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P" sheetId="1" r:id="rId4"/>
    <sheet state="visible" name="PSD" sheetId="2" r:id="rId5"/>
    <sheet state="hidden" name="ASDP" sheetId="3" r:id="rId6"/>
  </sheets>
  <definedNames>
    <definedName hidden="1" localSheetId="1" name="_xlnm._FilterDatabase">PSD!$A$1:$U$896</definedName>
    <definedName hidden="1" localSheetId="2" name="_xlnm._FilterDatabase">ASDP!$A$1:$BF$495</definedName>
  </definedNames>
  <calcPr/>
  <extLst>
    <ext uri="GoogleSheetsCustomDataVersion2">
      <go:sheetsCustomData xmlns:go="http://customooxmlschemas.google.com/" r:id="rId7" roundtripDataChecksum="9KoEg3XLsUTKykwyly2rlpqr9CAUlQ0bVR60QoruNpk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P278">
      <text>
        <t xml:space="preserve">======
ID#AAABKbP740A
Prasarana TSDP2020    (2024-03-28 07:18:19)
diganti saiyong</t>
      </text>
    </comment>
    <comment authorId="0" ref="P140">
      <text>
        <t xml:space="preserve">======
ID#AAABKbP74z0
Prasarana TSDP2020    (2024-03-28 07:03:03)
namun dittd syabandar laut</t>
      </text>
    </comment>
  </commentList>
  <extLst>
    <ext uri="GoogleSheetsCustomDataVersion2">
      <go:sheetsCustomData xmlns:go="http://customooxmlschemas.google.com/" r:id="rId1" roundtripDataSignature="AMtx7mhZUTb0xyykKjctUvRUUGLfFJXIKg=="/>
    </ext>
  </extLst>
</comments>
</file>

<file path=xl/sharedStrings.xml><?xml version="1.0" encoding="utf-8"?>
<sst xmlns="http://schemas.openxmlformats.org/spreadsheetml/2006/main" count="28214" uniqueCount="3272">
  <si>
    <t>f</t>
  </si>
  <si>
    <t>PROVINSI</t>
  </si>
  <si>
    <t>KABUPATEN/KOTA</t>
  </si>
  <si>
    <t>KECAMATAN</t>
  </si>
  <si>
    <t>No</t>
  </si>
  <si>
    <t>NAMA PELABUHAN</t>
  </si>
  <si>
    <t>NO</t>
  </si>
  <si>
    <t>RIPN LAMA (KP 432)</t>
  </si>
  <si>
    <t>LATITUDE</t>
  </si>
  <si>
    <t>LONGITUDE</t>
  </si>
  <si>
    <t>STATUS DI RIPN</t>
  </si>
  <si>
    <t>STATUS PENCAPAIAN REAL</t>
  </si>
  <si>
    <t>HIERARKI PELABUHAN</t>
  </si>
  <si>
    <t>PENGELOLA</t>
  </si>
  <si>
    <t>PELAYANAN DI PELABUHAN</t>
  </si>
  <si>
    <t>PENERBITAN SPB</t>
  </si>
  <si>
    <t>NAMA PELABUHAN TERDEKAT</t>
  </si>
  <si>
    <t>JARAK PELABUHAN TERDEKAT</t>
  </si>
  <si>
    <t>IRISAN DLKP DLKR PEL LAUT</t>
  </si>
  <si>
    <t>KETERANGAN</t>
  </si>
  <si>
    <t>FGSPEL</t>
  </si>
  <si>
    <t>LINTAS</t>
  </si>
  <si>
    <t>KELAS</t>
  </si>
  <si>
    <t>FCODE</t>
  </si>
  <si>
    <t>SRS_ID</t>
  </si>
  <si>
    <t>LCODE</t>
  </si>
  <si>
    <t>METADATA</t>
  </si>
  <si>
    <t>SK_TAP_RIP</t>
  </si>
  <si>
    <t>SK_DLKP/R</t>
  </si>
  <si>
    <t>SK_TAP_LOK</t>
  </si>
  <si>
    <t>TIPE_ADPEL</t>
  </si>
  <si>
    <t>NAMA_ADPEL</t>
  </si>
  <si>
    <t>ALAMAT</t>
  </si>
  <si>
    <t>KODEPOS</t>
  </si>
  <si>
    <t>NOTELP</t>
  </si>
  <si>
    <t>SUREL</t>
  </si>
  <si>
    <t>KODE</t>
  </si>
  <si>
    <t>KODE PROV</t>
  </si>
  <si>
    <t>KODE KAB/KOT</t>
  </si>
  <si>
    <t>STATUS JLN</t>
  </si>
  <si>
    <t>JUMLAH PNS</t>
  </si>
  <si>
    <t>KONFBM</t>
  </si>
  <si>
    <t>TIPE BM DERMAGA</t>
  </si>
  <si>
    <t>KAPSITAS MAX</t>
  </si>
  <si>
    <t>TPDRM</t>
  </si>
  <si>
    <t>KONKON</t>
  </si>
  <si>
    <t>JNS_KPL</t>
  </si>
  <si>
    <t>LS_DRH_KRJ</t>
  </si>
  <si>
    <t>JML_DMG</t>
  </si>
  <si>
    <t>PNJ_DMG</t>
  </si>
  <si>
    <t>DLM_KLM</t>
  </si>
  <si>
    <t>BBT_KAPAL</t>
  </si>
  <si>
    <t>TERM_PNP</t>
  </si>
  <si>
    <t>SDIA_BUNKR</t>
  </si>
  <si>
    <t>SDIA_PARK</t>
  </si>
  <si>
    <t>JMLMRDL</t>
  </si>
  <si>
    <t>JMLBRDL</t>
  </si>
  <si>
    <t>KET</t>
  </si>
  <si>
    <t>I</t>
  </si>
  <si>
    <t>ACEH</t>
  </si>
  <si>
    <t>Aceh Barat</t>
  </si>
  <si>
    <t>Samatiga</t>
  </si>
  <si>
    <t>Meulaboh</t>
  </si>
  <si>
    <t>Ya</t>
  </si>
  <si>
    <t>Operasi</t>
  </si>
  <si>
    <t>Tipe B</t>
  </si>
  <si>
    <t>PemProv</t>
  </si>
  <si>
    <t>PP</t>
  </si>
  <si>
    <t>Ditjen Hubdat</t>
  </si>
  <si>
    <t>Pelabuhan Laut Meulaboh</t>
  </si>
  <si>
    <t>± 15 KM</t>
  </si>
  <si>
    <t>Tidak</t>
  </si>
  <si>
    <t>Antar Kab/Kota dalam Prov</t>
  </si>
  <si>
    <t>Meulaboh - Sinabang</t>
  </si>
  <si>
    <t>-</t>
  </si>
  <si>
    <t>WGS 1984</t>
  </si>
  <si>
    <t>PelabuhanPenyeberangan.xls</t>
  </si>
  <si>
    <t>MLH</t>
  </si>
  <si>
    <t>11.05</t>
  </si>
  <si>
    <t>Baja</t>
  </si>
  <si>
    <t>Moveable Bridge (MB)</t>
  </si>
  <si>
    <t>Dolphin</t>
  </si>
  <si>
    <t>KMP. TELUK SINABANG</t>
  </si>
  <si>
    <t>Aceh Besar</t>
  </si>
  <si>
    <t>Pulo Aceh</t>
  </si>
  <si>
    <t>Lamteng</t>
  </si>
  <si>
    <t>PemKab/Kot</t>
  </si>
  <si>
    <t>Lamteng - Ulee lhue</t>
  </si>
  <si>
    <t>LLE</t>
  </si>
  <si>
    <t>11.06</t>
  </si>
  <si>
    <t>Beton</t>
  </si>
  <si>
    <t>Plengsengan</t>
  </si>
  <si>
    <t>KMP. PAPUYU</t>
  </si>
  <si>
    <t>Aceh Selatan</t>
  </si>
  <si>
    <t>Labuhan Haji</t>
  </si>
  <si>
    <t>Tidak Ada Data</t>
  </si>
  <si>
    <t>Labuhan Haji-Sinabang</t>
  </si>
  <si>
    <t>LHA</t>
  </si>
  <si>
    <t>11.01</t>
  </si>
  <si>
    <t>KMP. TELUK SINGKIL</t>
  </si>
  <si>
    <t>Aceh Singkil</t>
  </si>
  <si>
    <t>Pulau Banyak</t>
  </si>
  <si>
    <t>Pelabuhan Laut Pulau Banyak</t>
  </si>
  <si>
    <t>± 23 KM</t>
  </si>
  <si>
    <t>Pulau Banyak - Singkil</t>
  </si>
  <si>
    <t>PBY</t>
  </si>
  <si>
    <t>11.10</t>
  </si>
  <si>
    <t>KMP. ACEH HEBAT 3</t>
  </si>
  <si>
    <t>Singkil</t>
  </si>
  <si>
    <t>Tipe A</t>
  </si>
  <si>
    <t>BPTD</t>
  </si>
  <si>
    <t>Pelabuhan Laut Singkil</t>
  </si>
  <si>
    <t>± 2KM</t>
  </si>
  <si>
    <t>Antar Provinsi</t>
  </si>
  <si>
    <t>Singkil - Gunung Sitoli , Singkil - Pulau Banyak , Singkil - Sinabang</t>
  </si>
  <si>
    <t>SKL</t>
  </si>
  <si>
    <t>KMP. ACEH HEBAT 3, KMP. TELUK SINABANG, KMP. WIRA MUTIARA</t>
  </si>
  <si>
    <t>Kota Banda Aceh</t>
  </si>
  <si>
    <t>Meuraxa</t>
  </si>
  <si>
    <t>Ulee Lheu</t>
  </si>
  <si>
    <t>Ulee Lheue-Balohan , Ulee Lheue - Lamteng , Ulee Lheue - Serapung</t>
  </si>
  <si>
    <t>ULL</t>
  </si>
  <si>
    <t>11.71</t>
  </si>
  <si>
    <t>Quay Wall</t>
  </si>
  <si>
    <t>KMP. BRR, KMP. ACEH HEBAT 2, dan KMP. PAPUYU</t>
  </si>
  <si>
    <t>Kota Sabang</t>
  </si>
  <si>
    <t>Suka Jaya</t>
  </si>
  <si>
    <t>Balohan</t>
  </si>
  <si>
    <t>BUP Lain</t>
  </si>
  <si>
    <t>dikelola Badan Pengelola Kawasan Sabang (BPKS)</t>
  </si>
  <si>
    <t>Balohan - Ulee Lheue</t>
  </si>
  <si>
    <t>BLH</t>
  </si>
  <si>
    <t>11.72</t>
  </si>
  <si>
    <t>KMP.ACEH HEBAT 2 dan KMP. BRR</t>
  </si>
  <si>
    <t>Simeuleu</t>
  </si>
  <si>
    <t>Kota Batu</t>
  </si>
  <si>
    <t>Sinabang</t>
  </si>
  <si>
    <t>Pelabuhan Laut Sinabang</t>
  </si>
  <si>
    <t>± 6 KM</t>
  </si>
  <si>
    <t>Sinabang - Meulaboh , Sinabang - Singkil , Sinabang - Calang, Sinabang - Labuhan Haji, Sinabang Cakalang</t>
  </si>
  <si>
    <t>SNB</t>
  </si>
  <si>
    <t>11.09</t>
  </si>
  <si>
    <t>KMP. ACEH HEBAT 3, KMP. TELUK SINABANG, KMP. TELUK SINGKIL, KMP. ACEH HEBAT 1</t>
  </si>
  <si>
    <t>Simeulue Barat</t>
  </si>
  <si>
    <t>Sibigo</t>
  </si>
  <si>
    <t>Rencana</t>
  </si>
  <si>
    <t>II</t>
  </si>
  <si>
    <t>SUMATERA UTARA</t>
  </si>
  <si>
    <t>Kota Gunungsitoli</t>
  </si>
  <si>
    <t>Gunung Sitoli</t>
  </si>
  <si>
    <t>Gunungsitoli</t>
  </si>
  <si>
    <t>Pelabuhan Laut Gunung Sitoli</t>
  </si>
  <si>
    <t>Gunung Sitoli - Singkil , Gunung Sitoli - Sibolga</t>
  </si>
  <si>
    <t>GNS</t>
  </si>
  <si>
    <t>12.04</t>
  </si>
  <si>
    <t>KMP. Wira Mutiara, KMP. Wira Ono Niha, KMP. Wira Glory, KMP. Wira Victoria, KMP. Wira Prime, dan KMP. Wira Nauli</t>
  </si>
  <si>
    <t>Kota Sibolga</t>
  </si>
  <si>
    <t>Sambas</t>
  </si>
  <si>
    <t>Sibolga</t>
  </si>
  <si>
    <t>Pelabuhan Laut Sibolga</t>
  </si>
  <si>
    <t>± 1 KM</t>
  </si>
  <si>
    <t>Sibolga - Gunung Sitoli , Sibolga - Teluk Dalam</t>
  </si>
  <si>
    <t>SBO</t>
  </si>
  <si>
    <t>12.73</t>
  </si>
  <si>
    <t>KMP. Wira Ono Niha, KMP. Wira Glory, KMP. Wira Victoria, KMP. Wira Prime, dan KMP. Wira Nauli</t>
  </si>
  <si>
    <t>Mandailing Natal</t>
  </si>
  <si>
    <t>Natal</t>
  </si>
  <si>
    <t>Nias Selatan</t>
  </si>
  <si>
    <t>Pulau Pulau Batu</t>
  </si>
  <si>
    <t>Pulau Telo</t>
  </si>
  <si>
    <t>Pelabuhan Laut Tello</t>
  </si>
  <si>
    <t>Pelabuhan Laut Pulau Telo</t>
  </si>
  <si>
    <t>± 9 KM</t>
  </si>
  <si>
    <t>Pulau Telo - Teluk Dalam</t>
  </si>
  <si>
    <t>PTL</t>
  </si>
  <si>
    <t>12.14</t>
  </si>
  <si>
    <t>KMP. Simeulue</t>
  </si>
  <si>
    <t>Pulau Pini</t>
  </si>
  <si>
    <t>Tanah Masa</t>
  </si>
  <si>
    <t>Tanah Massa</t>
  </si>
  <si>
    <t>Teluk Dalam</t>
  </si>
  <si>
    <t>Tanah Balla</t>
  </si>
  <si>
    <t>Pelabuhan Laut Teluk Dalam</t>
  </si>
  <si>
    <t>± 4 KM</t>
  </si>
  <si>
    <t>Teluk Dalam - Sibolga , Teluk Dalam - Pulau Telo</t>
  </si>
  <si>
    <t>TLD</t>
  </si>
  <si>
    <t>III</t>
  </si>
  <si>
    <t>SUMATERA BARAT</t>
  </si>
  <si>
    <t>Kepulauan Mentawai</t>
  </si>
  <si>
    <t>Siberut Selatan</t>
  </si>
  <si>
    <t>Siberut</t>
  </si>
  <si>
    <t>Pelabuhan Laut Siberut</t>
  </si>
  <si>
    <t>± 3 KM</t>
  </si>
  <si>
    <t>Siberut - Padang , Siberut - Tuapejat</t>
  </si>
  <si>
    <t>SBR</t>
  </si>
  <si>
    <t>13.09</t>
  </si>
  <si>
    <t>Flores Timur</t>
  </si>
  <si>
    <t>Siberut Utara</t>
  </si>
  <si>
    <t>Sikabaluan</t>
  </si>
  <si>
    <t>Pelabuhan laut Sikabaluan</t>
  </si>
  <si>
    <t>Padang - Sikabaluan</t>
  </si>
  <si>
    <t>Sikakap</t>
  </si>
  <si>
    <t>Pagai Selatan</t>
  </si>
  <si>
    <t>Pelabuhan Laut Sikakap</t>
  </si>
  <si>
    <t>± 2 KM</t>
  </si>
  <si>
    <t>Sikakap - Tuapejat , Sikakap - Padang</t>
  </si>
  <si>
    <t>SKK</t>
  </si>
  <si>
    <t>Sipora Selatan</t>
  </si>
  <si>
    <t>Sagitci</t>
  </si>
  <si>
    <t>Sipora Utara</t>
  </si>
  <si>
    <t>Tua Pejat</t>
  </si>
  <si>
    <t>Pelabuhan Laut Tua Pejat</t>
  </si>
  <si>
    <t>± 6KM</t>
  </si>
  <si>
    <t>Tuapejat - Siberut , Tuapejat - Sikakap , Tuapejat - Padang</t>
  </si>
  <si>
    <t>TPJ</t>
  </si>
  <si>
    <t>Kota Padang</t>
  </si>
  <si>
    <t>Teluk Kabung</t>
  </si>
  <si>
    <t>Teluk Bungus</t>
  </si>
  <si>
    <t>Padang  - Sikakap, Padang  - Tua Pejat , Padang  - Sikabaluan , Padang  - Siberut</t>
  </si>
  <si>
    <t>TBS</t>
  </si>
  <si>
    <t>13.71</t>
  </si>
  <si>
    <t>KMP</t>
  </si>
  <si>
    <t>574 GT</t>
  </si>
  <si>
    <t>IV</t>
  </si>
  <si>
    <t>KEPULAUAN RIAU</t>
  </si>
  <si>
    <t>Bintan</t>
  </si>
  <si>
    <t>Bintan Utara</t>
  </si>
  <si>
    <t>Tanjung Uban</t>
  </si>
  <si>
    <t>PT. ASDP IF</t>
  </si>
  <si>
    <t>Tanjung Uban - Tambelan , Tanjung Uban - Telaga Punggur , Tanjung Uban - Matak</t>
  </si>
  <si>
    <t>TUB</t>
  </si>
  <si>
    <t>21.01</t>
  </si>
  <si>
    <t>Tambelan</t>
  </si>
  <si>
    <t>Hubla</t>
  </si>
  <si>
    <t>Pelabuhan Laut Tambelan</t>
  </si>
  <si>
    <t>±  -9 KM</t>
  </si>
  <si>
    <t>Tambelan - Sintete , Tambelan - Tanjung Uban</t>
  </si>
  <si>
    <t>TMB</t>
  </si>
  <si>
    <t>Karimun</t>
  </si>
  <si>
    <t>Tanjung Balai Karimun</t>
  </si>
  <si>
    <t>Tanjung Balai Karimun - Kundur , Tanjung Balai Karimun - Tanjung Pinang , Tanjung Balai Karimun - Telaga Punggur , Tanjung Balai Karimun - Sei Selari , Tanjung Balai Karimun - Selat Belia</t>
  </si>
  <si>
    <t>TBK</t>
  </si>
  <si>
    <t>21.02</t>
  </si>
  <si>
    <t>Kundur Barat</t>
  </si>
  <si>
    <t>Selat Belia/Kundur</t>
  </si>
  <si>
    <t>Tipe C</t>
  </si>
  <si>
    <t>dalam Kab/Kota</t>
  </si>
  <si>
    <t>Selat Belia - Tanjung Balai Karimun</t>
  </si>
  <si>
    <t>SEA</t>
  </si>
  <si>
    <t>Kepulauan Anambas</t>
  </si>
  <si>
    <t>Jemaja</t>
  </si>
  <si>
    <t>Letung</t>
  </si>
  <si>
    <t>Konstruksi</t>
  </si>
  <si>
    <t>WGS 1985</t>
  </si>
  <si>
    <t>Kute</t>
  </si>
  <si>
    <t>Matak</t>
  </si>
  <si>
    <t>Matak - Tanjung Uban , Matak - Midai</t>
  </si>
  <si>
    <t>MMK</t>
  </si>
  <si>
    <t>21.05</t>
  </si>
  <si>
    <t>Sianta</t>
  </si>
  <si>
    <t>Tarempa</t>
  </si>
  <si>
    <t>Kota Batam</t>
  </si>
  <si>
    <t>Nongsa</t>
  </si>
  <si>
    <t>Telaga Punggur</t>
  </si>
  <si>
    <t>Telaga Punggur - Tanjung Uban , Telaga Punggur - Tanjung Balai Karimun , Telaga Punggur - Dabo , Telaga Punggur - Sei Selari , Telaga Punggur - Kuala Tungkal</t>
  </si>
  <si>
    <t>TPR</t>
  </si>
  <si>
    <t>21.71</t>
  </si>
  <si>
    <t>Kota Tanjung Pinang</t>
  </si>
  <si>
    <t>Tanjung Pinang</t>
  </si>
  <si>
    <t>Dompak/Tanjung Pinang</t>
  </si>
  <si>
    <t>Tanjung Pinang/Dompak - Dabo , Tanjung Pinang/Dompak -Tanjung Balai Karimun</t>
  </si>
  <si>
    <t>DOM</t>
  </si>
  <si>
    <t>21.72</t>
  </si>
  <si>
    <t>Lingga</t>
  </si>
  <si>
    <t>Senayang</t>
  </si>
  <si>
    <t>Sebangka</t>
  </si>
  <si>
    <t>Singkep</t>
  </si>
  <si>
    <t>Dabo/Jagoh</t>
  </si>
  <si>
    <t>Pelabuhan laut jagoh</t>
  </si>
  <si>
    <t>±  19 KM</t>
  </si>
  <si>
    <t>Dabo - Telaga Punggur , Dabo - Penarik , Dabo - Kuala Tungkal , Dabo - Tanjung Pinang</t>
  </si>
  <si>
    <t>DBO</t>
  </si>
  <si>
    <t>21.04</t>
  </si>
  <si>
    <t>Singkep Barat</t>
  </si>
  <si>
    <t>Pulau Lingga/Penarik</t>
  </si>
  <si>
    <t xml:space="preserve">Penarik - Dabo </t>
  </si>
  <si>
    <t>PNK</t>
  </si>
  <si>
    <t>Natuna</t>
  </si>
  <si>
    <t>Bungurantim</t>
  </si>
  <si>
    <t>Selat Lampah/Penagi</t>
  </si>
  <si>
    <t>Pelabuhan laut penagih</t>
  </si>
  <si>
    <t>±  3- KM</t>
  </si>
  <si>
    <t>Penagi -Subi, Penagi  - Midai.</t>
  </si>
  <si>
    <t>PGG</t>
  </si>
  <si>
    <t>21.03</t>
  </si>
  <si>
    <t>KMP. Bahtera Nusantara 01</t>
  </si>
  <si>
    <t>Bunguran Barat</t>
  </si>
  <si>
    <t>Sedanau</t>
  </si>
  <si>
    <t>Pelabuhan Laut sedanau</t>
  </si>
  <si>
    <t>±  4- KM</t>
  </si>
  <si>
    <t>Selesai 2023</t>
  </si>
  <si>
    <t>SDU</t>
  </si>
  <si>
    <t>Multi Purpose</t>
  </si>
  <si>
    <t>Midai</t>
  </si>
  <si>
    <t>Pelabuhan Laut Midai</t>
  </si>
  <si>
    <t>Matak - Midai, Midai - Natuna (Penagi)</t>
  </si>
  <si>
    <t>Serasan</t>
  </si>
  <si>
    <t>Pelabuhan Laut Serasan</t>
  </si>
  <si>
    <t>Subi - Serasan, Serasan - Sintete</t>
  </si>
  <si>
    <t>Subi</t>
  </si>
  <si>
    <t>Pelabuhan Laut Subi</t>
  </si>
  <si>
    <t>Natuna (penagi) - Subi, Subi - Serasan</t>
  </si>
  <si>
    <t>V</t>
  </si>
  <si>
    <t>RIAU</t>
  </si>
  <si>
    <t>Bengkalis</t>
  </si>
  <si>
    <t>Air Putih/Bengkalis</t>
  </si>
  <si>
    <t>Air Putih - Sei Selari</t>
  </si>
  <si>
    <t>APH</t>
  </si>
  <si>
    <t>14.03</t>
  </si>
  <si>
    <t>Sei Selari</t>
  </si>
  <si>
    <t>Pelabuhan Sei Pakning</t>
  </si>
  <si>
    <t>±  12 KM</t>
  </si>
  <si>
    <t>Sei Selari - Air Putih , Sei Selari - Telaga Punggur , Sei Selari - Tanjung Balai Karimun , sei Selari - Kampung Balak</t>
  </si>
  <si>
    <t>SSZ</t>
  </si>
  <si>
    <t>Rupat</t>
  </si>
  <si>
    <t>Rupat / Tanjung Kapal</t>
  </si>
  <si>
    <t>Rupat - Dumai</t>
  </si>
  <si>
    <t>KM Perhubungan RI Nomor KP 380 Tahun 2006</t>
  </si>
  <si>
    <t>RPT</t>
  </si>
  <si>
    <t>Rupat Udara</t>
  </si>
  <si>
    <t>Tanjung Medang</t>
  </si>
  <si>
    <t>Ketam Putih</t>
  </si>
  <si>
    <t>Indragiri Hilir</t>
  </si>
  <si>
    <t>Kateman</t>
  </si>
  <si>
    <t>Sei Guntung</t>
  </si>
  <si>
    <t>Negara</t>
  </si>
  <si>
    <t>Pulau Burung</t>
  </si>
  <si>
    <t>Mulai TA 2024</t>
  </si>
  <si>
    <t>Tanah Merah</t>
  </si>
  <si>
    <t>Kuala Enok</t>
  </si>
  <si>
    <t>Kepulauan Meranti</t>
  </si>
  <si>
    <t>Bungus</t>
  </si>
  <si>
    <t>Pulau Padang/Sagu-Sagu Lukit</t>
  </si>
  <si>
    <t>PPD</t>
  </si>
  <si>
    <t>14.10</t>
  </si>
  <si>
    <t xml:space="preserve"> </t>
  </si>
  <si>
    <t>Merbau</t>
  </si>
  <si>
    <t>Meranti Bunting</t>
  </si>
  <si>
    <t>Pulau Merbau</t>
  </si>
  <si>
    <t>Tasik Putri Puyu</t>
  </si>
  <si>
    <t>Dakal</t>
  </si>
  <si>
    <t>Tebing Tinggi</t>
  </si>
  <si>
    <t>Kampung Balak</t>
  </si>
  <si>
    <t>Kampung Balak - Sei Selari , Kampung Balak - Alai Insit</t>
  </si>
  <si>
    <t>KBK</t>
  </si>
  <si>
    <t>Tebing Tinggi Barat</t>
  </si>
  <si>
    <t>Pecah Buyung</t>
  </si>
  <si>
    <t>Pecah Buyung - Alai Insit</t>
  </si>
  <si>
    <t>PBP</t>
  </si>
  <si>
    <t>Alai Insit</t>
  </si>
  <si>
    <t>Alai Insit - Kampung Balak , Alai Insit - Dumai , Alai Insit - Pecah Buyung</t>
  </si>
  <si>
    <t>AIA</t>
  </si>
  <si>
    <t>Kota Dumai</t>
  </si>
  <si>
    <t>Dumai Barat</t>
  </si>
  <si>
    <t>Dumai</t>
  </si>
  <si>
    <t>AN</t>
  </si>
  <si>
    <t>Pelabuhan laut Dumai</t>
  </si>
  <si>
    <t>± 5 KM</t>
  </si>
  <si>
    <t>Dumai - Rupat , Dumai - Alai Insit</t>
  </si>
  <si>
    <t>DUI</t>
  </si>
  <si>
    <t>14.72</t>
  </si>
  <si>
    <t>Siak</t>
  </si>
  <si>
    <t>Sungai Apit</t>
  </si>
  <si>
    <t>Mengkapan</t>
  </si>
  <si>
    <t>Pelabuhan Tanjung Buton</t>
  </si>
  <si>
    <t>±  -5 KM</t>
  </si>
  <si>
    <t>MKP</t>
  </si>
  <si>
    <t>14.08</t>
  </si>
  <si>
    <t>VI</t>
  </si>
  <si>
    <t>JAMBI</t>
  </si>
  <si>
    <t>Tanjung Jabung Barat</t>
  </si>
  <si>
    <t>Tungkal Ilir</t>
  </si>
  <si>
    <t>Kuala Tungkal</t>
  </si>
  <si>
    <t>Pelabuhan laut kuala tungkal</t>
  </si>
  <si>
    <t>Kuala Tungkal - Dabo, Kuala Tungkal - Telaga Punggur</t>
  </si>
  <si>
    <t>KGL</t>
  </si>
  <si>
    <t>15.06</t>
  </si>
  <si>
    <t>VII</t>
  </si>
  <si>
    <t>SUMATERA SELATAN</t>
  </si>
  <si>
    <t>Banyuasin</t>
  </si>
  <si>
    <t>Banyuasin II</t>
  </si>
  <si>
    <t>Tanjung Api-Api</t>
  </si>
  <si>
    <t>AP</t>
  </si>
  <si>
    <t>Pelabuhan laut tanjung api api</t>
  </si>
  <si>
    <t>± 1.5 KM</t>
  </si>
  <si>
    <t>Tanjung Api Api - Tanjung Kalian</t>
  </si>
  <si>
    <t>TAA</t>
  </si>
  <si>
    <t>16.07</t>
  </si>
  <si>
    <t>1. KMP. Mutis; 2. KMP. Kuala Bate II; 3. KMP Dharma Kosala; 4. KMP. Dharma Santosa; 5. KMP. Dharma Kartika I; 6. KMP. Jembatan Musi I; 7. KMP. Adhi Swadarma III; 8. KMP. Mutiara Pertiwi III; 9. KMP. Gunsa 8; 10. KMP. Andhika Nusantara; 11. KMP. Belanak; 12. KMP. Munic VII; 13. KMP. Munic XI; 14. KMP. Dharma Kartika 8.</t>
  </si>
  <si>
    <t>VIII</t>
  </si>
  <si>
    <t>BANGKA BELITUNG</t>
  </si>
  <si>
    <t>Bangka</t>
  </si>
  <si>
    <t>Selat Nasik</t>
  </si>
  <si>
    <t>Gersik</t>
  </si>
  <si>
    <t>Belinyu</t>
  </si>
  <si>
    <t>Mantung Belinyu</t>
  </si>
  <si>
    <t>Bangka Barat</t>
  </si>
  <si>
    <t>Muntok</t>
  </si>
  <si>
    <t>Muntok/Tanjung Kalian</t>
  </si>
  <si>
    <t>Tanjung Kalian - Tanjung Api-Api</t>
  </si>
  <si>
    <t>MTK</t>
  </si>
  <si>
    <t>19.05</t>
  </si>
  <si>
    <t>Parittiga</t>
  </si>
  <si>
    <t>Bakit</t>
  </si>
  <si>
    <t>Bangka Selatan</t>
  </si>
  <si>
    <t>Lepar Pongok</t>
  </si>
  <si>
    <t>Pulau Lepar</t>
  </si>
  <si>
    <t>Sebatik</t>
  </si>
  <si>
    <t>Tukak Sadai</t>
  </si>
  <si>
    <t>Sadai</t>
  </si>
  <si>
    <t>Pelabuhan Laut Sadai</t>
  </si>
  <si>
    <t>± 15KM</t>
  </si>
  <si>
    <t>Sadai - Tanjung Ru, Sadai - Tanjung Gading</t>
  </si>
  <si>
    <t>SDI</t>
  </si>
  <si>
    <t>19.03</t>
  </si>
  <si>
    <t>Bangka Tengah</t>
  </si>
  <si>
    <t>Pulau Besar</t>
  </si>
  <si>
    <t>Sungai Selan</t>
  </si>
  <si>
    <t>Belitung</t>
  </si>
  <si>
    <t>Badau</t>
  </si>
  <si>
    <t>Tanjung Ru</t>
  </si>
  <si>
    <t>Pelabuhan laut Tanjung RU</t>
  </si>
  <si>
    <t>±  15 KM</t>
  </si>
  <si>
    <t>Tanjung Ru - Sadai</t>
  </si>
  <si>
    <t>TJR</t>
  </si>
  <si>
    <t>19.02</t>
  </si>
  <si>
    <t>Kota Tanjung Pandan</t>
  </si>
  <si>
    <t>Tanjung Pandan</t>
  </si>
  <si>
    <t>Membalong</t>
  </si>
  <si>
    <t>Mentigi</t>
  </si>
  <si>
    <t>Pulau Buntar</t>
  </si>
  <si>
    <t>Pulau Seliu</t>
  </si>
  <si>
    <t>Tanjung Rusa</t>
  </si>
  <si>
    <t>Teluk Gembira/ Tanjung Pakuk</t>
  </si>
  <si>
    <t>Tembelan</t>
  </si>
  <si>
    <t>Mendanau/Tanjung Nyato</t>
  </si>
  <si>
    <t>Tanjung Nyato - Tanjung Ru</t>
  </si>
  <si>
    <t>KM Perhubungan RI Nomor KP 653 Tahun 2017</t>
  </si>
  <si>
    <t>MNM</t>
  </si>
  <si>
    <t>Pulau Kuil</t>
  </si>
  <si>
    <t>Sijuk</t>
  </si>
  <si>
    <t>Pulau Lengkuas</t>
  </si>
  <si>
    <t>Tanjung Kelayang</t>
  </si>
  <si>
    <t>Belitung Timur</t>
  </si>
  <si>
    <t>Manggar</t>
  </si>
  <si>
    <t>Manggar/Pantai Menara</t>
  </si>
  <si>
    <t>Mangkrak</t>
  </si>
  <si>
    <t>MGR</t>
  </si>
  <si>
    <t>19.06</t>
  </si>
  <si>
    <t>IX</t>
  </si>
  <si>
    <t>BENGKULU</t>
  </si>
  <si>
    <t>Bengkulu Utara</t>
  </si>
  <si>
    <t>Enggano</t>
  </si>
  <si>
    <t>Kahyapu</t>
  </si>
  <si>
    <t>Pelabuhan Melakoni/Pulau Enggano</t>
  </si>
  <si>
    <t>±  45 KM</t>
  </si>
  <si>
    <t>Enggano - Bengkulu</t>
  </si>
  <si>
    <t>KYU</t>
  </si>
  <si>
    <t>17.03</t>
  </si>
  <si>
    <t>Kota Bengkulu</t>
  </si>
  <si>
    <t>Kampung Melayu</t>
  </si>
  <si>
    <t>Pulau Baai</t>
  </si>
  <si>
    <t>1.Pelabuhan Laut Bengkulu                          2. Pelabuhan perikanan pulau baai</t>
  </si>
  <si>
    <t>± 45 KM
'± 12KM</t>
  </si>
  <si>
    <t>Bengkulu - Enggano</t>
  </si>
  <si>
    <t>PBI</t>
  </si>
  <si>
    <t>17.71</t>
  </si>
  <si>
    <t>Mukomuko</t>
  </si>
  <si>
    <t>Teramang Jaya</t>
  </si>
  <si>
    <t>X</t>
  </si>
  <si>
    <t>LAMPUNG</t>
  </si>
  <si>
    <t>Lampung Selatan</t>
  </si>
  <si>
    <t>Bakauheni</t>
  </si>
  <si>
    <t>KSOP</t>
  </si>
  <si>
    <t>Bakauheni - Merak</t>
  </si>
  <si>
    <t>BKH</t>
  </si>
  <si>
    <t>18.01</t>
  </si>
  <si>
    <t>quay wall</t>
  </si>
  <si>
    <t>Teluk Pandan</t>
  </si>
  <si>
    <t>Ketapang/Lampung</t>
  </si>
  <si>
    <t>Tanggamus</t>
  </si>
  <si>
    <t>Cukuh Balak</t>
  </si>
  <si>
    <t>Tabuan</t>
  </si>
  <si>
    <t>Kota Agung</t>
  </si>
  <si>
    <t>Madang</t>
  </si>
  <si>
    <t>Rajabasa</t>
  </si>
  <si>
    <t>Canti</t>
  </si>
  <si>
    <t>Pulau Sebesi</t>
  </si>
  <si>
    <t>Kota Bandar Lampung</t>
  </si>
  <si>
    <t>Teluk Betung Baru</t>
  </si>
  <si>
    <t>Teluk Betung</t>
  </si>
  <si>
    <t>XI</t>
  </si>
  <si>
    <t>BANTEN</t>
  </si>
  <si>
    <t>Kota Cilegon</t>
  </si>
  <si>
    <t>Merak</t>
  </si>
  <si>
    <t>Merak - Bakauheni</t>
  </si>
  <si>
    <t>MER</t>
  </si>
  <si>
    <t>36.72</t>
  </si>
  <si>
    <t>Serang</t>
  </si>
  <si>
    <t>Bojonegara</t>
  </si>
  <si>
    <t>Margagiri</t>
  </si>
  <si>
    <t>XII</t>
  </si>
  <si>
    <t>DKI JAKARTA</t>
  </si>
  <si>
    <t>Kepulauan Seribu</t>
  </si>
  <si>
    <t>Kepulauan Seribu Selatan</t>
  </si>
  <si>
    <t>Pulau Tidung</t>
  </si>
  <si>
    <t>Kepulauan Seribu Utara</t>
  </si>
  <si>
    <t>Pulau Kelapa</t>
  </si>
  <si>
    <t>Pulau Pramuka</t>
  </si>
  <si>
    <t>Pulau Untung Jawa</t>
  </si>
  <si>
    <t>Kota Jakarta Utara</t>
  </si>
  <si>
    <t>Penjaringan</t>
  </si>
  <si>
    <t>Muara Angke</t>
  </si>
  <si>
    <t>XIII</t>
  </si>
  <si>
    <t>JAWA TENGAH</t>
  </si>
  <si>
    <t>  </t>
  </si>
  <si>
    <t>Jepara</t>
  </si>
  <si>
    <t>Pelabuhan laut Jepara</t>
  </si>
  <si>
    <t>± 1.55 KM</t>
  </si>
  <si>
    <t>Jepara - Karimun Jawa</t>
  </si>
  <si>
    <t>JPR</t>
  </si>
  <si>
    <t>33.20</t>
  </si>
  <si>
    <t>Karimunjawa</t>
  </si>
  <si>
    <t>Genting</t>
  </si>
  <si>
    <t>Jetty</t>
  </si>
  <si>
    <t>36.5</t>
  </si>
  <si>
    <t>1.5</t>
  </si>
  <si>
    <t>Dibangun menggunakan APBD Jateng oleh Dishub Jepara</t>
  </si>
  <si>
    <t>Karimun Jawa</t>
  </si>
  <si>
    <t>Ditjen Hubla</t>
  </si>
  <si>
    <t>Pelabuhan laut Karimun jawa</t>
  </si>
  <si>
    <t>±1,12 KM</t>
  </si>
  <si>
    <t>Karimun Jawa - Jepara</t>
  </si>
  <si>
    <t>KJM</t>
  </si>
  <si>
    <t>Nyamuk</t>
  </si>
  <si>
    <t>Parang</t>
  </si>
  <si>
    <t>Pulau Panjang</t>
  </si>
  <si>
    <t>Kendal</t>
  </si>
  <si>
    <t>Kaliwungu</t>
  </si>
  <si>
    <t>Pelabuhan laut kendal</t>
  </si>
  <si>
    <t>±  -5KM</t>
  </si>
  <si>
    <t>Kendal - Kumai</t>
  </si>
  <si>
    <t>KM Perhubungan RI Nomor KP 363 Tahun 2006</t>
  </si>
  <si>
    <t>KDL</t>
  </si>
  <si>
    <t>33.24</t>
  </si>
  <si>
    <t>XIV</t>
  </si>
  <si>
    <t>JAWA TIMUR</t>
  </si>
  <si>
    <t>Lamongan</t>
  </si>
  <si>
    <t>Paciran</t>
  </si>
  <si>
    <t>Pelabuhan laut Tanjung Pakit</t>
  </si>
  <si>
    <t>± 5KM</t>
  </si>
  <si>
    <t>Paciran - Bahaur</t>
  </si>
  <si>
    <t>KM Perhubungan RI Nomor KP 367 Tahun 2006</t>
  </si>
  <si>
    <t>PCN</t>
  </si>
  <si>
    <t>35.24</t>
  </si>
  <si>
    <t>Multipurpose</t>
  </si>
  <si>
    <t>Bangkalan</t>
  </si>
  <si>
    <t>Kamal</t>
  </si>
  <si>
    <t>Kamal - Ujung</t>
  </si>
  <si>
    <t>KML</t>
  </si>
  <si>
    <t>35.26</t>
  </si>
  <si>
    <t>Banyuwangi</t>
  </si>
  <si>
    <t>Kalipuro</t>
  </si>
  <si>
    <t>Ketapang</t>
  </si>
  <si>
    <t>Ketapang - Gilimanuk , Ketapang - Lembar</t>
  </si>
  <si>
    <t>KTB</t>
  </si>
  <si>
    <t>35.10</t>
  </si>
  <si>
    <t>Baja dan Beton</t>
  </si>
  <si>
    <t>4 Moveable Bridge, 1 Ponton dan 3 LCM</t>
  </si>
  <si>
    <t>Gresik</t>
  </si>
  <si>
    <t>Sangkapura</t>
  </si>
  <si>
    <t>Bawean</t>
  </si>
  <si>
    <t>Pelabuhan Laut Gresik</t>
  </si>
  <si>
    <t>1.Pelabuhan Laut Bawean                        2. Pelabuhan perikanan pantai bawean</t>
  </si>
  <si>
    <t>Bawean - Gresik</t>
  </si>
  <si>
    <t>KM Perhubungan RI Nomor KP 368 Tahun 2006</t>
  </si>
  <si>
    <t>BWN</t>
  </si>
  <si>
    <t>35.25</t>
  </si>
  <si>
    <t>Kota Surabaya</t>
  </si>
  <si>
    <t>Perak Timur</t>
  </si>
  <si>
    <t>Ujung</t>
  </si>
  <si>
    <t>Pelabuhan Tanjung Perak</t>
  </si>
  <si>
    <t>Ujung - Kamal</t>
  </si>
  <si>
    <t>UUG</t>
  </si>
  <si>
    <t>35.78</t>
  </si>
  <si>
    <t>Probolinggo</t>
  </si>
  <si>
    <t>Gili Ketapang</t>
  </si>
  <si>
    <t>Mayangan</t>
  </si>
  <si>
    <t>Situbondo</t>
  </si>
  <si>
    <t>Jangkar</t>
  </si>
  <si>
    <t>Jangkar - Kalianget , Jangkar - Pulau Raas , Jangkar - Kangean , Jangkar - Sapudi</t>
  </si>
  <si>
    <t>JNR</t>
  </si>
  <si>
    <t>35.12</t>
  </si>
  <si>
    <t>Sumenep</t>
  </si>
  <si>
    <t>Arjasa</t>
  </si>
  <si>
    <t>Kangean</t>
  </si>
  <si>
    <t>Pelabuhan laut kangean</t>
  </si>
  <si>
    <t>±  24 KM</t>
  </si>
  <si>
    <t>KNN</t>
  </si>
  <si>
    <t>35.29</t>
  </si>
  <si>
    <t>Gayam</t>
  </si>
  <si>
    <t>Sapudi</t>
  </si>
  <si>
    <t>terindikasi pelabuhan laut</t>
  </si>
  <si>
    <t>Sapudi - Kalianget</t>
  </si>
  <si>
    <t>SPX</t>
  </si>
  <si>
    <t>Kalianget</t>
  </si>
  <si>
    <t>Pelabuhan laut kalianget</t>
  </si>
  <si>
    <t>± 21 KM</t>
  </si>
  <si>
    <t>Kalianget - Pulau Sapudi , Kalianget - Jangkar , Kalianget - Pulau Raas</t>
  </si>
  <si>
    <t>KLT</t>
  </si>
  <si>
    <t>Masalembu</t>
  </si>
  <si>
    <t>Pulau Masalembu</t>
  </si>
  <si>
    <t>Masalembu - Kalianget</t>
  </si>
  <si>
    <t>Pulau Raas</t>
  </si>
  <si>
    <t>Raas</t>
  </si>
  <si>
    <t>Pulau Raas - Kalianget , Pulau Raas - Jangkar</t>
  </si>
  <si>
    <t>RLS</t>
  </si>
  <si>
    <t>Sapeken</t>
  </si>
  <si>
    <t>Pulau Sepanjang</t>
  </si>
  <si>
    <t>SPN</t>
  </si>
  <si>
    <t>Talango</t>
  </si>
  <si>
    <t>Pulau Poteran</t>
  </si>
  <si>
    <t>XVI</t>
  </si>
  <si>
    <t>BALI</t>
  </si>
  <si>
    <t>Buleleng</t>
  </si>
  <si>
    <t>Singaraja</t>
  </si>
  <si>
    <t>Jembrana</t>
  </si>
  <si>
    <t>Melaya</t>
  </si>
  <si>
    <t>Gilimanuk</t>
  </si>
  <si>
    <t>Gilimanuk - Ketapang</t>
  </si>
  <si>
    <t>GMK</t>
  </si>
  <si>
    <t>51.01</t>
  </si>
  <si>
    <t>3 Moveable Bridge, 1 Ponton dan 3 LCM</t>
  </si>
  <si>
    <t>Karangasem</t>
  </si>
  <si>
    <t>Manggis</t>
  </si>
  <si>
    <t>Padang Bai</t>
  </si>
  <si>
    <t>Pelabuhan laut padang bai ( fast Boat)</t>
  </si>
  <si>
    <t>Padangbai - Lembar , Padangbai - Nusa Penida</t>
  </si>
  <si>
    <t>PDB</t>
  </si>
  <si>
    <t>51.07</t>
  </si>
  <si>
    <t>2 Moveable Bridge dan 1 Ponton</t>
  </si>
  <si>
    <t>Klungkung</t>
  </si>
  <si>
    <t>Gunaksa</t>
  </si>
  <si>
    <t>Nusa Penida</t>
  </si>
  <si>
    <t>Bias Munjul</t>
  </si>
  <si>
    <t>Bias Munjul - Kusamba</t>
  </si>
  <si>
    <t>KM Perhubungan RI Nomor KP 243 Tahun 2019</t>
  </si>
  <si>
    <t>BMJ</t>
  </si>
  <si>
    <t>51.05</t>
  </si>
  <si>
    <t>Baja, HDPE</t>
  </si>
  <si>
    <t>Moveable Bridge (MB), Ponton</t>
  </si>
  <si>
    <t>Dolphin, Ponton</t>
  </si>
  <si>
    <t>Nusa Penida/Mentigi</t>
  </si>
  <si>
    <t>PP Sampalan</t>
  </si>
  <si>
    <t>± 500 m</t>
  </si>
  <si>
    <t>Nusa Penida - Padangbai</t>
  </si>
  <si>
    <t>NPN</t>
  </si>
  <si>
    <t>XVII</t>
  </si>
  <si>
    <t>NUSA TENGGARA BARAT</t>
  </si>
  <si>
    <t>Bima</t>
  </si>
  <si>
    <t>Langgudu</t>
  </si>
  <si>
    <t>Waworada</t>
  </si>
  <si>
    <t>Sape</t>
  </si>
  <si>
    <t>Pelabuhan laut sape</t>
  </si>
  <si>
    <t>±1KM</t>
  </si>
  <si>
    <t>Sape - Labuhan Bajo , Sape - Waingapu, Sape - Waikelo (Laut)</t>
  </si>
  <si>
    <t>SPE</t>
  </si>
  <si>
    <t>52.06</t>
  </si>
  <si>
    <t>Tambora</t>
  </si>
  <si>
    <t>Labuhan Kananga</t>
  </si>
  <si>
    <t>Dompu</t>
  </si>
  <si>
    <t>Huu</t>
  </si>
  <si>
    <t>Cempi</t>
  </si>
  <si>
    <t>Pekat</t>
  </si>
  <si>
    <t>Calabai</t>
  </si>
  <si>
    <t>Lombok Barat</t>
  </si>
  <si>
    <t>Lembar</t>
  </si>
  <si>
    <t>Pelabuhan laut lembar</t>
  </si>
  <si>
    <t>± 57 KM</t>
  </si>
  <si>
    <t>Lembar - Padangbai</t>
  </si>
  <si>
    <t>LBR</t>
  </si>
  <si>
    <t>52.01</t>
  </si>
  <si>
    <t>Sekotong</t>
  </si>
  <si>
    <t>Lombok Timur</t>
  </si>
  <si>
    <t>Pringgabaya</t>
  </si>
  <si>
    <t>Kayangan</t>
  </si>
  <si>
    <t>Pelabuhan laut labuhan lombok</t>
  </si>
  <si>
    <t>Kayangan - Pototano</t>
  </si>
  <si>
    <t>KYG</t>
  </si>
  <si>
    <t>52.08</t>
  </si>
  <si>
    <t>Sumbawa</t>
  </si>
  <si>
    <t>Empang</t>
  </si>
  <si>
    <t>Labuhan Badas</t>
  </si>
  <si>
    <t>Pulau Moyo</t>
  </si>
  <si>
    <t>Plampang</t>
  </si>
  <si>
    <t>Teluk Santong</t>
  </si>
  <si>
    <t>Sumbawa Barat</t>
  </si>
  <si>
    <t>Pototano</t>
  </si>
  <si>
    <t>Pototano - Kayangan</t>
  </si>
  <si>
    <t>PTA</t>
  </si>
  <si>
    <t>52.07</t>
  </si>
  <si>
    <t>XVIII</t>
  </si>
  <si>
    <t>NUSA TENGGARA TIMUR</t>
  </si>
  <si>
    <t>Alor</t>
  </si>
  <si>
    <t>Alor timur</t>
  </si>
  <si>
    <t>Maritaing</t>
  </si>
  <si>
    <t>Pelabuhan Laut Maritaing</t>
  </si>
  <si>
    <t>Kalabahi - Maritaing, Teluk Gurita - Maritaing</t>
  </si>
  <si>
    <t>KM Perhubungan RI Nomor KP 478 Tahun 2017</t>
  </si>
  <si>
    <t>Pantar Barat</t>
  </si>
  <si>
    <t>Alumang</t>
  </si>
  <si>
    <t>Baranusa</t>
  </si>
  <si>
    <t>Pelabuhan laut baranusa</t>
  </si>
  <si>
    <t>± 35KM</t>
  </si>
  <si>
    <t>Pemda menolak Hibah, rencana akan dikelola BPTD</t>
  </si>
  <si>
    <t>Baranusa - Kalabahi, Bakalang - Baranusa</t>
  </si>
  <si>
    <t>Pantar Timur</t>
  </si>
  <si>
    <t>Bakalang</t>
  </si>
  <si>
    <t>Bakalang - Baranusa, Bakalang - Kalabahi</t>
  </si>
  <si>
    <t>Pulau Pura</t>
  </si>
  <si>
    <t>Pura</t>
  </si>
  <si>
    <t>Pelabuhan Laut Pura</t>
  </si>
  <si>
    <t>Kalabahi - Pura</t>
  </si>
  <si>
    <t>Teluk Mutiara</t>
  </si>
  <si>
    <t>Kalabahi</t>
  </si>
  <si>
    <t>Pelabuhan laut Kalabahi</t>
  </si>
  <si>
    <t>± 1KM</t>
  </si>
  <si>
    <t>Kalabahi - Kupang , Kalabahi - Bakalang , Kalabahi - Pulau Pura, Kalabahi - Teluk Gurita , Kalabahi - Maritaing</t>
  </si>
  <si>
    <t>KLB</t>
  </si>
  <si>
    <t>53.05</t>
  </si>
  <si>
    <t>1 Moveable Bridge dan 1 Plengsengan</t>
  </si>
  <si>
    <t>Belu</t>
  </si>
  <si>
    <t>Kakuluk Mesak</t>
  </si>
  <si>
    <t>Teluk Gurita</t>
  </si>
  <si>
    <t>Teluk Gurita - kisar , Teluk Gurita - Ilwaki , Teluk Gurita - Kalabahi , Teluk Gurita - Naikliu , Teluk Gurita - Maritaing</t>
  </si>
  <si>
    <t>TLG</t>
  </si>
  <si>
    <t>53.04</t>
  </si>
  <si>
    <t>Ende</t>
  </si>
  <si>
    <t>Nangapanda</t>
  </si>
  <si>
    <t>Nangakeo</t>
  </si>
  <si>
    <t>Ende - Seba, Ende - Bolok, Ende - P. Ende</t>
  </si>
  <si>
    <t>Pulau Ende</t>
  </si>
  <si>
    <t>Pelabuhan Laut Ende</t>
  </si>
  <si>
    <t>Ende - P. Ende</t>
  </si>
  <si>
    <t>Ile Boleng</t>
  </si>
  <si>
    <t>Adonara/Waiwerang/Deri</t>
  </si>
  <si>
    <t>adonara - Lewoleba , adonara - baranusa</t>
  </si>
  <si>
    <t>AON</t>
  </si>
  <si>
    <t>53.06</t>
  </si>
  <si>
    <t>Larantuka</t>
  </si>
  <si>
    <t>Larantuka/Waibalun</t>
  </si>
  <si>
    <t>Larantuka - Kupang</t>
  </si>
  <si>
    <t>Solor Timur</t>
  </si>
  <si>
    <t>Solor/Lohayong</t>
  </si>
  <si>
    <t>Solor - Larantuka , Solor - Lewoleba</t>
  </si>
  <si>
    <t>Kupang</t>
  </si>
  <si>
    <t>Amfoang Utara</t>
  </si>
  <si>
    <t>Naikliu</t>
  </si>
  <si>
    <t>Pelabuhan laut Naikliu</t>
  </si>
  <si>
    <t>± 7-KM</t>
  </si>
  <si>
    <t>Naikliu - Bolok, Naikliu - Wini</t>
  </si>
  <si>
    <t>Kupang Barat</t>
  </si>
  <si>
    <t>Bolok</t>
  </si>
  <si>
    <t>Ende - Bolok, Naikliu - Bolok</t>
  </si>
  <si>
    <t>BOO</t>
  </si>
  <si>
    <t>53.71</t>
  </si>
  <si>
    <t>Semau Utara</t>
  </si>
  <si>
    <t>Hansisi</t>
  </si>
  <si>
    <t>Hansisi - Kupang</t>
  </si>
  <si>
    <t>HNS</t>
  </si>
  <si>
    <t>53.01</t>
  </si>
  <si>
    <t>Lembata</t>
  </si>
  <si>
    <t>Buyasari</t>
  </si>
  <si>
    <t>Wairiang</t>
  </si>
  <si>
    <t>Nubatukan</t>
  </si>
  <si>
    <t>Lewoleba/Waijarang</t>
  </si>
  <si>
    <t>Kupang - Lewoleba/Waijarang, Lewoleba - Adonara</t>
  </si>
  <si>
    <t>Manggarai</t>
  </si>
  <si>
    <t>Satarmese Barat</t>
  </si>
  <si>
    <t>Mulez</t>
  </si>
  <si>
    <t>Manggarai Barat</t>
  </si>
  <si>
    <t>Boleng</t>
  </si>
  <si>
    <t>Longos</t>
  </si>
  <si>
    <t>Terang</t>
  </si>
  <si>
    <t>Komodo</t>
  </si>
  <si>
    <t>Kelor</t>
  </si>
  <si>
    <t>Labuan Bajo</t>
  </si>
  <si>
    <t>Pelabuhan laut labuan bajo</t>
  </si>
  <si>
    <t>± 25 KM</t>
  </si>
  <si>
    <t>Labuhan Bajo - Sape , Labuhan Bajo - Jampea , Labuhan Bajo - Waingapu , Labuhan Bajo - Pulau Padar , Labuhan Bajo - Pantai Pink , Labuhan Bajo - Pulau Komodo</t>
  </si>
  <si>
    <t>LBJ</t>
  </si>
  <si>
    <t>53.15</t>
  </si>
  <si>
    <t>Messah</t>
  </si>
  <si>
    <t>Padar</t>
  </si>
  <si>
    <t>Rinca</t>
  </si>
  <si>
    <t>Pelabuhan Laut Rinca</t>
  </si>
  <si>
    <t>Labuan Bajo - P. Rinca</t>
  </si>
  <si>
    <t>Wae Kelambu/New Labuan Bajo</t>
  </si>
  <si>
    <t>Manggarai Timur</t>
  </si>
  <si>
    <t>Kota Komba</t>
  </si>
  <si>
    <t>Waiwole</t>
  </si>
  <si>
    <t>Nagekeo</t>
  </si>
  <si>
    <t>Aesesa</t>
  </si>
  <si>
    <t>Marapokot</t>
  </si>
  <si>
    <t>Pelabuhan laut marapokot</t>
  </si>
  <si>
    <t>± 23KM</t>
  </si>
  <si>
    <t>marapokot - jampea , marapokot - palue</t>
  </si>
  <si>
    <t>MPT</t>
  </si>
  <si>
    <t>53.16</t>
  </si>
  <si>
    <t>Ngada</t>
  </si>
  <si>
    <t>Aimere</t>
  </si>
  <si>
    <t>Aimere - Kupang , Aimere - Waingapu</t>
  </si>
  <si>
    <t>AMR</t>
  </si>
  <si>
    <t>53.09</t>
  </si>
  <si>
    <t>Rote Ndao</t>
  </si>
  <si>
    <t>Ndao Nuse</t>
  </si>
  <si>
    <t>Ndao</t>
  </si>
  <si>
    <t>Pemda menolak Hibah</t>
  </si>
  <si>
    <t>Pantai Baru - Ndao</t>
  </si>
  <si>
    <t>Pantai Baru</t>
  </si>
  <si>
    <t>Pantai Baru/Rote</t>
  </si>
  <si>
    <t>Sabu Raijua</t>
  </si>
  <si>
    <t>Sabu Barat</t>
  </si>
  <si>
    <t>Seba</t>
  </si>
  <si>
    <t>Pelabuhan laut Sabu</t>
  </si>
  <si>
    <t>Kupang - Seba</t>
  </si>
  <si>
    <t>SEZ</t>
  </si>
  <si>
    <t>53.20</t>
  </si>
  <si>
    <t>Raijua</t>
  </si>
  <si>
    <t>Sikka</t>
  </si>
  <si>
    <t>Alok</t>
  </si>
  <si>
    <t>Pamana</t>
  </si>
  <si>
    <t>Pelabuhan Laut Pemana</t>
  </si>
  <si>
    <t>± 38KM</t>
  </si>
  <si>
    <t>Pamana - Pulau Besar</t>
  </si>
  <si>
    <t>Sukun</t>
  </si>
  <si>
    <t>Alok Timur</t>
  </si>
  <si>
    <t>Kadajoi/Kojadoi</t>
  </si>
  <si>
    <t>Pelabuhan Laut Pulau Besar</t>
  </si>
  <si>
    <t>Kepala Desa</t>
  </si>
  <si>
    <t>Kewapante</t>
  </si>
  <si>
    <t>Kewapante - Palue</t>
  </si>
  <si>
    <t>Paga</t>
  </si>
  <si>
    <t>Paga/Ae Wige</t>
  </si>
  <si>
    <t>Palue</t>
  </si>
  <si>
    <t>Pelabuhan Laut Palue</t>
  </si>
  <si>
    <t>Palue - Marapokot</t>
  </si>
  <si>
    <t>Sumba Barat Daya</t>
  </si>
  <si>
    <t>Kota Tambolaka</t>
  </si>
  <si>
    <t>Waikelo</t>
  </si>
  <si>
    <t>Pelabuhan Laut Waikelo</t>
  </si>
  <si>
    <t>Pemda Menolak Hibah, Rencana akan dihibah dan dikelola Ditjen Hubla</t>
  </si>
  <si>
    <t>Sape (NTB) - Waikelo (NTT)</t>
  </si>
  <si>
    <t>WKL</t>
  </si>
  <si>
    <t>53.18</t>
  </si>
  <si>
    <t>Sumba Timur</t>
  </si>
  <si>
    <t>Kanatang</t>
  </si>
  <si>
    <t>Waingapu</t>
  </si>
  <si>
    <t>Pelabuhan laut waingapu</t>
  </si>
  <si>
    <t>± 65KM</t>
  </si>
  <si>
    <t>Waingapu - Aimere , Waingapu - Labuhan Bajo, Waingapu - Raijua</t>
  </si>
  <si>
    <t>WAP</t>
  </si>
  <si>
    <t>53.11</t>
  </si>
  <si>
    <t>Timor Tengah Utara</t>
  </si>
  <si>
    <t>Insana Utara</t>
  </si>
  <si>
    <t>Wini</t>
  </si>
  <si>
    <t>XIX</t>
  </si>
  <si>
    <t>KALIMANTAN BARAT</t>
  </si>
  <si>
    <t>Kayong Utara</t>
  </si>
  <si>
    <t>Pulau Maya Karimata</t>
  </si>
  <si>
    <t>Pulau Karimata</t>
  </si>
  <si>
    <t>Pulau Maya</t>
  </si>
  <si>
    <t>Teluk Batang</t>
  </si>
  <si>
    <t>Pelabuhan laut telok batang</t>
  </si>
  <si>
    <t>±  92 KM</t>
  </si>
  <si>
    <t>Pawan</t>
  </si>
  <si>
    <t>KTP</t>
  </si>
  <si>
    <t>61.04</t>
  </si>
  <si>
    <t>Semparuk</t>
  </si>
  <si>
    <t>Sintete</t>
  </si>
  <si>
    <t>Sintete - Serasan , Sintete - Tambelan</t>
  </si>
  <si>
    <t>KM Perhubungan RI Nomor KP 84 Tahun 2016</t>
  </si>
  <si>
    <t>STT</t>
  </si>
  <si>
    <t>61.01</t>
  </si>
  <si>
    <t>XX</t>
  </si>
  <si>
    <t>KALIMANTAN TENGAH</t>
  </si>
  <si>
    <t>Barito Selatan</t>
  </si>
  <si>
    <t>Dusun Selatan</t>
  </si>
  <si>
    <t>Jelapat</t>
  </si>
  <si>
    <t>XXI</t>
  </si>
  <si>
    <t>KALIMANTAN SELATAN</t>
  </si>
  <si>
    <t>Kota Baru</t>
  </si>
  <si>
    <t>Pulau Laut Timur</t>
  </si>
  <si>
    <t>SPOG</t>
  </si>
  <si>
    <t>Pulau Laut Timur - Pulau Sebuku</t>
  </si>
  <si>
    <t>PLT</t>
  </si>
  <si>
    <t>63.02</t>
  </si>
  <si>
    <t>Sebuku</t>
  </si>
  <si>
    <t>Pulau Sebuku-Pulau Laut Timur</t>
  </si>
  <si>
    <t>SBU</t>
  </si>
  <si>
    <t>Serongga</t>
  </si>
  <si>
    <t>Tarjun</t>
  </si>
  <si>
    <t>Tarjun - Stagen</t>
  </si>
  <si>
    <t>KM Perhubungan RI Nomor KP 765 Tahun 2018</t>
  </si>
  <si>
    <t>TRJ</t>
  </si>
  <si>
    <t>Stagen</t>
  </si>
  <si>
    <t>Stagen - Tarjun</t>
  </si>
  <si>
    <t>KM Perhubungan RI Nomor KP 766 Tahun 2018</t>
  </si>
  <si>
    <t>STG</t>
  </si>
  <si>
    <t>Tanjung Serdang</t>
  </si>
  <si>
    <t>Tanjung Serdang - Batulicin</t>
  </si>
  <si>
    <t>TSG</t>
  </si>
  <si>
    <t>Tanah Bumbu</t>
  </si>
  <si>
    <t>Batulicin</t>
  </si>
  <si>
    <t>Batulicin - Garongkong , Batulicin - Tanjung Serdang</t>
  </si>
  <si>
    <t>BLN</t>
  </si>
  <si>
    <t>63.10</t>
  </si>
  <si>
    <t>XXII</t>
  </si>
  <si>
    <t>KALIMANTAN TIMUR</t>
  </si>
  <si>
    <t>Berau</t>
  </si>
  <si>
    <t>Gunung Tabur</t>
  </si>
  <si>
    <t>Kota Balikpapan</t>
  </si>
  <si>
    <t>Balikpapan Barat</t>
  </si>
  <si>
    <t>Kariangau</t>
  </si>
  <si>
    <t>Kariangau - Penajam</t>
  </si>
  <si>
    <t>KRU</t>
  </si>
  <si>
    <t>64.71</t>
  </si>
  <si>
    <t>Kutai Kertanegara</t>
  </si>
  <si>
    <t>Anggana</t>
  </si>
  <si>
    <t>Sungai Meriam</t>
  </si>
  <si>
    <t>Muara Jawa</t>
  </si>
  <si>
    <t>Handil II</t>
  </si>
  <si>
    <t>Kutai Timur</t>
  </si>
  <si>
    <t>Sangkulirang</t>
  </si>
  <si>
    <t>Desa Sakka</t>
  </si>
  <si>
    <t>Penajam Paser Utara</t>
  </si>
  <si>
    <t>Penajam</t>
  </si>
  <si>
    <t>Penajam - Kariangau</t>
  </si>
  <si>
    <t>PNJ</t>
  </si>
  <si>
    <t>64.09</t>
  </si>
  <si>
    <t>XXIII</t>
  </si>
  <si>
    <t>KALIMANTAN UTARA</t>
  </si>
  <si>
    <t>Bulungan</t>
  </si>
  <si>
    <t>Bunyu</t>
  </si>
  <si>
    <t>Pulau Bunyu</t>
  </si>
  <si>
    <t>Kota Tarakan</t>
  </si>
  <si>
    <t>Tarakan Utara</t>
  </si>
  <si>
    <t>Juwata Laut/Tarakan</t>
  </si>
  <si>
    <t>Pelabuhan laut tarakan</t>
  </si>
  <si>
    <t>Tarakan - Sebawang ,  Tarakan - Nunukan , Tarakan - Toli-toli, Tarakan - Ancam</t>
  </si>
  <si>
    <t>TRK</t>
  </si>
  <si>
    <t>65.71</t>
  </si>
  <si>
    <t>Nunukan</t>
  </si>
  <si>
    <t>Sei Manggaris/Semaja</t>
  </si>
  <si>
    <t>Simanggaris - Nunukan</t>
  </si>
  <si>
    <t>SGG</t>
  </si>
  <si>
    <t>65.03</t>
  </si>
  <si>
    <t>Dolphin dan Quay wall</t>
  </si>
  <si>
    <t>Nunukan Selatan</t>
  </si>
  <si>
    <t>Sei Jepun/Nunukan</t>
  </si>
  <si>
    <t>Nunukan - Simanggaris</t>
  </si>
  <si>
    <t>SJU</t>
  </si>
  <si>
    <t>Sebatik Barat</t>
  </si>
  <si>
    <t>Sebatik/Liang Bunyu</t>
  </si>
  <si>
    <t>Sebatik - Nunukan</t>
  </si>
  <si>
    <t>SBX</t>
  </si>
  <si>
    <t>KMP. MANTA II</t>
  </si>
  <si>
    <t>XXIV</t>
  </si>
  <si>
    <t>SULAWESI UTARA</t>
  </si>
  <si>
    <t>Bolaang Mongindow Selatan</t>
  </si>
  <si>
    <t>Bolaang Uki</t>
  </si>
  <si>
    <t>Molibagu</t>
  </si>
  <si>
    <t>Kepulauan Sangihe</t>
  </si>
  <si>
    <t>Kendahe</t>
  </si>
  <si>
    <t>Lipang</t>
  </si>
  <si>
    <t>Kepulauan Marore</t>
  </si>
  <si>
    <t>Kawio</t>
  </si>
  <si>
    <t>Marore</t>
  </si>
  <si>
    <t>Kawaluso</t>
  </si>
  <si>
    <t>Kawaluso - Marore</t>
  </si>
  <si>
    <t>KAW</t>
  </si>
  <si>
    <t>71.03</t>
  </si>
  <si>
    <t>Tabukan Utara</t>
  </si>
  <si>
    <t>MRR</t>
  </si>
  <si>
    <t>Petta</t>
  </si>
  <si>
    <t>Tamako</t>
  </si>
  <si>
    <t>Pananaru</t>
  </si>
  <si>
    <t>Pananaru - Amurang</t>
  </si>
  <si>
    <t>PNN</t>
  </si>
  <si>
    <t>KMP. PORODISA</t>
  </si>
  <si>
    <t>Tatoareng</t>
  </si>
  <si>
    <t>Kahakitang</t>
  </si>
  <si>
    <t>Kalama</t>
  </si>
  <si>
    <t>Mahangetang</t>
  </si>
  <si>
    <t>Para</t>
  </si>
  <si>
    <t>Kepulauan Sitaro</t>
  </si>
  <si>
    <t>Biaro</t>
  </si>
  <si>
    <t>Biaro - Likupang ,  Biaro - Tagulandang</t>
  </si>
  <si>
    <t>BIA</t>
  </si>
  <si>
    <t>Siau Barat</t>
  </si>
  <si>
    <t>Makalehi</t>
  </si>
  <si>
    <t>Pelabuhan Laut Makalehi</t>
  </si>
  <si>
    <t>Sawang - Makalehi</t>
  </si>
  <si>
    <t>Siau Timur</t>
  </si>
  <si>
    <t>Siau/Sawang</t>
  </si>
  <si>
    <t>?</t>
  </si>
  <si>
    <t>Pelabuhan laut sawang siau</t>
  </si>
  <si>
    <t>±  91 KM</t>
  </si>
  <si>
    <t xml:space="preserve">Siau Sawang - Buhias , Siau Sawang - Pananaru , Siau Sawang - Makalehi </t>
  </si>
  <si>
    <t>SIA</t>
  </si>
  <si>
    <t>Siau Timur Selatan</t>
  </si>
  <si>
    <t>Pahepa</t>
  </si>
  <si>
    <t>Tagulandang</t>
  </si>
  <si>
    <t>Ruang</t>
  </si>
  <si>
    <t>Tagulandang Utara</t>
  </si>
  <si>
    <t>Tagulandang - Biaro</t>
  </si>
  <si>
    <t>TGA</t>
  </si>
  <si>
    <t>Kepulauan Talaud</t>
  </si>
  <si>
    <t>Gemeh</t>
  </si>
  <si>
    <t>Kabaruan</t>
  </si>
  <si>
    <t>Mangaran/Kabaruan</t>
  </si>
  <si>
    <t>Musi - Mangaran</t>
  </si>
  <si>
    <t>KAB</t>
  </si>
  <si>
    <t>71.04</t>
  </si>
  <si>
    <t>Lirung</t>
  </si>
  <si>
    <t>Musi</t>
  </si>
  <si>
    <t>MUS</t>
  </si>
  <si>
    <t xml:space="preserve">KMP. BAWAL </t>
  </si>
  <si>
    <t>Melonguane Timur</t>
  </si>
  <si>
    <t>Melonguane</t>
  </si>
  <si>
    <t>Pelabuhan laut melonguane</t>
  </si>
  <si>
    <t>±  61 KM</t>
  </si>
  <si>
    <t xml:space="preserve">Melonguane - Bitung , Melonguane - Pananaru , Melonguane - Likupang, Melonguane - Marampit </t>
  </si>
  <si>
    <t>MOU</t>
  </si>
  <si>
    <t>Miangas</t>
  </si>
  <si>
    <t>Pelabuhan laut miangas</t>
  </si>
  <si>
    <t>±  31 KM</t>
  </si>
  <si>
    <t>Marampit - Miangas</t>
  </si>
  <si>
    <t>MIS</t>
  </si>
  <si>
    <t>Nanusa</t>
  </si>
  <si>
    <t>Kakorotan</t>
  </si>
  <si>
    <t>Karatung</t>
  </si>
  <si>
    <t>Marampit</t>
  </si>
  <si>
    <t>Marampit - Melonguane , Marampit - Miangas</t>
  </si>
  <si>
    <t>MAR</t>
  </si>
  <si>
    <t>Salibabu</t>
  </si>
  <si>
    <t>Pulau Salibabu</t>
  </si>
  <si>
    <t>Kota Bitung</t>
  </si>
  <si>
    <t>Aertembaga</t>
  </si>
  <si>
    <t>Bitung</t>
  </si>
  <si>
    <t>Pelabuhan laut Bitung</t>
  </si>
  <si>
    <t>±  5 KM</t>
  </si>
  <si>
    <t>Bitung – Lembeh ,  Bitung-Ternate , Bitung-Mangaran , Bitung-Melonguane , Bitung-Tagulandang, Bitung Minanga</t>
  </si>
  <si>
    <t>BTG</t>
  </si>
  <si>
    <t>71.72</t>
  </si>
  <si>
    <t>Lembeh Selatan</t>
  </si>
  <si>
    <t>Lembeh</t>
  </si>
  <si>
    <t>Tipe CT</t>
  </si>
  <si>
    <t>Bitung – Lembeh</t>
  </si>
  <si>
    <t>LBH</t>
  </si>
  <si>
    <t>KMP. TUDE</t>
  </si>
  <si>
    <t>Kota Manado</t>
  </si>
  <si>
    <t>Bunaken</t>
  </si>
  <si>
    <t>Siladen</t>
  </si>
  <si>
    <t>Manado Tua</t>
  </si>
  <si>
    <t>Malalayang</t>
  </si>
  <si>
    <t>Kalimas</t>
  </si>
  <si>
    <t>Sario</t>
  </si>
  <si>
    <t>Megamas</t>
  </si>
  <si>
    <t>Minahasa Selatan</t>
  </si>
  <si>
    <t>Amurang Barat</t>
  </si>
  <si>
    <t>Amurang</t>
  </si>
  <si>
    <t>Amurang - Pananaru</t>
  </si>
  <si>
    <t>AMU</t>
  </si>
  <si>
    <t>71.05</t>
  </si>
  <si>
    <t>Minahasa Utara</t>
  </si>
  <si>
    <t>Likupang Barat</t>
  </si>
  <si>
    <t>Likupang</t>
  </si>
  <si>
    <t>Pelabuhan laut likupang</t>
  </si>
  <si>
    <t>±  43 KM</t>
  </si>
  <si>
    <t>Likupang-Pananaru , Likupang – Melonguane , Likupang – Biaro</t>
  </si>
  <si>
    <t>LKP</t>
  </si>
  <si>
    <t>71.06</t>
  </si>
  <si>
    <t>Talise</t>
  </si>
  <si>
    <t>Likupang Timur</t>
  </si>
  <si>
    <t>Pulau Bangka/ Kahuku</t>
  </si>
  <si>
    <t>Wori</t>
  </si>
  <si>
    <t>Buhias</t>
  </si>
  <si>
    <t>Pelabuhan Laut Buhias</t>
  </si>
  <si>
    <t>Minanga - Buhias</t>
  </si>
  <si>
    <t>XXV</t>
  </si>
  <si>
    <t>GORONTALO</t>
  </si>
  <si>
    <t>Gorontalo Utara</t>
  </si>
  <si>
    <t>Anggrek</t>
  </si>
  <si>
    <t>Kota Gorontalo</t>
  </si>
  <si>
    <t>Dumbo Raya</t>
  </si>
  <si>
    <t>Gorontalo</t>
  </si>
  <si>
    <t>Pelabuhan laut gorontalo</t>
  </si>
  <si>
    <t>±1.4- KM</t>
  </si>
  <si>
    <t>gorontalo - pagimana , Gorontalo - Wakai</t>
  </si>
  <si>
    <t>GRL</t>
  </si>
  <si>
    <t>75.01</t>
  </si>
  <si>
    <t>Pahuwato</t>
  </si>
  <si>
    <t>Paguat</t>
  </si>
  <si>
    <t>Marisa</t>
  </si>
  <si>
    <t>Pelabuhan laut Bumbulan</t>
  </si>
  <si>
    <t>±  45KM</t>
  </si>
  <si>
    <t>marisa - dolong</t>
  </si>
  <si>
    <t>KM Perhubungan RI Nomor KM 64 Tahun 2007</t>
  </si>
  <si>
    <t>MRS</t>
  </si>
  <si>
    <t>75.04</t>
  </si>
  <si>
    <t>XXVI</t>
  </si>
  <si>
    <t>SULAWESI TENGAH</t>
  </si>
  <si>
    <t>Banggai</t>
  </si>
  <si>
    <t>Balantak</t>
  </si>
  <si>
    <t>Luwuk</t>
  </si>
  <si>
    <t>Pelabuhan laut Luwuk</t>
  </si>
  <si>
    <t>±  3 KM</t>
  </si>
  <si>
    <t>Luwuk - Salakan , Luwuk - Banggai</t>
  </si>
  <si>
    <t>LWK</t>
  </si>
  <si>
    <t>72.01</t>
  </si>
  <si>
    <t>Pagimana</t>
  </si>
  <si>
    <t>Pelabuhan laut pagimana</t>
  </si>
  <si>
    <t>±  35 KM</t>
  </si>
  <si>
    <t>pagimana - gorontalo</t>
  </si>
  <si>
    <t>PGM</t>
  </si>
  <si>
    <t>Banggai Kepulauan</t>
  </si>
  <si>
    <t>Buko</t>
  </si>
  <si>
    <t>Leme-Leme</t>
  </si>
  <si>
    <t>Tinangkung</t>
  </si>
  <si>
    <t>Salakan</t>
  </si>
  <si>
    <t>Salakan - Luwuk</t>
  </si>
  <si>
    <t>SLN</t>
  </si>
  <si>
    <t>72.07</t>
  </si>
  <si>
    <t>Saiyong</t>
  </si>
  <si>
    <t>Saiyong (Salakan) - Luwuk</t>
  </si>
  <si>
    <t>YA</t>
  </si>
  <si>
    <t>Tinangkung Selatan</t>
  </si>
  <si>
    <t>Tobing</t>
  </si>
  <si>
    <t>Totikum</t>
  </si>
  <si>
    <t>Boniton</t>
  </si>
  <si>
    <t>BNT</t>
  </si>
  <si>
    <t>Banggai Laut</t>
  </si>
  <si>
    <t>Banggai/Tinakin</t>
  </si>
  <si>
    <t>banggai - bobong</t>
  </si>
  <si>
    <t>BGI</t>
  </si>
  <si>
    <t>72.08</t>
  </si>
  <si>
    <t>Bangkurung</t>
  </si>
  <si>
    <t>Pulau Bangkurung</t>
  </si>
  <si>
    <t>Donggala</t>
  </si>
  <si>
    <t>Damsol</t>
  </si>
  <si>
    <t>Sabang</t>
  </si>
  <si>
    <t>Kota Palu</t>
  </si>
  <si>
    <t>Palu Utara</t>
  </si>
  <si>
    <t>Taipa</t>
  </si>
  <si>
    <t>Taipa - Kariangau (Balikpapan)</t>
  </si>
  <si>
    <t>TIP</t>
  </si>
  <si>
    <t>72.71</t>
  </si>
  <si>
    <t>Morowali</t>
  </si>
  <si>
    <t>Menui Kepulauan</t>
  </si>
  <si>
    <t>Menui</t>
  </si>
  <si>
    <t>Bungku Selatan</t>
  </si>
  <si>
    <t>Lafeu</t>
  </si>
  <si>
    <t>Morowali Utara</t>
  </si>
  <si>
    <t>Bungku Utara</t>
  </si>
  <si>
    <t>Baturube</t>
  </si>
  <si>
    <t>Baturube - Kolonedale</t>
  </si>
  <si>
    <t>BRE</t>
  </si>
  <si>
    <t>72.06</t>
  </si>
  <si>
    <t>Petasia</t>
  </si>
  <si>
    <t>Kolonodale</t>
  </si>
  <si>
    <t>Kolonedale-Baturube</t>
  </si>
  <si>
    <t>KLO</t>
  </si>
  <si>
    <t>72.12</t>
  </si>
  <si>
    <t>KMP. TELUK TOLO</t>
  </si>
  <si>
    <t>Parigi Moutong</t>
  </si>
  <si>
    <t>Parigi Utara</t>
  </si>
  <si>
    <t>Toboli</t>
  </si>
  <si>
    <t>TOI</t>
  </si>
  <si>
    <t>Poso</t>
  </si>
  <si>
    <t>Tojo Una-una</t>
  </si>
  <si>
    <t>Ampana Tete</t>
  </si>
  <si>
    <t>Ampana/Uebone</t>
  </si>
  <si>
    <t>AMP</t>
  </si>
  <si>
    <t>72.09</t>
  </si>
  <si>
    <t>Una-una</t>
  </si>
  <si>
    <t>Pulau Una-una</t>
  </si>
  <si>
    <t>Wakai</t>
  </si>
  <si>
    <t>Wakai - Gorontalo</t>
  </si>
  <si>
    <t>WKI</t>
  </si>
  <si>
    <t>Walea Besar</t>
  </si>
  <si>
    <t>Dolong</t>
  </si>
  <si>
    <t>Pelabuhan Laut Dolong</t>
  </si>
  <si>
    <t>Dolong - Pasokan</t>
  </si>
  <si>
    <t>Pasokan</t>
  </si>
  <si>
    <t>Pelabuhan Laut Pasokan</t>
  </si>
  <si>
    <t>SPB Multi Point; Ampana-Pasokan-Dolong</t>
  </si>
  <si>
    <t>Pasokan - Ampana , Pasokan - Dolong</t>
  </si>
  <si>
    <t>Toli-toli</t>
  </si>
  <si>
    <t>Baolan</t>
  </si>
  <si>
    <t>Tolitoli/Tanjung Batu</t>
  </si>
  <si>
    <t>Pelabuhan laut toli toli</t>
  </si>
  <si>
    <t>±2KM</t>
  </si>
  <si>
    <t>Toli-toli Tarakan</t>
  </si>
  <si>
    <t>TTO</t>
  </si>
  <si>
    <t>72.04</t>
  </si>
  <si>
    <t>XXVII</t>
  </si>
  <si>
    <t>SULAWESI SELATAN</t>
  </si>
  <si>
    <t>Bantaeng</t>
  </si>
  <si>
    <t>Bissapu</t>
  </si>
  <si>
    <t>Barru</t>
  </si>
  <si>
    <t>Garongkong</t>
  </si>
  <si>
    <t>Garongkong - Batulicin , Garongkong - Paciran</t>
  </si>
  <si>
    <t>GRK</t>
  </si>
  <si>
    <t>73.11</t>
  </si>
  <si>
    <t>Bone</t>
  </si>
  <si>
    <t>Tanete Riattang Timur</t>
  </si>
  <si>
    <t>Bajoe</t>
  </si>
  <si>
    <t>Bajoe - Kolaka</t>
  </si>
  <si>
    <t>BJO</t>
  </si>
  <si>
    <t>73.08</t>
  </si>
  <si>
    <t>Baja, Beton</t>
  </si>
  <si>
    <t>Bulukumba</t>
  </si>
  <si>
    <t>Bonto Bahari</t>
  </si>
  <si>
    <t>Bira</t>
  </si>
  <si>
    <t>Bira - Sikeli, Bira - Pamatata, Bira - Tondasi</t>
  </si>
  <si>
    <t>BRR</t>
  </si>
  <si>
    <t>73.02</t>
  </si>
  <si>
    <t>Gowa</t>
  </si>
  <si>
    <t>Sanrabone</t>
  </si>
  <si>
    <t>Gangga</t>
  </si>
  <si>
    <t>Kepulauan Selayar</t>
  </si>
  <si>
    <t>Bontomatene</t>
  </si>
  <si>
    <t>Pamatata</t>
  </si>
  <si>
    <t>Pelabuhan laut pamatata</t>
  </si>
  <si>
    <t>± 3KM</t>
  </si>
  <si>
    <t>Bira - Pamatata</t>
  </si>
  <si>
    <t>Bontosikuyu</t>
  </si>
  <si>
    <t>Pattumbukan</t>
  </si>
  <si>
    <t>Pattumbukan - Jampea, Pattumbukan - Kayuadi</t>
  </si>
  <si>
    <t>PTT</t>
  </si>
  <si>
    <t>73.01</t>
  </si>
  <si>
    <t>Pasilambena</t>
  </si>
  <si>
    <t>Pasilambena/ Pulau Kalaotoa</t>
  </si>
  <si>
    <t>Pelabuhan Laut Kalaoto</t>
  </si>
  <si>
    <t>UPP</t>
  </si>
  <si>
    <t>Bonerate - Kalaoto</t>
  </si>
  <si>
    <t>Keputusan Bupati Kepulauan
Selayar Nomor 323/VI/Tahun
2-22</t>
  </si>
  <si>
    <t>KM Perhubungan RI Nomor KM 168 Tahun 2022</t>
  </si>
  <si>
    <t>Pasimarannu</t>
  </si>
  <si>
    <t>Pasimarannu/Pulau Bonerate</t>
  </si>
  <si>
    <t>Pelabuhan Laut Bonerate</t>
  </si>
  <si>
    <t>Jampea - Bonerate</t>
  </si>
  <si>
    <t>Keputusan Bupati Kepulauan
Selayar Nomor 322/VI/Tahun
2-22</t>
  </si>
  <si>
    <t>KM Perhubungan RI Nomor KM 166 Tahun 2022</t>
  </si>
  <si>
    <t>Pasimasunggu</t>
  </si>
  <si>
    <t>Pasimasunggu/Pulau Jampea</t>
  </si>
  <si>
    <t>Pelabuhan Laut Jampea</t>
  </si>
  <si>
    <t>Jampea - Bira</t>
  </si>
  <si>
    <t>Takabonerate</t>
  </si>
  <si>
    <t>Takabonerate/Pulau Kayuadi</t>
  </si>
  <si>
    <t>Pelabuhan Lau Kayuadi</t>
  </si>
  <si>
    <t>Patumbukan - Kayuadi</t>
  </si>
  <si>
    <t>Keputusan Bupati Kepulauan
Selayar Nomor 324/VI/Tahun
2-22</t>
  </si>
  <si>
    <t>KM Perhubungan RI Nomor KM 167 Tahun 2022</t>
  </si>
  <si>
    <t>Kota Sinjai</t>
  </si>
  <si>
    <t>Bontonompo</t>
  </si>
  <si>
    <t>Sinjai/Pasimaranu</t>
  </si>
  <si>
    <t>Luwu Utara</t>
  </si>
  <si>
    <t>Bone-bone</t>
  </si>
  <si>
    <t>Munte</t>
  </si>
  <si>
    <t>Takalar</t>
  </si>
  <si>
    <t>Mappakassunggu</t>
  </si>
  <si>
    <t>Wajo</t>
  </si>
  <si>
    <t>Pitumpanua</t>
  </si>
  <si>
    <t>Siwa</t>
  </si>
  <si>
    <t>Siwa - Lasusua</t>
  </si>
  <si>
    <t>SWA</t>
  </si>
  <si>
    <t>73.13</t>
  </si>
  <si>
    <t>XXVIII</t>
  </si>
  <si>
    <t>SULAWESI BARAT</t>
  </si>
  <si>
    <t>Mamuju</t>
  </si>
  <si>
    <t>Kepulauan Bala Balakang</t>
  </si>
  <si>
    <t>Pulau Bala Balakang</t>
  </si>
  <si>
    <t>Pelabuhan laut mamuju</t>
  </si>
  <si>
    <t>Mamuju - Balikpapan</t>
  </si>
  <si>
    <t>MMU</t>
  </si>
  <si>
    <t>73.21</t>
  </si>
  <si>
    <t>Mamuju Utara</t>
  </si>
  <si>
    <t>Pasangkayu</t>
  </si>
  <si>
    <t>XXIX</t>
  </si>
  <si>
    <t>SULAWESI TENGGARA</t>
  </si>
  <si>
    <t>Bombana</t>
  </si>
  <si>
    <t>Kabaena Timur</t>
  </si>
  <si>
    <t>Dongkala</t>
  </si>
  <si>
    <t>Dongkala - Bau Bau , Dongkala - Mawasangka , Dongkala - Kasipute</t>
  </si>
  <si>
    <t>DGK</t>
  </si>
  <si>
    <t>74.04</t>
  </si>
  <si>
    <t>Kabaena Utara</t>
  </si>
  <si>
    <r>
      <rPr>
        <rFont val="Bookman Old Style"/>
        <color rgb="FF000000"/>
        <sz val="8.0"/>
      </rPr>
      <t>Sikeli/</t>
    </r>
    <r>
      <rPr>
        <rFont val="Bookman Old Style"/>
        <color rgb="FFFF0000"/>
        <sz val="8.0"/>
      </rPr>
      <t>Tanjung Pishing</t>
    </r>
  </si>
  <si>
    <t>Sikeli PL
Tanjung Pising PP</t>
  </si>
  <si>
    <t>Sikeli - Bira , Sikeli - Kasipute</t>
  </si>
  <si>
    <t>SIK</t>
  </si>
  <si>
    <t>74.06</t>
  </si>
  <si>
    <t>Rumbia Tengah</t>
  </si>
  <si>
    <t>Bambea/Bombana</t>
  </si>
  <si>
    <t>BMB</t>
  </si>
  <si>
    <t>Kasipute</t>
  </si>
  <si>
    <t>Kasipute - Tanjung Pishing, Kasipute - Sikeli, Kasipute - Dongkala, Kasipute -  Tondasi</t>
  </si>
  <si>
    <t>Buton</t>
  </si>
  <si>
    <t>Lasalimu</t>
  </si>
  <si>
    <t>Kamaru</t>
  </si>
  <si>
    <t>Kamaru - Kaledupa , Kamaru - Wanci</t>
  </si>
  <si>
    <t>KMA</t>
  </si>
  <si>
    <t>Buton Selatan</t>
  </si>
  <si>
    <t>Batu atas</t>
  </si>
  <si>
    <t>Pulau Batu Atas</t>
  </si>
  <si>
    <t>Kadatua</t>
  </si>
  <si>
    <t>Pulau Kadatua</t>
  </si>
  <si>
    <t>Kadatua - Bau Bau</t>
  </si>
  <si>
    <t>KKA</t>
  </si>
  <si>
    <t>74.15</t>
  </si>
  <si>
    <t>Siompu</t>
  </si>
  <si>
    <t>Pulau Siompu</t>
  </si>
  <si>
    <t>Siompu - Kadatua</t>
  </si>
  <si>
    <t>SSO</t>
  </si>
  <si>
    <t>Buton Tengah</t>
  </si>
  <si>
    <t>Dampelas</t>
  </si>
  <si>
    <t>Pulau Talaga</t>
  </si>
  <si>
    <t>Pelabuhan Laut Talaga</t>
  </si>
  <si>
    <t>Bau Bau - Talaga</t>
  </si>
  <si>
    <t>Mawasangka</t>
  </si>
  <si>
    <t>Mawasangka - Dongkala</t>
  </si>
  <si>
    <t>MAW</t>
  </si>
  <si>
    <t>74.14</t>
  </si>
  <si>
    <t>Mawasangka Tengah</t>
  </si>
  <si>
    <t>Liana Banggai</t>
  </si>
  <si>
    <t>Onewaara</t>
  </si>
  <si>
    <t>Waara</t>
  </si>
  <si>
    <t>WAR</t>
  </si>
  <si>
    <t>Sangia Wambulu</t>
  </si>
  <si>
    <t>Tolandona</t>
  </si>
  <si>
    <t>Tolandona - Bau Bau</t>
  </si>
  <si>
    <t>TLO</t>
  </si>
  <si>
    <t>Buton Utara</t>
  </si>
  <si>
    <t>Labuan</t>
  </si>
  <si>
    <t>Labuan - Amalengo</t>
  </si>
  <si>
    <t>LUB</t>
  </si>
  <si>
    <t>74.10</t>
  </si>
  <si>
    <t>Kolaka</t>
  </si>
  <si>
    <t>Latambaga</t>
  </si>
  <si>
    <t>Kolaka - Bajoe</t>
  </si>
  <si>
    <t>KLK</t>
  </si>
  <si>
    <t>74.01</t>
  </si>
  <si>
    <t>Kolaka Utara</t>
  </si>
  <si>
    <t>Katoi</t>
  </si>
  <si>
    <t>Lasusua / Tobaku</t>
  </si>
  <si>
    <t>LSS</t>
  </si>
  <si>
    <t>74.08</t>
  </si>
  <si>
    <t>Konawe Kepulauan</t>
  </si>
  <si>
    <t>Sawaea</t>
  </si>
  <si>
    <t>Wawoni Barat</t>
  </si>
  <si>
    <t>Langara</t>
  </si>
  <si>
    <t>Pelabuhan laut langara</t>
  </si>
  <si>
    <t>± 19KM</t>
  </si>
  <si>
    <t>LGG</t>
  </si>
  <si>
    <t>74.12</t>
  </si>
  <si>
    <t>Konawe Selatan</t>
  </si>
  <si>
    <t>Kolono</t>
  </si>
  <si>
    <t>Amalengo</t>
  </si>
  <si>
    <t>Amalengo - Labuan</t>
  </si>
  <si>
    <t>ALE</t>
  </si>
  <si>
    <t>74.05</t>
  </si>
  <si>
    <t>Laeya</t>
  </si>
  <si>
    <t>Torobulu</t>
  </si>
  <si>
    <t>Torobulu - Tampo</t>
  </si>
  <si>
    <t>TRB</t>
  </si>
  <si>
    <t>Laonti</t>
  </si>
  <si>
    <t>Konawe Utara</t>
  </si>
  <si>
    <t>Lasolo</t>
  </si>
  <si>
    <t>Kota Baubau</t>
  </si>
  <si>
    <t>Wolio</t>
  </si>
  <si>
    <t>Baubau</t>
  </si>
  <si>
    <t>Pelabuhan laut Baubau</t>
  </si>
  <si>
    <t>Bau Bau - Kadatua , Bau Bau - Dongkala , Bau Bau - Tolandona</t>
  </si>
  <si>
    <t>BBU</t>
  </si>
  <si>
    <t>74.72</t>
  </si>
  <si>
    <t>Kota Kendari</t>
  </si>
  <si>
    <t>Kendari</t>
  </si>
  <si>
    <t>Pelabuhan laut kendari</t>
  </si>
  <si>
    <t>± 6- KM</t>
  </si>
  <si>
    <t>Kendari - Langara</t>
  </si>
  <si>
    <t>KDR</t>
  </si>
  <si>
    <t>74.71</t>
  </si>
  <si>
    <t>Muna</t>
  </si>
  <si>
    <t>Duruka</t>
  </si>
  <si>
    <t>Raha</t>
  </si>
  <si>
    <t>Pelabuhan laut raha</t>
  </si>
  <si>
    <t>±2.5- KM</t>
  </si>
  <si>
    <t>Raha - Pure</t>
  </si>
  <si>
    <t>RHA</t>
  </si>
  <si>
    <t>74.03</t>
  </si>
  <si>
    <t>Napabalano</t>
  </si>
  <si>
    <t>Tampo</t>
  </si>
  <si>
    <t>Tampo - Torobulu</t>
  </si>
  <si>
    <t>TMP</t>
  </si>
  <si>
    <t>Wakorumba Selatan</t>
  </si>
  <si>
    <t>Pure</t>
  </si>
  <si>
    <t>Pure - Raha</t>
  </si>
  <si>
    <t>PRE</t>
  </si>
  <si>
    <t>Muna Barat</t>
  </si>
  <si>
    <t>Maginti</t>
  </si>
  <si>
    <t>Pulau Gala</t>
  </si>
  <si>
    <t>Tiworo Kepulauan</t>
  </si>
  <si>
    <t>Pulau Katela</t>
  </si>
  <si>
    <t>Tondasi</t>
  </si>
  <si>
    <t>Tondasi - Kasipute</t>
  </si>
  <si>
    <t>TDS</t>
  </si>
  <si>
    <t>74.13</t>
  </si>
  <si>
    <t>Wakatobi</t>
  </si>
  <si>
    <t>Binongko</t>
  </si>
  <si>
    <t>Binongko - Tomia</t>
  </si>
  <si>
    <t>BNK</t>
  </si>
  <si>
    <t>74.07</t>
  </si>
  <si>
    <t>Kaledupa Selatan</t>
  </si>
  <si>
    <t>Kaledupa</t>
  </si>
  <si>
    <t>Pelabuhan laut keladupa</t>
  </si>
  <si>
    <t>±  76KM</t>
  </si>
  <si>
    <t>Kaledupa - Tomia , Kaledupa - Kamaru</t>
  </si>
  <si>
    <t>KLD</t>
  </si>
  <si>
    <t>Tomia</t>
  </si>
  <si>
    <t>Tomia/Tomea</t>
  </si>
  <si>
    <t>Tomia - Kaledupa , Tomia - Binongko</t>
  </si>
  <si>
    <t>TOM</t>
  </si>
  <si>
    <t>Wanci</t>
  </si>
  <si>
    <t>Wanci - Kamaru</t>
  </si>
  <si>
    <t>WNC</t>
  </si>
  <si>
    <t>XXX</t>
  </si>
  <si>
    <t>MALUKU</t>
  </si>
  <si>
    <t>Buru</t>
  </si>
  <si>
    <t>Air Buaya</t>
  </si>
  <si>
    <t>Teluk Bara</t>
  </si>
  <si>
    <t>Teluk Bara - Namlea , Teluk Bara - Sanana</t>
  </si>
  <si>
    <t>TBR</t>
  </si>
  <si>
    <t>81.04</t>
  </si>
  <si>
    <t>Batabual</t>
  </si>
  <si>
    <t>Ilath</t>
  </si>
  <si>
    <t>Desa Batu Angus</t>
  </si>
  <si>
    <t>Namlea</t>
  </si>
  <si>
    <t>Pelabuhan laut namlea</t>
  </si>
  <si>
    <t>± 34KM</t>
  </si>
  <si>
    <t>Namlea - Kayeli , Namlea - Galala , Namlea - Teluk Bara , Namlea - Manipa</t>
  </si>
  <si>
    <t>NML</t>
  </si>
  <si>
    <t>Lolong Guba</t>
  </si>
  <si>
    <t>Tifu</t>
  </si>
  <si>
    <t>Pelabuhan Laut Tifu</t>
  </si>
  <si>
    <t>Leksula - Tifu</t>
  </si>
  <si>
    <t>Teluk Kayeli</t>
  </si>
  <si>
    <t>Kayeli</t>
  </si>
  <si>
    <t>Pelabuhan Laut Kayeli</t>
  </si>
  <si>
    <t>Namlea - Kayeli</t>
  </si>
  <si>
    <t>Buru Selatan</t>
  </si>
  <si>
    <t>Ambalau</t>
  </si>
  <si>
    <t>Pelabuhan Laut Ambalau</t>
  </si>
  <si>
    <t>Galala - Ambalau</t>
  </si>
  <si>
    <t>Kepala Madan</t>
  </si>
  <si>
    <t>Leksula</t>
  </si>
  <si>
    <t>Pelabuhan Laut Leksula</t>
  </si>
  <si>
    <t>Namrole - Leksula</t>
  </si>
  <si>
    <t>Biloro</t>
  </si>
  <si>
    <t>Pelabuhan Laut Biloro</t>
  </si>
  <si>
    <t>Waesesi - Biloro</t>
  </si>
  <si>
    <t>Waesasi</t>
  </si>
  <si>
    <t>Pelabuhan Laut Waesesi</t>
  </si>
  <si>
    <t>Tifu - Waesesi</t>
  </si>
  <si>
    <t>Namrole</t>
  </si>
  <si>
    <t>Pelabuhan Laut Namrole</t>
  </si>
  <si>
    <t>Kepulauan Aru</t>
  </si>
  <si>
    <t>Aru Selatan</t>
  </si>
  <si>
    <t>Serwatu</t>
  </si>
  <si>
    <t>Pelabuhan Laut Serwatu</t>
  </si>
  <si>
    <t>Dobo - Serwatu</t>
  </si>
  <si>
    <t>Aru Selatan Timur</t>
  </si>
  <si>
    <t>Batu Goyang</t>
  </si>
  <si>
    <t>Meror</t>
  </si>
  <si>
    <t>Aru Selatan Utara</t>
  </si>
  <si>
    <t>Tabarfane</t>
  </si>
  <si>
    <t>Aru Tengah</t>
  </si>
  <si>
    <t>Benjina</t>
  </si>
  <si>
    <t>Benjina - Dobo</t>
  </si>
  <si>
    <t>BNJ</t>
  </si>
  <si>
    <t>81.07</t>
  </si>
  <si>
    <t>Aru Utara</t>
  </si>
  <si>
    <t>Marlasi</t>
  </si>
  <si>
    <t>Pelabuhan Laut Marlasi</t>
  </si>
  <si>
    <t>Dobo - Marlasi</t>
  </si>
  <si>
    <t>Pulau-Pulau Aru</t>
  </si>
  <si>
    <t>Dobo</t>
  </si>
  <si>
    <t>Pelabuhan Laut Dobo</t>
  </si>
  <si>
    <t>Dobo - Benjina , Dobo - Saumlaki , Dobo - Marlesi , Dobo - Serwatu , Dobo - Tual , Dobo - Pomako</t>
  </si>
  <si>
    <t>DOB</t>
  </si>
  <si>
    <t>Lamerang</t>
  </si>
  <si>
    <t>Lamerang - Dobo</t>
  </si>
  <si>
    <t>LMK</t>
  </si>
  <si>
    <t>Wokam</t>
  </si>
  <si>
    <t>Kepulauan Tanimbar</t>
  </si>
  <si>
    <t>Molumaru</t>
  </si>
  <si>
    <t>Momar</t>
  </si>
  <si>
    <t>Pelabuhan Laut Momar</t>
  </si>
  <si>
    <t>Yaru - Momar</t>
  </si>
  <si>
    <t>Tanimbar Selatan</t>
  </si>
  <si>
    <t>Saumlaki</t>
  </si>
  <si>
    <t>Pelabuhan laut saumlaki</t>
  </si>
  <si>
    <t>± 31KM</t>
  </si>
  <si>
    <t>saumlaki - Dobo , saumlaki - Seira, saumlaki - adaut</t>
  </si>
  <si>
    <t>SUM</t>
  </si>
  <si>
    <t>Tanimbar Utara</t>
  </si>
  <si>
    <t>Larat</t>
  </si>
  <si>
    <t>Pelabuhan laut larat</t>
  </si>
  <si>
    <t>± 25KM</t>
  </si>
  <si>
    <t xml:space="preserve">Larat - Tual , Larat - Wunlah , Larat - Yaru, </t>
  </si>
  <si>
    <t>LRA</t>
  </si>
  <si>
    <t>Wer Makatian</t>
  </si>
  <si>
    <t>Siera</t>
  </si>
  <si>
    <t>Wuar Labobar</t>
  </si>
  <si>
    <t>Wunlah</t>
  </si>
  <si>
    <t>wunlah - larat , wunlah - seira</t>
  </si>
  <si>
    <t>WNL</t>
  </si>
  <si>
    <t>Kota Ambon</t>
  </si>
  <si>
    <t>Sirimau</t>
  </si>
  <si>
    <t>Galala</t>
  </si>
  <si>
    <t>Pelabuhan perikanan galala</t>
  </si>
  <si>
    <t>Galala - Namlea, Galala - Ambalau</t>
  </si>
  <si>
    <t>GLL</t>
  </si>
  <si>
    <t>81.71</t>
  </si>
  <si>
    <t>Teluk Ambon</t>
  </si>
  <si>
    <t>Poka</t>
  </si>
  <si>
    <t>POK</t>
  </si>
  <si>
    <t>Kota Tual</t>
  </si>
  <si>
    <t>Dullah Selatan</t>
  </si>
  <si>
    <t>Tual</t>
  </si>
  <si>
    <t>Tual - Dobo , Tual - Kaimana</t>
  </si>
  <si>
    <t>TAL</t>
  </si>
  <si>
    <t>81.72</t>
  </si>
  <si>
    <t>Pulau-Pulau Kur</t>
  </si>
  <si>
    <t>Kur/Sermaf</t>
  </si>
  <si>
    <t>Pelabuhan Laut Kur</t>
  </si>
  <si>
    <t>Tual - Kur, Kur - Kaimear</t>
  </si>
  <si>
    <t>Tayando</t>
  </si>
  <si>
    <t>Pulau Tayando</t>
  </si>
  <si>
    <t>TLA</t>
  </si>
  <si>
    <t>Tayando Tam</t>
  </si>
  <si>
    <t>Tam</t>
  </si>
  <si>
    <t>Pelabuhan Laut Tam</t>
  </si>
  <si>
    <t>Tual - Tam, Tayando - Tam</t>
  </si>
  <si>
    <t>Toyando Tam</t>
  </si>
  <si>
    <t>Langgiar</t>
  </si>
  <si>
    <t>Maluku Barat Daya</t>
  </si>
  <si>
    <t>Batumiau</t>
  </si>
  <si>
    <t>Leti</t>
  </si>
  <si>
    <t>leti - kisar</t>
  </si>
  <si>
    <t>Keputusan Bupati Maluku Barat Daya Nomor 552.3-329 Tahun 2016</t>
  </si>
  <si>
    <t>LTI</t>
  </si>
  <si>
    <t>81.08</t>
  </si>
  <si>
    <t>Damer</t>
  </si>
  <si>
    <t>Desa Wakarleli</t>
  </si>
  <si>
    <t>Moa</t>
  </si>
  <si>
    <t>moa - kisar</t>
  </si>
  <si>
    <t>1.  KM Perhubungan RI Nomor KP 749 Tahun 2017
2. Keputusan Bupati Maluku Barat Daya Nomor 552.3-328 Tahun 2016</t>
  </si>
  <si>
    <t>MOA</t>
  </si>
  <si>
    <t>Lakor</t>
  </si>
  <si>
    <t>LKO</t>
  </si>
  <si>
    <t>Mdona Hiera</t>
  </si>
  <si>
    <t>Pulau Sermata</t>
  </si>
  <si>
    <t>Pulau Kisar</t>
  </si>
  <si>
    <t>Kisar/Wonreli</t>
  </si>
  <si>
    <t>kisar - Teluk Gurita , kisar -leti , kisar -  moa</t>
  </si>
  <si>
    <t>KSA</t>
  </si>
  <si>
    <t>Pulau Lakor</t>
  </si>
  <si>
    <t>Sera</t>
  </si>
  <si>
    <t>Pulau Letti</t>
  </si>
  <si>
    <t>Serwaru</t>
  </si>
  <si>
    <t>Pulau-Pulau Babar</t>
  </si>
  <si>
    <t>Tepa</t>
  </si>
  <si>
    <t>Pulau-Pulau Babar Timur</t>
  </si>
  <si>
    <t>Letwurung</t>
  </si>
  <si>
    <t>Pelabuhan laut kroing</t>
  </si>
  <si>
    <t>± 51KM</t>
  </si>
  <si>
    <t>LTW</t>
  </si>
  <si>
    <t>Wetar</t>
  </si>
  <si>
    <t>Ilwaki</t>
  </si>
  <si>
    <t>Pelabuhan laut ilwaki</t>
  </si>
  <si>
    <t>± 68KM</t>
  </si>
  <si>
    <t>Ilwaki - Teluk Gurita</t>
  </si>
  <si>
    <t>ILW</t>
  </si>
  <si>
    <t>Pulau Lirang</t>
  </si>
  <si>
    <t>Maluku Tengah</t>
  </si>
  <si>
    <t>Amahai</t>
  </si>
  <si>
    <t>Amahai/Inamarina</t>
  </si>
  <si>
    <t>Amahai -Nalahia</t>
  </si>
  <si>
    <t>AAH</t>
  </si>
  <si>
    <t>81.05</t>
  </si>
  <si>
    <t>Banda</t>
  </si>
  <si>
    <t>Pelabuhan Laut Banda</t>
  </si>
  <si>
    <t>Ambon - Banda</t>
  </si>
  <si>
    <t>Leihitu</t>
  </si>
  <si>
    <t>Jazirah Leihitu/Wakal</t>
  </si>
  <si>
    <t>Nusa Laut</t>
  </si>
  <si>
    <t>Nusa Laut/Nalahia</t>
  </si>
  <si>
    <t>Nalahia - Ume Putih , Nalahia - Amahai</t>
  </si>
  <si>
    <t>LSM</t>
  </si>
  <si>
    <t>81.01</t>
  </si>
  <si>
    <t>Pulau Haruku</t>
  </si>
  <si>
    <t>Haruku/Waeriang/Kailolo</t>
  </si>
  <si>
    <t>WEM</t>
  </si>
  <si>
    <t>Salahutu</t>
  </si>
  <si>
    <t>Hunimua</t>
  </si>
  <si>
    <t>Hunimua - Waipirit</t>
  </si>
  <si>
    <t>HNM</t>
  </si>
  <si>
    <t>Jazirah Salahutu/Waai</t>
  </si>
  <si>
    <t>waai - kailolo</t>
  </si>
  <si>
    <t>SZM</t>
  </si>
  <si>
    <t>Tulehu</t>
  </si>
  <si>
    <t>Saparua</t>
  </si>
  <si>
    <t>Saparua/Umeputih</t>
  </si>
  <si>
    <t>SPZ</t>
  </si>
  <si>
    <t>Seram Utara</t>
  </si>
  <si>
    <t>Wahai</t>
  </si>
  <si>
    <t>Wahai - Waigama , Wahai - Fak-Fak</t>
  </si>
  <si>
    <t>WAI</t>
  </si>
  <si>
    <t>Tehoru</t>
  </si>
  <si>
    <t>Maluku Tenggara</t>
  </si>
  <si>
    <t>Kei Besar</t>
  </si>
  <si>
    <t>Elat</t>
  </si>
  <si>
    <t>1. KM Perhubungan RI Nomor KP 500 Tahun 2017
2. Keputusan Bupati Maluku Tenggara Daya Nomor 564.   Tahun 2015</t>
  </si>
  <si>
    <t>EAT</t>
  </si>
  <si>
    <t>81.03</t>
  </si>
  <si>
    <t>Hollat</t>
  </si>
  <si>
    <t>Pelabuhan Laut Banda Hollat</t>
  </si>
  <si>
    <t>Banda Eli - Holat</t>
  </si>
  <si>
    <t>Kei Besar Utara Timur</t>
  </si>
  <si>
    <t>Banda Eli</t>
  </si>
  <si>
    <t>Pelabuhan Laut Banda Eli</t>
  </si>
  <si>
    <t>Banda Eli - Holat, Tual - Banda Eli</t>
  </si>
  <si>
    <t>Ohoiraut</t>
  </si>
  <si>
    <t>Kei Kecil</t>
  </si>
  <si>
    <t>Faan</t>
  </si>
  <si>
    <t>Kaimer</t>
  </si>
  <si>
    <t>Mangur</t>
  </si>
  <si>
    <t>Pelabuhan Laut Mangur</t>
  </si>
  <si>
    <t>Tam - Mangur</t>
  </si>
  <si>
    <t>Selaru</t>
  </si>
  <si>
    <t>Adaut</t>
  </si>
  <si>
    <t>Wer maktian</t>
  </si>
  <si>
    <t>Seira</t>
  </si>
  <si>
    <t>Pelabuhan Laut Seira</t>
  </si>
  <si>
    <t>Saumlaki - Seira</t>
  </si>
  <si>
    <t>Yaru</t>
  </si>
  <si>
    <t>Pelabuhan Laut Yaru</t>
  </si>
  <si>
    <t>Larat - Yaru</t>
  </si>
  <si>
    <t>Seram Bagian Barat</t>
  </si>
  <si>
    <t>Amalatu</t>
  </si>
  <si>
    <t>Wailey</t>
  </si>
  <si>
    <t>wailey - umeputih</t>
  </si>
  <si>
    <t>WIY</t>
  </si>
  <si>
    <t>81.06</t>
  </si>
  <si>
    <t>Huamual</t>
  </si>
  <si>
    <t>Luhu</t>
  </si>
  <si>
    <t>Huamual Belakang</t>
  </si>
  <si>
    <t>Buano</t>
  </si>
  <si>
    <t>Pelabuhan Laut Buano</t>
  </si>
  <si>
    <t>Manipa-Buano</t>
  </si>
  <si>
    <t>Manipa</t>
  </si>
  <si>
    <t>Pelabuhan Laut Manipa</t>
  </si>
  <si>
    <t>Manipa-Buano, Namlea - Manipa</t>
  </si>
  <si>
    <t>Kairatu</t>
  </si>
  <si>
    <t>Waipirit</t>
  </si>
  <si>
    <t>Waipirit - Hunimua</t>
  </si>
  <si>
    <t>WRT</t>
  </si>
  <si>
    <t>Waisala</t>
  </si>
  <si>
    <t>WIS</t>
  </si>
  <si>
    <t>Seram Bagian Timur</t>
  </si>
  <si>
    <t>Seram Timur</t>
  </si>
  <si>
    <t>Geser</t>
  </si>
  <si>
    <t>Pelabuhan laut geser</t>
  </si>
  <si>
    <t>± 22KM</t>
  </si>
  <si>
    <t>Geser - Gorom , Geser - Air Nanang</t>
  </si>
  <si>
    <t>GSR</t>
  </si>
  <si>
    <t>Desa Kota Siri</t>
  </si>
  <si>
    <t>Gorom</t>
  </si>
  <si>
    <t>gorom - geser , gorom - kesui</t>
  </si>
  <si>
    <t>GRO</t>
  </si>
  <si>
    <t>Pulau Gorom</t>
  </si>
  <si>
    <t>Kesui</t>
  </si>
  <si>
    <t>Kesui -Kur , Kesui - Teor, Kesui - Gorom</t>
  </si>
  <si>
    <t>KSU</t>
  </si>
  <si>
    <t>Serta Wida Timur</t>
  </si>
  <si>
    <t>Airnanang</t>
  </si>
  <si>
    <t>Air Nanang - Geser</t>
  </si>
  <si>
    <t>ARX</t>
  </si>
  <si>
    <t>Teor</t>
  </si>
  <si>
    <t>Pembangunan belum selesai (Fasilitas darat belum terbangun)
Pada tahun 2017 telah dialokasikan anggaran Pelabuhan Penyeberangan untuk penyelesaian fasilitas darat namun tidak terserap karena muncul permasalahan lahan</t>
  </si>
  <si>
    <t>TOR</t>
  </si>
  <si>
    <t>XXXI</t>
  </si>
  <si>
    <t>MALUKU UTARA</t>
  </si>
  <si>
    <t>Halmahera Barat</t>
  </si>
  <si>
    <t>Jailolo</t>
  </si>
  <si>
    <t>Jailolo/Galala</t>
  </si>
  <si>
    <t>Jailolo Selatan</t>
  </si>
  <si>
    <t>Sidangole</t>
  </si>
  <si>
    <t>Sidangole - Bastiong</t>
  </si>
  <si>
    <t>SDC</t>
  </si>
  <si>
    <t>82.01</t>
  </si>
  <si>
    <t>Loloda</t>
  </si>
  <si>
    <t>Kedi / Loloda</t>
  </si>
  <si>
    <t>Halmahera Selatan</t>
  </si>
  <si>
    <t>Bacan Selatan</t>
  </si>
  <si>
    <t>Kupal</t>
  </si>
  <si>
    <t>Pelabuhan Laut Kupal</t>
  </si>
  <si>
    <t>Kupal - Kasiruta</t>
  </si>
  <si>
    <t>Bacan Timur</t>
  </si>
  <si>
    <t>Babang</t>
  </si>
  <si>
    <t>Babang - Kayoa , Babang - Saketa, Babang - Madapolo</t>
  </si>
  <si>
    <t>BBA</t>
  </si>
  <si>
    <t>82.04</t>
  </si>
  <si>
    <t>Gane Barat</t>
  </si>
  <si>
    <t>Saketa</t>
  </si>
  <si>
    <t>Saketa - Babang</t>
  </si>
  <si>
    <t>SKE</t>
  </si>
  <si>
    <t>Kasiruta Timur</t>
  </si>
  <si>
    <t>Kasiruta</t>
  </si>
  <si>
    <t>Pelabuhan Laut Kasiruta</t>
  </si>
  <si>
    <t>Kayoa Barat</t>
  </si>
  <si>
    <t>Busua</t>
  </si>
  <si>
    <t>Kayoa Utara</t>
  </si>
  <si>
    <t>Kayoa</t>
  </si>
  <si>
    <t>Kayoa - Babang , Kayoa - Makian</t>
  </si>
  <si>
    <t>KYO</t>
  </si>
  <si>
    <t>Mandioli Selatan</t>
  </si>
  <si>
    <t>Mandioli</t>
  </si>
  <si>
    <t>Pelabuhan Laut Mandioli</t>
  </si>
  <si>
    <t>Kupal - Mandioli</t>
  </si>
  <si>
    <t>Obi</t>
  </si>
  <si>
    <t>Pelabuhan laut Obi</t>
  </si>
  <si>
    <t>±1.8KM</t>
  </si>
  <si>
    <t>Obi - Jojame, Obi - Sanana</t>
  </si>
  <si>
    <t>Obi Selatan</t>
  </si>
  <si>
    <t>Wayaloar</t>
  </si>
  <si>
    <t>Pulau Makian</t>
  </si>
  <si>
    <t>Makian</t>
  </si>
  <si>
    <t>Makian - Moti , Makian - Kayoa</t>
  </si>
  <si>
    <t>MKX</t>
  </si>
  <si>
    <t>Halmahera Tengah</t>
  </si>
  <si>
    <t>Patani</t>
  </si>
  <si>
    <t>patani - gebe , patani - weda</t>
  </si>
  <si>
    <t>PTC</t>
  </si>
  <si>
    <t>82.02</t>
  </si>
  <si>
    <t>Pulau Gebe</t>
  </si>
  <si>
    <t>Gebe</t>
  </si>
  <si>
    <t>gebe -gag , gebe - patani</t>
  </si>
  <si>
    <t>GBE</t>
  </si>
  <si>
    <t>Weda Tengah</t>
  </si>
  <si>
    <t>Weda</t>
  </si>
  <si>
    <t>Pelabuhan laut weda</t>
  </si>
  <si>
    <t>±2.5KM</t>
  </si>
  <si>
    <t>Weda - Patani</t>
  </si>
  <si>
    <t>WDA</t>
  </si>
  <si>
    <t>Halmahera Timur</t>
  </si>
  <si>
    <t>Maba Utara</t>
  </si>
  <si>
    <t>Patlean/Jara-jara</t>
  </si>
  <si>
    <t>Wasile</t>
  </si>
  <si>
    <t>Subaim</t>
  </si>
  <si>
    <t>subaim - tobelo</t>
  </si>
  <si>
    <t>SBA</t>
  </si>
  <si>
    <t>82.06</t>
  </si>
  <si>
    <t>Halmahera Utara</t>
  </si>
  <si>
    <t>Kao Utara</t>
  </si>
  <si>
    <t>Doro Kao</t>
  </si>
  <si>
    <t>info BPTD Pelabuhan Tidak Operasi</t>
  </si>
  <si>
    <t>DKO</t>
  </si>
  <si>
    <t>82.03</t>
  </si>
  <si>
    <t>Loloda Kepulauan</t>
  </si>
  <si>
    <t>Pulau Doi</t>
  </si>
  <si>
    <t>Tobelo Utara</t>
  </si>
  <si>
    <t>Tobelo</t>
  </si>
  <si>
    <t>tobelo - subaim</t>
  </si>
  <si>
    <t>TBO</t>
  </si>
  <si>
    <t>Kepulauan Sula</t>
  </si>
  <si>
    <t>Mangoli Barat</t>
  </si>
  <si>
    <t>Dofa</t>
  </si>
  <si>
    <t>Mangoli Tengah</t>
  </si>
  <si>
    <t>Mangole</t>
  </si>
  <si>
    <t>mangole - bobong</t>
  </si>
  <si>
    <t>MNG</t>
  </si>
  <si>
    <t>82.05</t>
  </si>
  <si>
    <t>Sanana</t>
  </si>
  <si>
    <t>sanana - obi , Sanana - Teluk Bara</t>
  </si>
  <si>
    <t>SNV</t>
  </si>
  <si>
    <t>Kota Ternate</t>
  </si>
  <si>
    <t>Pulau Batang Dua</t>
  </si>
  <si>
    <t>Batang Dua</t>
  </si>
  <si>
    <t>Batang Dua - Bastiong</t>
  </si>
  <si>
    <t>DTA</t>
  </si>
  <si>
    <t>82.71</t>
  </si>
  <si>
    <t>Pulau Moti</t>
  </si>
  <si>
    <t>Moti</t>
  </si>
  <si>
    <t>Moti - Makian , Moti - Bastiong</t>
  </si>
  <si>
    <t>MOT</t>
  </si>
  <si>
    <t>Ternate Selatan</t>
  </si>
  <si>
    <t>Bastiong</t>
  </si>
  <si>
    <t>Pelabuhan laut ternate</t>
  </si>
  <si>
    <t>Bastiong - Rum , Bastiong - Sidangole , Bastiong - Batang Dua , Bastiong - Sofifi , Bastiong - Moti</t>
  </si>
  <si>
    <t>BSG</t>
  </si>
  <si>
    <t>Kota Tidore Kepulauan</t>
  </si>
  <si>
    <t>Oba Utara</t>
  </si>
  <si>
    <t>Sofifi</t>
  </si>
  <si>
    <t>Sofifi - Dowora</t>
  </si>
  <si>
    <t>SFF</t>
  </si>
  <si>
    <t>82.72</t>
  </si>
  <si>
    <t>Tidore Timur</t>
  </si>
  <si>
    <t>Dowora</t>
  </si>
  <si>
    <t>1.Pelabuhan perikanan Goto                       2. Pelabuhan laut soasio</t>
  </si>
  <si>
    <t>± 86
±1,92KM</t>
  </si>
  <si>
    <t>Dowora - Sofifi</t>
  </si>
  <si>
    <t>Tidore Utara</t>
  </si>
  <si>
    <t>Rum</t>
  </si>
  <si>
    <t>Rum - Bastiong</t>
  </si>
  <si>
    <t>RUM</t>
  </si>
  <si>
    <t>Pulau Morotai</t>
  </si>
  <si>
    <t>Morotai Selatan</t>
  </si>
  <si>
    <t>Daruba</t>
  </si>
  <si>
    <t>Daruba - Dodola, Daruba - Tobelo , Daruba - Zumzum (Laut) , Daruba - Koloray (Laut)</t>
  </si>
  <si>
    <t>DRB</t>
  </si>
  <si>
    <t>82.07</t>
  </si>
  <si>
    <t>Sandar Bus Air Daruba</t>
  </si>
  <si>
    <t>Sandar Bus Air Dodola</t>
  </si>
  <si>
    <t>Pelabuhan Laut Dodola</t>
  </si>
  <si>
    <t>Daruba - Dodola</t>
  </si>
  <si>
    <t>Pulau Rao</t>
  </si>
  <si>
    <t>Morotai/Rao</t>
  </si>
  <si>
    <t>Pulau Taliabu</t>
  </si>
  <si>
    <t>Taliabu Barat</t>
  </si>
  <si>
    <t>Bobong</t>
  </si>
  <si>
    <t>bobong - mangole , bobong - banggai</t>
  </si>
  <si>
    <t>BBG</t>
  </si>
  <si>
    <t>82.08</t>
  </si>
  <si>
    <t>XXXII</t>
  </si>
  <si>
    <t>PAPUA BARAT</t>
  </si>
  <si>
    <t>Fak-fak</t>
  </si>
  <si>
    <t>Fak-Fak Barat</t>
  </si>
  <si>
    <t>Tanjung Udang Fak-Fak</t>
  </si>
  <si>
    <t>Fak-fak - Wahai</t>
  </si>
  <si>
    <t>FFK</t>
  </si>
  <si>
    <t>92.03</t>
  </si>
  <si>
    <t>Kokas</t>
  </si>
  <si>
    <t>Pelabuhan Laut Kokas</t>
  </si>
  <si>
    <t>Sorong - Kokas</t>
  </si>
  <si>
    <t>Kaimana</t>
  </si>
  <si>
    <t>Pelabuhan Laut Kaimana</t>
  </si>
  <si>
    <t>Fak Fak - Kaimana</t>
  </si>
  <si>
    <t>KMN</t>
  </si>
  <si>
    <t>92.08</t>
  </si>
  <si>
    <t>Manokwari</t>
  </si>
  <si>
    <t>Manokwari Barat</t>
  </si>
  <si>
    <t>Manokwari/Marampa</t>
  </si>
  <si>
    <t>Manokwari - Biak</t>
  </si>
  <si>
    <t>MKW</t>
  </si>
  <si>
    <t>92.02</t>
  </si>
  <si>
    <t>Sorong selatan</t>
  </si>
  <si>
    <t>Innawatan</t>
  </si>
  <si>
    <t>Inanwatan</t>
  </si>
  <si>
    <t>Teluk Bintuni</t>
  </si>
  <si>
    <t>Aranday</t>
  </si>
  <si>
    <t>Teluk Wondana</t>
  </si>
  <si>
    <t>Wasior I</t>
  </si>
  <si>
    <t>Wasior</t>
  </si>
  <si>
    <t>Wasior - Nabire</t>
  </si>
  <si>
    <t>WSR</t>
  </si>
  <si>
    <t>92.05</t>
  </si>
  <si>
    <t>Tambrauw</t>
  </si>
  <si>
    <t>Abun</t>
  </si>
  <si>
    <t>Saubeba</t>
  </si>
  <si>
    <t>XXXIII</t>
  </si>
  <si>
    <t>PAPUA BARAT DAYA</t>
  </si>
  <si>
    <t>Raja Ampat</t>
  </si>
  <si>
    <t>Asukweri</t>
  </si>
  <si>
    <t>Waigeo/Raja Ampat</t>
  </si>
  <si>
    <t>waigeo - sorong</t>
  </si>
  <si>
    <t>WGO</t>
  </si>
  <si>
    <t>Batanta</t>
  </si>
  <si>
    <t>Batanta - Salawati</t>
  </si>
  <si>
    <t>BTA</t>
  </si>
  <si>
    <t>Folley</t>
  </si>
  <si>
    <t>FLY</t>
  </si>
  <si>
    <t>Kota Sorong</t>
  </si>
  <si>
    <t>Klaligi</t>
  </si>
  <si>
    <t>Klademak</t>
  </si>
  <si>
    <t>Pelabuhan laut sorong</t>
  </si>
  <si>
    <t>±2.65KM</t>
  </si>
  <si>
    <t>KDO</t>
  </si>
  <si>
    <t>92.71</t>
  </si>
  <si>
    <t>Sorong</t>
  </si>
  <si>
    <t>Mayamuk</t>
  </si>
  <si>
    <t>Arar/Sorong</t>
  </si>
  <si>
    <t>ARO</t>
  </si>
  <si>
    <t>Salawati Utara</t>
  </si>
  <si>
    <t>Salawati</t>
  </si>
  <si>
    <t>Salawati - Batatanta</t>
  </si>
  <si>
    <t>SLW</t>
  </si>
  <si>
    <t>XXXIV</t>
  </si>
  <si>
    <t>PAPUA SELATAN</t>
  </si>
  <si>
    <t>Asmat</t>
  </si>
  <si>
    <t>Agats</t>
  </si>
  <si>
    <t>Agats - Pomako, Agats - Sawaerma, Agats - Yosakor</t>
  </si>
  <si>
    <t>Kota Merauke</t>
  </si>
  <si>
    <t>Kelapa Timur</t>
  </si>
  <si>
    <t>Kelapalima Merauke</t>
  </si>
  <si>
    <t>Kimaam - Merauke</t>
  </si>
  <si>
    <t>KMR</t>
  </si>
  <si>
    <t>91.01</t>
  </si>
  <si>
    <t>Merauke</t>
  </si>
  <si>
    <t>Kimaam</t>
  </si>
  <si>
    <t>Kimaam - Moor , Kimaam - Merauke</t>
  </si>
  <si>
    <t>Mimika</t>
  </si>
  <si>
    <t>Mimika Timur</t>
  </si>
  <si>
    <t>Pomako</t>
  </si>
  <si>
    <t>Pomako - Dobo</t>
  </si>
  <si>
    <t>PMK</t>
  </si>
  <si>
    <t>91.09</t>
  </si>
  <si>
    <t>XXXV</t>
  </si>
  <si>
    <t>PAPUA TENGAH</t>
  </si>
  <si>
    <t>Nabire</t>
  </si>
  <si>
    <t>Kimi</t>
  </si>
  <si>
    <t>Samabusa/ Nabire</t>
  </si>
  <si>
    <t>Pelabuhan laut nabire</t>
  </si>
  <si>
    <t>± 9KM</t>
  </si>
  <si>
    <t>Nabire - Wasior</t>
  </si>
  <si>
    <t>NMA</t>
  </si>
  <si>
    <t>91.04</t>
  </si>
  <si>
    <t>XXXVI</t>
  </si>
  <si>
    <t>PAPUA</t>
  </si>
  <si>
    <t>Biak Numfor</t>
  </si>
  <si>
    <t>Biak</t>
  </si>
  <si>
    <t>Mokmer</t>
  </si>
  <si>
    <t>Biak - Manokwari</t>
  </si>
  <si>
    <t>MKR</t>
  </si>
  <si>
    <t>91.06</t>
  </si>
  <si>
    <t>Orkeri</t>
  </si>
  <si>
    <t>Numfor</t>
  </si>
  <si>
    <t>Pelabuhan Laut Numfor</t>
  </si>
  <si>
    <t>Manokwari - Numfor</t>
  </si>
  <si>
    <t>Kepulauan Yapen</t>
  </si>
  <si>
    <t>Angkaisera</t>
  </si>
  <si>
    <t>Kabuena / Serui</t>
  </si>
  <si>
    <t>Biak - Serui , Serui - Waren</t>
  </si>
  <si>
    <t>KBU</t>
  </si>
  <si>
    <t>91.05</t>
  </si>
  <si>
    <t>Windesi</t>
  </si>
  <si>
    <t>Kaonda</t>
  </si>
  <si>
    <t>Mamberamo Raya</t>
  </si>
  <si>
    <t>Sawai</t>
  </si>
  <si>
    <t>Mamberamo</t>
  </si>
  <si>
    <t>Waropen</t>
  </si>
  <si>
    <t>Waropen Bawah</t>
  </si>
  <si>
    <t>Waren</t>
  </si>
  <si>
    <t>Pelabuhan Laut Waren</t>
  </si>
  <si>
    <t>Waren - Nabire , Serui - Waren</t>
  </si>
  <si>
    <t>RIPN</t>
  </si>
  <si>
    <t>REAL</t>
  </si>
  <si>
    <t>OPERASI</t>
  </si>
  <si>
    <t>hrus dimasukan dalam kategori rencana atau KDP?</t>
  </si>
  <si>
    <t>KDP</t>
  </si>
  <si>
    <t>RENCANA</t>
  </si>
  <si>
    <t>belum termasuk mangkrak</t>
  </si>
  <si>
    <t>Total</t>
  </si>
  <si>
    <t>gabungan smua status</t>
  </si>
  <si>
    <t>hanya status operasi</t>
  </si>
  <si>
    <t>Pemprov</t>
  </si>
  <si>
    <t>pemprov + Pemkot</t>
  </si>
  <si>
    <t>BUP Lain harus digabung dengan PT ASDP</t>
  </si>
  <si>
    <t>karna ad yg mangkrak dan masih KDP</t>
  </si>
  <si>
    <t>F</t>
  </si>
  <si>
    <t>LOKASI PELABUHAN</t>
  </si>
  <si>
    <t>Aceh Tengah</t>
  </si>
  <si>
    <t>Bebesan</t>
  </si>
  <si>
    <t>Tetunyung</t>
  </si>
  <si>
    <t>Danau</t>
  </si>
  <si>
    <t>Bintang</t>
  </si>
  <si>
    <t>Lot Tawar</t>
  </si>
  <si>
    <t>Pante Menye</t>
  </si>
  <si>
    <t>Kebayakan</t>
  </si>
  <si>
    <t>Lot Kala</t>
  </si>
  <si>
    <t>Lut Tawar</t>
  </si>
  <si>
    <t>Toweren</t>
  </si>
  <si>
    <t>Sukakarya</t>
  </si>
  <si>
    <t>Aneuk Laot</t>
  </si>
  <si>
    <t>Asahan</t>
  </si>
  <si>
    <t>Simpang Empat</t>
  </si>
  <si>
    <t>Sei Dua</t>
  </si>
  <si>
    <t>Sungai</t>
  </si>
  <si>
    <t>Warga</t>
  </si>
  <si>
    <t>Dairi</t>
  </si>
  <si>
    <t>Silahsabungan</t>
  </si>
  <si>
    <t>Silalahi</t>
  </si>
  <si>
    <t>Deli Serdang</t>
  </si>
  <si>
    <t>Hamparan Perak</t>
  </si>
  <si>
    <t>Batang Serai</t>
  </si>
  <si>
    <t>Karang Gading</t>
  </si>
  <si>
    <t>Paluh Makna</t>
  </si>
  <si>
    <t>Labuhan Deli</t>
  </si>
  <si>
    <t>Paluh Subur</t>
  </si>
  <si>
    <t>Humbang Hasundutan</t>
  </si>
  <si>
    <t>Bakti Raja</t>
  </si>
  <si>
    <t>Marbun Toruan/Bakara</t>
  </si>
  <si>
    <t>Onan Lobu</t>
  </si>
  <si>
    <t>Simangulampe</t>
  </si>
  <si>
    <t>Baktiraja</t>
  </si>
  <si>
    <t>Tipang</t>
  </si>
  <si>
    <t>Pegagan Hilir</t>
  </si>
  <si>
    <t>Onan Lama</t>
  </si>
  <si>
    <t>Karo</t>
  </si>
  <si>
    <t>Merek</t>
  </si>
  <si>
    <t>Tongging</t>
  </si>
  <si>
    <t>Kota Medan</t>
  </si>
  <si>
    <t>Medan Belawan</t>
  </si>
  <si>
    <t>Kampung Nelayan</t>
  </si>
  <si>
    <t>Kota Tanjung Balai</t>
  </si>
  <si>
    <t>Tanjung Balai</t>
  </si>
  <si>
    <t>Labuhan Batu</t>
  </si>
  <si>
    <t>Panai Hulu</t>
  </si>
  <si>
    <t>Sijawi Jawi</t>
  </si>
  <si>
    <t>Tanjung Sarang Elang</t>
  </si>
  <si>
    <t>Piandang</t>
  </si>
  <si>
    <t>Panai Tengah</t>
  </si>
  <si>
    <t>Labuhan Bilik</t>
  </si>
  <si>
    <t>Pangkatan</t>
  </si>
  <si>
    <t>Dusun Harapan</t>
  </si>
  <si>
    <t>Langkat</t>
  </si>
  <si>
    <t>Babalan</t>
  </si>
  <si>
    <t>Brandan Timur </t>
  </si>
  <si>
    <t>Brandan Barat</t>
  </si>
  <si>
    <t>Perlis </t>
  </si>
  <si>
    <t>Sei Lepan</t>
  </si>
  <si>
    <t>Pinal</t>
  </si>
  <si>
    <t>Sicanggang</t>
  </si>
  <si>
    <t>Jaring Halus </t>
  </si>
  <si>
    <t>Kuala Besar </t>
  </si>
  <si>
    <t>Panyabungan Barat</t>
  </si>
  <si>
    <t>Muara Batang Gadis Singkoang</t>
  </si>
  <si>
    <t>Informasi dari Web Bappenas Pelabuhan ini tidak beroperasi</t>
  </si>
  <si>
    <t>Jl. Nasional Natal - Batang Toru</t>
  </si>
  <si>
    <t>Samosir</t>
  </si>
  <si>
    <t>Harian</t>
  </si>
  <si>
    <t>Botaen Lontung</t>
  </si>
  <si>
    <t>Sihotang</t>
  </si>
  <si>
    <t>Nainggolan</t>
  </si>
  <si>
    <t>Lumban Baragas</t>
  </si>
  <si>
    <t>Sipinggan</t>
  </si>
  <si>
    <t>Onan Runggu</t>
  </si>
  <si>
    <t>Sitinjak</t>
  </si>
  <si>
    <t>Sukkean</t>
  </si>
  <si>
    <t>Wisata Onan Runggu</t>
  </si>
  <si>
    <t>Onanrunggu </t>
  </si>
  <si>
    <t>Lagundi</t>
  </si>
  <si>
    <t>Padang Sidempuan Selatan</t>
  </si>
  <si>
    <t>Sitamiang</t>
  </si>
  <si>
    <t>Palipi</t>
  </si>
  <si>
    <t>Gorat Pallombuan</t>
  </si>
  <si>
    <t>Hatoguan</t>
  </si>
  <si>
    <t>Mogang</t>
  </si>
  <si>
    <t>Urat Satu</t>
  </si>
  <si>
    <t>Urat Dua Sinaga</t>
  </si>
  <si>
    <t>Pangururan</t>
  </si>
  <si>
    <t>Onan Baru</t>
  </si>
  <si>
    <t>Parbaba</t>
  </si>
  <si>
    <t>Rianiate</t>
  </si>
  <si>
    <t>Sianjur Mula Mula</t>
  </si>
  <si>
    <t>Bonan Dolok</t>
  </si>
  <si>
    <t>Hasinggan</t>
  </si>
  <si>
    <t>Tulas</t>
  </si>
  <si>
    <t>Simanindo</t>
  </si>
  <si>
    <t>Ambarita</t>
  </si>
  <si>
    <t>Ferry Tomok</t>
  </si>
  <si>
    <t>Silintong</t>
  </si>
  <si>
    <t>Lopo Parindo</t>
  </si>
  <si>
    <t>Pardomuan Lottung</t>
  </si>
  <si>
    <t>Tuktuk</t>
  </si>
  <si>
    <t>Siallagan</t>
  </si>
  <si>
    <t>Wisata Tomok</t>
  </si>
  <si>
    <t>Sitio-Tio</t>
  </si>
  <si>
    <t>Holbung</t>
  </si>
  <si>
    <t>Janji Raja</t>
  </si>
  <si>
    <t>Onan Sait</t>
  </si>
  <si>
    <t>Sabulan</t>
  </si>
  <si>
    <t>Sibandang</t>
  </si>
  <si>
    <t>Muara</t>
  </si>
  <si>
    <t>Pulau Sibandang / KM Putih</t>
  </si>
  <si>
    <t>Simalungun</t>
  </si>
  <si>
    <t>Haranggaol Hrison</t>
  </si>
  <si>
    <t>Haranggaol</t>
  </si>
  <si>
    <t>Dolok Pardamean</t>
  </si>
  <si>
    <t>Tigaras</t>
  </si>
  <si>
    <t>Girsang Sipangan</t>
  </si>
  <si>
    <t>Tiga Raja</t>
  </si>
  <si>
    <t>Tapanuli Selatan</t>
  </si>
  <si>
    <t>Sipirok</t>
  </si>
  <si>
    <t>Kampung Sipirok</t>
  </si>
  <si>
    <t>Tapanuli Utara</t>
  </si>
  <si>
    <t>Pulau Sibandang</t>
  </si>
  <si>
    <t>Pulau Sibandang/ Risma Marisi</t>
  </si>
  <si>
    <t>Pulau Sibandang Swasta</t>
  </si>
  <si>
    <t>Putih Muara I</t>
  </si>
  <si>
    <t>Toba</t>
  </si>
  <si>
    <t>Ajibata</t>
  </si>
  <si>
    <t>Ajibata (Rakyat)</t>
  </si>
  <si>
    <t>Porsea</t>
  </si>
  <si>
    <t>Aqua Farm</t>
  </si>
  <si>
    <t>Sirungkungon</t>
  </si>
  <si>
    <t>Balige</t>
  </si>
  <si>
    <t>Sigapiton</t>
  </si>
  <si>
    <t>Silaen</t>
  </si>
  <si>
    <t>Pintu Batu</t>
  </si>
  <si>
    <t>Tampahan</t>
  </si>
  <si>
    <t>Meat </t>
  </si>
  <si>
    <t>Tara Bunga</t>
  </si>
  <si>
    <t>Tomok</t>
  </si>
  <si>
    <t>Sumber Sari</t>
  </si>
  <si>
    <t>Uluan</t>
  </si>
  <si>
    <t>Gopgopan</t>
  </si>
  <si>
    <t>Panamean</t>
  </si>
  <si>
    <t>Agam</t>
  </si>
  <si>
    <t>Tanjung Raya</t>
  </si>
  <si>
    <t>Tanjung Sani</t>
  </si>
  <si>
    <t>Muko-muko</t>
  </si>
  <si>
    <t>Pandan</t>
  </si>
  <si>
    <t>Batang</t>
  </si>
  <si>
    <t>Pasaman Barat</t>
  </si>
  <si>
    <t>Sungai Beremas</t>
  </si>
  <si>
    <t>Bangko Pulau Panjang</t>
  </si>
  <si>
    <t>Solok</t>
  </si>
  <si>
    <t>Batipuh Selatan</t>
  </si>
  <si>
    <t>Malalo Dua</t>
  </si>
  <si>
    <t>Junjung Sirih</t>
  </si>
  <si>
    <t>Paninggahan</t>
  </si>
  <si>
    <t>Paninggahan Dua</t>
  </si>
  <si>
    <t>Lembah Gumanti</t>
  </si>
  <si>
    <t>Danau Diatas</t>
  </si>
  <si>
    <t>Wisata*</t>
  </si>
  <si>
    <t>Lembang Jaya</t>
  </si>
  <si>
    <t>Danau Dibawah</t>
  </si>
  <si>
    <t>X Koto Singkarak</t>
  </si>
  <si>
    <t>Singkarak</t>
  </si>
  <si>
    <t>Solok Selatan</t>
  </si>
  <si>
    <t>Sangir</t>
  </si>
  <si>
    <t>Penuh Kanagarian Lubuk Ulang Aling Selatan</t>
  </si>
  <si>
    <t>Siak Kecil</t>
  </si>
  <si>
    <t>Sungai Mandau</t>
  </si>
  <si>
    <t>Mandau</t>
  </si>
  <si>
    <t>Gaung</t>
  </si>
  <si>
    <t>Pungka/Teluk Kabung</t>
  </si>
  <si>
    <t>Lahang Tengah</t>
  </si>
  <si>
    <t>Simpang Gaung</t>
  </si>
  <si>
    <t>Teluk Sebah</t>
  </si>
  <si>
    <t>Gaung Anak Serka</t>
  </si>
  <si>
    <t>Kuala Gaung</t>
  </si>
  <si>
    <t>Kandis</t>
  </si>
  <si>
    <t>Rimbapandan</t>
  </si>
  <si>
    <t>Katena</t>
  </si>
  <si>
    <t>Sungai Guntung</t>
  </si>
  <si>
    <t>Kemuning</t>
  </si>
  <si>
    <t>Keritang</t>
  </si>
  <si>
    <t>Kreteh</t>
  </si>
  <si>
    <t>Pulau Kijang</t>
  </si>
  <si>
    <t>Kuala Cenaku</t>
  </si>
  <si>
    <t>Kuala Indragiri</t>
  </si>
  <si>
    <t>Sapat</t>
  </si>
  <si>
    <t>Pulau Pisang</t>
  </si>
  <si>
    <t>Peranap</t>
  </si>
  <si>
    <t>Rengat</t>
  </si>
  <si>
    <t>Tanjung Pasir</t>
  </si>
  <si>
    <t>Tebilahan</t>
  </si>
  <si>
    <t>Tembilahan</t>
  </si>
  <si>
    <t>Indragiri Hulu</t>
  </si>
  <si>
    <t>Tempuling</t>
  </si>
  <si>
    <t>Teluk Kiambang</t>
  </si>
  <si>
    <t>Kampar</t>
  </si>
  <si>
    <t>Bangkinang</t>
  </si>
  <si>
    <t>Batang Cenaku</t>
  </si>
  <si>
    <t>Kampar Kiri Hulu</t>
  </si>
  <si>
    <t>Kuok</t>
  </si>
  <si>
    <t>Rantau Semulu</t>
  </si>
  <si>
    <t>Siak Hulu</t>
  </si>
  <si>
    <t>Teratahbulah</t>
  </si>
  <si>
    <t>Tambang</t>
  </si>
  <si>
    <t>Teluk Kinai</t>
  </si>
  <si>
    <t>XIII Koto Kampar</t>
  </si>
  <si>
    <t>XIII Kota Kampar</t>
  </si>
  <si>
    <t>Selat Panjang</t>
  </si>
  <si>
    <t>Dumai Kota</t>
  </si>
  <si>
    <t>Kota Pekanbaru</t>
  </si>
  <si>
    <t>Pekanbaru</t>
  </si>
  <si>
    <t>Kuantan Singingi</t>
  </si>
  <si>
    <t>Teluk Kuantan</t>
  </si>
  <si>
    <t>Cerenti</t>
  </si>
  <si>
    <t>Kuantan Mudik</t>
  </si>
  <si>
    <t>Muara Petai</t>
  </si>
  <si>
    <t>Merangin</t>
  </si>
  <si>
    <t>Pemenang</t>
  </si>
  <si>
    <t>Sungai Udang</t>
  </si>
  <si>
    <t>Pelalawan</t>
  </si>
  <si>
    <t>Kuala Kampar</t>
  </si>
  <si>
    <t>Pangkalan Kelinci</t>
  </si>
  <si>
    <t>Pangkalan Kerinci</t>
  </si>
  <si>
    <t>Langgam</t>
  </si>
  <si>
    <t>Rokan Hilir</t>
  </si>
  <si>
    <t>Bonai Darussalam</t>
  </si>
  <si>
    <t>Rokan Hulu</t>
  </si>
  <si>
    <t>Kepenuhan</t>
  </si>
  <si>
    <t>Kunto Darusalam</t>
  </si>
  <si>
    <t>Kunto Darussalam</t>
  </si>
  <si>
    <t>Rokan IV koto</t>
  </si>
  <si>
    <t>Rokan IV Koto</t>
  </si>
  <si>
    <t>Tanah Putih</t>
  </si>
  <si>
    <t>Tanah Putih Tanjung Melawan</t>
  </si>
  <si>
    <t>Koto Gasib</t>
  </si>
  <si>
    <t>Buatan</t>
  </si>
  <si>
    <t>Rantau Panjang</t>
  </si>
  <si>
    <t>Teluk Rimba Sigintil</t>
  </si>
  <si>
    <t>Siak Sri Indrapura</t>
  </si>
  <si>
    <t>Sabak Auh</t>
  </si>
  <si>
    <t>Teluk Mesjid</t>
  </si>
  <si>
    <t>Teluk Lancang</t>
  </si>
  <si>
    <t>Tualang</t>
  </si>
  <si>
    <t>Perawang</t>
  </si>
  <si>
    <t>Maredan</t>
  </si>
  <si>
    <t>Kerinci</t>
  </si>
  <si>
    <t>Danau Kerinci</t>
  </si>
  <si>
    <t>Kota Jambi</t>
  </si>
  <si>
    <t>Danau Sipin</t>
  </si>
  <si>
    <t>Telanaipura</t>
  </si>
  <si>
    <t>Jambi</t>
  </si>
  <si>
    <t>Pasar Angso Duo/ Batang Hari</t>
  </si>
  <si>
    <t>Tanjung Jabung Timur</t>
  </si>
  <si>
    <t>Kuala Jambi</t>
  </si>
  <si>
    <t>Mendahara Ilir</t>
  </si>
  <si>
    <t>Mandahara</t>
  </si>
  <si>
    <t>Muara Sabak Barat</t>
  </si>
  <si>
    <t>Muara Sabak</t>
  </si>
  <si>
    <t>Nipah Panjang</t>
  </si>
  <si>
    <t>Tebo</t>
  </si>
  <si>
    <t>Tebo Ulu</t>
  </si>
  <si>
    <t>Melako Intan</t>
  </si>
  <si>
    <t>Teluk Kuali</t>
  </si>
  <si>
    <t>Air Salek</t>
  </si>
  <si>
    <t>Delta Salek</t>
  </si>
  <si>
    <t>Salek Mukti</t>
  </si>
  <si>
    <t>Upang Bagian Ilir</t>
  </si>
  <si>
    <t>Air Sugihan</t>
  </si>
  <si>
    <t>Sungai Batang</t>
  </si>
  <si>
    <t>Banyuasin I</t>
  </si>
  <si>
    <t>Cinta Manis</t>
  </si>
  <si>
    <t>Merah Mata</t>
  </si>
  <si>
    <t>Sungsang I</t>
  </si>
  <si>
    <t>Makarti Jaya</t>
  </si>
  <si>
    <t>Delta Upang</t>
  </si>
  <si>
    <t>Upang</t>
  </si>
  <si>
    <t>Muara Padang</t>
  </si>
  <si>
    <t>Muara Sugihan</t>
  </si>
  <si>
    <t>Kanal Sugihan</t>
  </si>
  <si>
    <t>Muara Telang</t>
  </si>
  <si>
    <t>Mukti Jaya</t>
  </si>
  <si>
    <t>Simpang PU</t>
  </si>
  <si>
    <t>Pulau Rimau</t>
  </si>
  <si>
    <t>Penuguan</t>
  </si>
  <si>
    <t>Rambutan</t>
  </si>
  <si>
    <t>Rantau Bayur</t>
  </si>
  <si>
    <t>Penghumbuk</t>
  </si>
  <si>
    <t>Talang Kelapa</t>
  </si>
  <si>
    <t>Gasing</t>
  </si>
  <si>
    <t>Tanjung Api-api</t>
  </si>
  <si>
    <t>Tanjung Lago</t>
  </si>
  <si>
    <t>Karangbaru</t>
  </si>
  <si>
    <t>Kuala Puntian</t>
  </si>
  <si>
    <t>Sebalik</t>
  </si>
  <si>
    <t>Kota Palembang</t>
  </si>
  <si>
    <t>Gandus</t>
  </si>
  <si>
    <t>Karang Jaya</t>
  </si>
  <si>
    <t>Tangga Buntung</t>
  </si>
  <si>
    <t>Ilir Timur I</t>
  </si>
  <si>
    <t>En Ilir</t>
  </si>
  <si>
    <t>Jakabaring</t>
  </si>
  <si>
    <t>Jaka Baring</t>
  </si>
  <si>
    <t>Kalidoni</t>
  </si>
  <si>
    <t>Sei Lais</t>
  </si>
  <si>
    <t>Kertapati</t>
  </si>
  <si>
    <t>Seberang Ulu I</t>
  </si>
  <si>
    <t>Tujuh Ulu</t>
  </si>
  <si>
    <t>Lahat</t>
  </si>
  <si>
    <t>Jarai</t>
  </si>
  <si>
    <t>Merapi Barat</t>
  </si>
  <si>
    <t>Merapi Selatan</t>
  </si>
  <si>
    <t>Beringin</t>
  </si>
  <si>
    <t>Lubuk Linggau</t>
  </si>
  <si>
    <t>Pedamaran</t>
  </si>
  <si>
    <t>Air Hitam</t>
  </si>
  <si>
    <t>Mesuji</t>
  </si>
  <si>
    <t>Rawa Jitu Utara</t>
  </si>
  <si>
    <t>Sungai Sidang</t>
  </si>
  <si>
    <t>Muara Enim</t>
  </si>
  <si>
    <t>Muara Belida</t>
  </si>
  <si>
    <t>Rambang Niru</t>
  </si>
  <si>
    <t>Tebat Agung</t>
  </si>
  <si>
    <t>Muara Lematang</t>
  </si>
  <si>
    <t>Semende Darat Ulu</t>
  </si>
  <si>
    <t>Air Panas</t>
  </si>
  <si>
    <t>Sungai Rotan</t>
  </si>
  <si>
    <t>Musi Banyuasin</t>
  </si>
  <si>
    <t>Batanghari Leko</t>
  </si>
  <si>
    <t>Pangkalan Bulian</t>
  </si>
  <si>
    <t>Bayung Lencir</t>
  </si>
  <si>
    <t>Lais</t>
  </si>
  <si>
    <t>Teluk Bintal</t>
  </si>
  <si>
    <t>Plakat Tinggi</t>
  </si>
  <si>
    <t>Suka Damai</t>
  </si>
  <si>
    <t>Sanga Desa</t>
  </si>
  <si>
    <t>Muara Rawas/ Sangadesa</t>
  </si>
  <si>
    <t>Sekayu</t>
  </si>
  <si>
    <t>Sungai Lilin</t>
  </si>
  <si>
    <t>Teluk Kijing I</t>
  </si>
  <si>
    <t>Teluk Kijing</t>
  </si>
  <si>
    <t>Musi Rawas</t>
  </si>
  <si>
    <t>Bulan Tengah Suku Ulu</t>
  </si>
  <si>
    <t>Muara Beliti</t>
  </si>
  <si>
    <t>Muara Kelingi</t>
  </si>
  <si>
    <t>Muara Lakitan</t>
  </si>
  <si>
    <t>Musi Rawas Utara</t>
  </si>
  <si>
    <t>Rawas Ilir</t>
  </si>
  <si>
    <t>Bingin Teluk</t>
  </si>
  <si>
    <t>Rawas ulu</t>
  </si>
  <si>
    <t>Rawas Ulu</t>
  </si>
  <si>
    <t>Rupit</t>
  </si>
  <si>
    <t>Muara Rupit</t>
  </si>
  <si>
    <t>Ogan Ilir</t>
  </si>
  <si>
    <t>Indralaya</t>
  </si>
  <si>
    <t>Indralaya Utara</t>
  </si>
  <si>
    <t>Indralaya utara</t>
  </si>
  <si>
    <t>Lubuk Keliat</t>
  </si>
  <si>
    <t>Muara Kuang</t>
  </si>
  <si>
    <t>Pemulutan Barat</t>
  </si>
  <si>
    <t>Pemulutan</t>
  </si>
  <si>
    <t>Pemulutan Selatan</t>
  </si>
  <si>
    <t>Pamulutan Selatan</t>
  </si>
  <si>
    <t>Rantau Alai</t>
  </si>
  <si>
    <t>Tanjung Batu</t>
  </si>
  <si>
    <t>Tanjung Raja</t>
  </si>
  <si>
    <t>Ogan Komering Ilir</t>
  </si>
  <si>
    <t>Matana</t>
  </si>
  <si>
    <t>Tulung Selapan</t>
  </si>
  <si>
    <t>Cengal</t>
  </si>
  <si>
    <t>Sungai Pasir</t>
  </si>
  <si>
    <t>Jeruju</t>
  </si>
  <si>
    <t>Sungai Lumpur</t>
  </si>
  <si>
    <t>Lebung Itam</t>
  </si>
  <si>
    <t>Pidada</t>
  </si>
  <si>
    <t>Sungai Menang</t>
  </si>
  <si>
    <t>Pedamaran Timur</t>
  </si>
  <si>
    <t>Lempuing Jaya</t>
  </si>
  <si>
    <t>Mesuji Raya</t>
  </si>
  <si>
    <t>Wiralaga</t>
  </si>
  <si>
    <t>Kayu Agung</t>
  </si>
  <si>
    <t>Jejawi</t>
  </si>
  <si>
    <t>Sirah Pulau Padang</t>
  </si>
  <si>
    <t>Pampangan</t>
  </si>
  <si>
    <t>Pangkalan Lapam</t>
  </si>
  <si>
    <t>Teloko</t>
  </si>
  <si>
    <t>Kawasan Pesisir</t>
  </si>
  <si>
    <t>Ogan Komering Ulu</t>
  </si>
  <si>
    <t>Jembawan</t>
  </si>
  <si>
    <t>Peninjauan</t>
  </si>
  <si>
    <t>Ogan Komering Ulu Selatan</t>
  </si>
  <si>
    <t>Banding Agung</t>
  </si>
  <si>
    <t>Oku Selatan</t>
  </si>
  <si>
    <t>Lengkiti</t>
  </si>
  <si>
    <t>Pagar Dewa</t>
  </si>
  <si>
    <t>Sri Menanti</t>
  </si>
  <si>
    <t>Dibangun APBN TA 2018, 2021</t>
  </si>
  <si>
    <t>KM Perhubungan RI Nomor KM 27 Tahun 2022</t>
  </si>
  <si>
    <t>Simpang</t>
  </si>
  <si>
    <t>Karang Agung</t>
  </si>
  <si>
    <t>Muaradua</t>
  </si>
  <si>
    <t>Warkuk Ranau Selatan</t>
  </si>
  <si>
    <t>Ranau</t>
  </si>
  <si>
    <t>Oku Timur</t>
  </si>
  <si>
    <t>Madang Suku II</t>
  </si>
  <si>
    <t>Cempaka</t>
  </si>
  <si>
    <t>Sendawai Barat</t>
  </si>
  <si>
    <t>Semendawai Barat</t>
  </si>
  <si>
    <t>Buay Pemuka Peliung</t>
  </si>
  <si>
    <t>Martapura</t>
  </si>
  <si>
    <t>Pali</t>
  </si>
  <si>
    <t>Sukasuban</t>
  </si>
  <si>
    <t>Penukal</t>
  </si>
  <si>
    <t>Babat</t>
  </si>
  <si>
    <t>Penukal Utara</t>
  </si>
  <si>
    <t>Tanah Abang</t>
  </si>
  <si>
    <t>Singaran Pati</t>
  </si>
  <si>
    <t>Dendam Tak Sudah</t>
  </si>
  <si>
    <t>Lebong</t>
  </si>
  <si>
    <t>Lebong Sel</t>
  </si>
  <si>
    <t>Tes</t>
  </si>
  <si>
    <t>Rejang Lebong</t>
  </si>
  <si>
    <t>Selupu Rejang</t>
  </si>
  <si>
    <t>Emas</t>
  </si>
  <si>
    <t>Lampung Barat</t>
  </si>
  <si>
    <t>Lumbok Seminung</t>
  </si>
  <si>
    <t>Lumbok</t>
  </si>
  <si>
    <t>Ranau Lampung</t>
  </si>
  <si>
    <t>Heni Arong</t>
  </si>
  <si>
    <t>Lampung Tengah</t>
  </si>
  <si>
    <t>Bandar Surabaya</t>
  </si>
  <si>
    <t>Way Putih</t>
  </si>
  <si>
    <t>Lampung Timur</t>
  </si>
  <si>
    <t>Bandar Sribawono</t>
  </si>
  <si>
    <t>Lampung Utara</t>
  </si>
  <si>
    <t>Abung Pekurun</t>
  </si>
  <si>
    <t>Way Ralem</t>
  </si>
  <si>
    <t>Gedung Aji</t>
  </si>
  <si>
    <t>Mesuji Timur</t>
  </si>
  <si>
    <t>Kota Terpadu Mandiri SP. VIII</t>
  </si>
  <si>
    <t>Rawajitu Utara</t>
  </si>
  <si>
    <t>Tulang Bawang</t>
  </si>
  <si>
    <t>Rawajitu</t>
  </si>
  <si>
    <t>Pesawaran</t>
  </si>
  <si>
    <t>Gedong Tataan</t>
  </si>
  <si>
    <t>Sukabanjar</t>
  </si>
  <si>
    <t>Menggala Timur</t>
  </si>
  <si>
    <t>Menggala</t>
  </si>
  <si>
    <t>Kuala</t>
  </si>
  <si>
    <t>Tulang Bawang Barat</t>
  </si>
  <si>
    <t>Tulangbawang</t>
  </si>
  <si>
    <t>Dente Teladas</t>
  </si>
  <si>
    <t>Kuala Teladas</t>
  </si>
  <si>
    <t>Way Kanan</t>
  </si>
  <si>
    <t>Bahuga</t>
  </si>
  <si>
    <t>Pandeglang</t>
  </si>
  <si>
    <t>Panimbang</t>
  </si>
  <si>
    <t>Kasemen</t>
  </si>
  <si>
    <t>Pontang</t>
  </si>
  <si>
    <t>Tirtayasa</t>
  </si>
  <si>
    <t>Tangerang</t>
  </si>
  <si>
    <t>Pakuhaji</t>
  </si>
  <si>
    <t>Kota Jakarta Barat</t>
  </si>
  <si>
    <t>Cengkareng</t>
  </si>
  <si>
    <t>Kota Jakarta Pusat</t>
  </si>
  <si>
    <t>Palmerah</t>
  </si>
  <si>
    <t>Kota Jakarta Timur</t>
  </si>
  <si>
    <t>Cakung</t>
  </si>
  <si>
    <t>Cilincing</t>
  </si>
  <si>
    <t>Pejaringan</t>
  </si>
  <si>
    <t>JAWA BARAT</t>
  </si>
  <si>
    <t>Bandung</t>
  </si>
  <si>
    <t>Batujajar</t>
  </si>
  <si>
    <t>Wakadobol</t>
  </si>
  <si>
    <t>Ibun</t>
  </si>
  <si>
    <t>Bandung Barat</t>
  </si>
  <si>
    <t>Cihampelas</t>
  </si>
  <si>
    <t>Maroko</t>
  </si>
  <si>
    <t>Cililin</t>
  </si>
  <si>
    <t>Saguling</t>
  </si>
  <si>
    <t>Cipeundeuy</t>
  </si>
  <si>
    <t>Cisentul</t>
  </si>
  <si>
    <t>Mande</t>
  </si>
  <si>
    <t>Cipicung</t>
  </si>
  <si>
    <t>Pangalengan</t>
  </si>
  <si>
    <t>Situ Cileunca</t>
  </si>
  <si>
    <t>Bekasi</t>
  </si>
  <si>
    <t>Muara Bendera</t>
  </si>
  <si>
    <t>Muaragembong</t>
  </si>
  <si>
    <t>Ciamis</t>
  </si>
  <si>
    <t>Lakbok</t>
  </si>
  <si>
    <t>Panjalu</t>
  </si>
  <si>
    <t>Situ Panjalu/Lengkong</t>
  </si>
  <si>
    <t>Cianjur</t>
  </si>
  <si>
    <t>Babakan Garut</t>
  </si>
  <si>
    <t>Jangari</t>
  </si>
  <si>
    <t>Kebon Coklat</t>
  </si>
  <si>
    <t>Karawang</t>
  </si>
  <si>
    <t>Muara Gembong</t>
  </si>
  <si>
    <t>Eretan</t>
  </si>
  <si>
    <t>Kota Banjar</t>
  </si>
  <si>
    <t>Langensari</t>
  </si>
  <si>
    <t>Pataruman</t>
  </si>
  <si>
    <t>Banjar</t>
  </si>
  <si>
    <t>Situ Bentang</t>
  </si>
  <si>
    <t>Kuningan</t>
  </si>
  <si>
    <t>Darma</t>
  </si>
  <si>
    <t>Waduk Darma</t>
  </si>
  <si>
    <t>Pangandaran</t>
  </si>
  <si>
    <t>Kalipucang</t>
  </si>
  <si>
    <t>Sama seperti di Lampiran PP shg yg di PP dihapus</t>
  </si>
  <si>
    <t>Pamotan</t>
  </si>
  <si>
    <t>Sindangwangi</t>
  </si>
  <si>
    <t>Padaherang</t>
  </si>
  <si>
    <t>Purwakarta</t>
  </si>
  <si>
    <t>Jatiluhur</t>
  </si>
  <si>
    <t>Banyu Biru</t>
  </si>
  <si>
    <t>Serpis</t>
  </si>
  <si>
    <t>Tanggul Usman</t>
  </si>
  <si>
    <t>Sukabumi</t>
  </si>
  <si>
    <t>Ciranjang</t>
  </si>
  <si>
    <t>Calincing</t>
  </si>
  <si>
    <t>Tegal Beleud</t>
  </si>
  <si>
    <t>Tegalbuleud</t>
  </si>
  <si>
    <t>Tasik</t>
  </si>
  <si>
    <t>Mangkubumi</t>
  </si>
  <si>
    <t>Situ Gede</t>
  </si>
  <si>
    <t>Brebes</t>
  </si>
  <si>
    <t>Banjarharjo</t>
  </si>
  <si>
    <t>Malahayu</t>
  </si>
  <si>
    <t>Cilacap</t>
  </si>
  <si>
    <t>Cilacap Tengah</t>
  </si>
  <si>
    <t>Alas Malang</t>
  </si>
  <si>
    <t>Cigintung</t>
  </si>
  <si>
    <t>Jojok</t>
  </si>
  <si>
    <t>Lohmanis</t>
  </si>
  <si>
    <t>Prekuyan</t>
  </si>
  <si>
    <t>Prenca</t>
  </si>
  <si>
    <t>Kampung Laut</t>
  </si>
  <si>
    <t>Klaces</t>
  </si>
  <si>
    <t>Motehan</t>
  </si>
  <si>
    <t>Donan</t>
  </si>
  <si>
    <t>Cilacap Selatan</t>
  </si>
  <si>
    <t>Seleko</t>
  </si>
  <si>
    <t>Sleko Plengsengan</t>
  </si>
  <si>
    <t>Gandrung mangu</t>
  </si>
  <si>
    <t>Karanganyar</t>
  </si>
  <si>
    <t>Patimuan</t>
  </si>
  <si>
    <t>Citanduy/Patimbuan</t>
  </si>
  <si>
    <t>Kalipanas</t>
  </si>
  <si>
    <t>Kutawaru</t>
  </si>
  <si>
    <t>Kebumen</t>
  </si>
  <si>
    <t>Sempor</t>
  </si>
  <si>
    <t>Klaten</t>
  </si>
  <si>
    <t>Karangdowo</t>
  </si>
  <si>
    <t>Kota Semarang</t>
  </si>
  <si>
    <t>Gunung Pati</t>
  </si>
  <si>
    <t>Jati Barang</t>
  </si>
  <si>
    <t>Semarang</t>
  </si>
  <si>
    <t>Rawa Pening Bukit Cinta</t>
  </si>
  <si>
    <t>Sragen</t>
  </si>
  <si>
    <t>Sumberlawang</t>
  </si>
  <si>
    <t>Kedunguter </t>
  </si>
  <si>
    <t>Kemukus </t>
  </si>
  <si>
    <t>Tegal</t>
  </si>
  <si>
    <t>Kedungbanteng</t>
  </si>
  <si>
    <t>Cacaban</t>
  </si>
  <si>
    <t>Wonogiri</t>
  </si>
  <si>
    <t>Baturetno</t>
  </si>
  <si>
    <t>Eromoko</t>
  </si>
  <si>
    <t>Giriwoyo</t>
  </si>
  <si>
    <t>Selogiri</t>
  </si>
  <si>
    <t>Gajah Mungkur</t>
  </si>
  <si>
    <t>Wuryantoro</t>
  </si>
  <si>
    <t>Wonosobo</t>
  </si>
  <si>
    <t>Garung</t>
  </si>
  <si>
    <t>Tritis</t>
  </si>
  <si>
    <t>Tritis </t>
  </si>
  <si>
    <t>Wadaslintang</t>
  </si>
  <si>
    <t>Mijing </t>
  </si>
  <si>
    <t>D.I. YOGKARTA</t>
  </si>
  <si>
    <t>Kulon Progo</t>
  </si>
  <si>
    <t>Kokap</t>
  </si>
  <si>
    <t>Klepu</t>
  </si>
  <si>
    <t>Waduk Sermo</t>
  </si>
  <si>
    <t>Temon</t>
  </si>
  <si>
    <t>Sei Serang Glagah</t>
  </si>
  <si>
    <t>Aset Masih di Pemerintah Daerah</t>
  </si>
  <si>
    <t>Bojonegoro</t>
  </si>
  <si>
    <t>Kalitudu</t>
  </si>
  <si>
    <t>Mojosari</t>
  </si>
  <si>
    <t>Ngraho</t>
  </si>
  <si>
    <t>Binangun</t>
  </si>
  <si>
    <t>Mojokerto</t>
  </si>
  <si>
    <t>Bangsal</t>
  </si>
  <si>
    <t>Ngoro</t>
  </si>
  <si>
    <t>Pungging</t>
  </si>
  <si>
    <t>Sidoarjo</t>
  </si>
  <si>
    <t>Krain</t>
  </si>
  <si>
    <t>Porong</t>
  </si>
  <si>
    <t>XV</t>
  </si>
  <si>
    <t>Bangli</t>
  </si>
  <si>
    <t>Kintamani</t>
  </si>
  <si>
    <t>Kedisan</t>
  </si>
  <si>
    <t>Trunyan </t>
  </si>
  <si>
    <t>Kuburan Trunyan</t>
  </si>
  <si>
    <t>Tamblingan</t>
  </si>
  <si>
    <t>Buyan</t>
  </si>
  <si>
    <t>Tabanan</t>
  </si>
  <si>
    <t>Baturiti</t>
  </si>
  <si>
    <t>Bedugul </t>
  </si>
  <si>
    <t>Kapuas Hulu</t>
  </si>
  <si>
    <t>Empaik</t>
  </si>
  <si>
    <t>Batang Lupar</t>
  </si>
  <si>
    <t>Bika</t>
  </si>
  <si>
    <t>Bunut Hilir</t>
  </si>
  <si>
    <t>Belida</t>
  </si>
  <si>
    <t>Embaloh Hilir</t>
  </si>
  <si>
    <t>Embaloh Hulu</t>
  </si>
  <si>
    <t>Manua Sadap</t>
  </si>
  <si>
    <t>Ulak Pauk</t>
  </si>
  <si>
    <t>Kuala Keriau</t>
  </si>
  <si>
    <t>Putussibau Utara</t>
  </si>
  <si>
    <t>Putussibau</t>
  </si>
  <si>
    <t>Nanga Sambus</t>
  </si>
  <si>
    <t>Selimbau</t>
  </si>
  <si>
    <t>Semitau</t>
  </si>
  <si>
    <t>Semitau Seberang</t>
  </si>
  <si>
    <t>Silat Hilir</t>
  </si>
  <si>
    <t>Perigi Kanan/Nanga Silat</t>
  </si>
  <si>
    <t>Perigi Kiri/Nanga Silat</t>
  </si>
  <si>
    <t>Silat Hulu</t>
  </si>
  <si>
    <t>Jongkong</t>
  </si>
  <si>
    <t>Bekuan</t>
  </si>
  <si>
    <t>Genali</t>
  </si>
  <si>
    <t>Lanjak</t>
  </si>
  <si>
    <t>Mendalam</t>
  </si>
  <si>
    <t>sudah tidak operasi dan sudah terhubung oleh jembatan</t>
  </si>
  <si>
    <t>Narmada</t>
  </si>
  <si>
    <t>Sedau</t>
  </si>
  <si>
    <t>Sentarum</t>
  </si>
  <si>
    <t>Tang</t>
  </si>
  <si>
    <t>Kemboja</t>
  </si>
  <si>
    <t>Seponti</t>
  </si>
  <si>
    <t>Simpang Hilir</t>
  </si>
  <si>
    <t>Telok Melano</t>
  </si>
  <si>
    <t>Telok Batang</t>
  </si>
  <si>
    <t>Kendawangan</t>
  </si>
  <si>
    <t>Kendawangan Kanan</t>
  </si>
  <si>
    <t>Kendawangan Kota</t>
  </si>
  <si>
    <t>Manis Mata</t>
  </si>
  <si>
    <t>Sukamara</t>
  </si>
  <si>
    <t>Delta Pawan</t>
  </si>
  <si>
    <t>Air Hitam Besar</t>
  </si>
  <si>
    <t>Matan Hilir Selatan</t>
  </si>
  <si>
    <t>Nanga Tayap</t>
  </si>
  <si>
    <t>Sandai</t>
  </si>
  <si>
    <t>Sungai Laur</t>
  </si>
  <si>
    <t>Mulia Baru</t>
  </si>
  <si>
    <t>Saunan</t>
  </si>
  <si>
    <t>Kota Pontianak</t>
  </si>
  <si>
    <t>Pontianak Selatan</t>
  </si>
  <si>
    <t>Pontianak</t>
  </si>
  <si>
    <t>Pontianak Utara</t>
  </si>
  <si>
    <t>Bardan</t>
  </si>
  <si>
    <t>Siantan</t>
  </si>
  <si>
    <t>Pontianak Kota</t>
  </si>
  <si>
    <t>Kapuas Indah</t>
  </si>
  <si>
    <t>Kapuas Besar</t>
  </si>
  <si>
    <t>Seng Hie</t>
  </si>
  <si>
    <t>Kota Singkawang</t>
  </si>
  <si>
    <t>Singkawang  Selatan</t>
  </si>
  <si>
    <t>Sedau Singkawang</t>
  </si>
  <si>
    <t>Ketungau Tengah</t>
  </si>
  <si>
    <t>Nanga Merakai</t>
  </si>
  <si>
    <t>Kubu Raya</t>
  </si>
  <si>
    <t>Batu Ampar</t>
  </si>
  <si>
    <t>Padang Tikar</t>
  </si>
  <si>
    <t>Sumber Agung</t>
  </si>
  <si>
    <t>Tanjung Harapan</t>
  </si>
  <si>
    <t>Kubu</t>
  </si>
  <si>
    <t>Jangkang Dua</t>
  </si>
  <si>
    <t>Teluk Malike</t>
  </si>
  <si>
    <t>Teluk Kelang Kubu</t>
  </si>
  <si>
    <t>Rasau Jaya</t>
  </si>
  <si>
    <t>Sei Raya</t>
  </si>
  <si>
    <t>Sei Asam</t>
  </si>
  <si>
    <t>Sungai Kakap</t>
  </si>
  <si>
    <t>Telok Pekedai</t>
  </si>
  <si>
    <t>Sungai Nipah</t>
  </si>
  <si>
    <t>Pinang Luar</t>
  </si>
  <si>
    <t>Teluk Keramat</t>
  </si>
  <si>
    <t>Terentang</t>
  </si>
  <si>
    <t>Parit Sarem</t>
  </si>
  <si>
    <t>Rengas</t>
  </si>
  <si>
    <t>Sungai Raya</t>
  </si>
  <si>
    <t>Landak</t>
  </si>
  <si>
    <t>Air Besar</t>
  </si>
  <si>
    <t>Ngabang</t>
  </si>
  <si>
    <t>Melawi</t>
  </si>
  <si>
    <t>Nanga pinoh</t>
  </si>
  <si>
    <t>Nanga Pinoh</t>
  </si>
  <si>
    <t>Melawi </t>
  </si>
  <si>
    <t>Sayan</t>
  </si>
  <si>
    <t>Madya</t>
  </si>
  <si>
    <t>Mempawah</t>
  </si>
  <si>
    <t>Jongkat</t>
  </si>
  <si>
    <t>Wajok</t>
  </si>
  <si>
    <t>Galing</t>
  </si>
  <si>
    <t>Paloh</t>
  </si>
  <si>
    <t>Ciremai</t>
  </si>
  <si>
    <t>Sumpit</t>
  </si>
  <si>
    <t>Pemangkat</t>
  </si>
  <si>
    <t>Sejangkung</t>
  </si>
  <si>
    <t xml:space="preserve">Kenanai / </t>
  </si>
  <si>
    <t>Sekura</t>
  </si>
  <si>
    <t>Prapakan Jawai</t>
  </si>
  <si>
    <t>sudah ad jembatan, dapat diakomodir di prigi piai dan tebas kula</t>
  </si>
  <si>
    <t>Telok Kalong</t>
  </si>
  <si>
    <t>Tebas</t>
  </si>
  <si>
    <t>Tebas Kuala</t>
  </si>
  <si>
    <t>Tekarang</t>
  </si>
  <si>
    <t>Perigi Piai</t>
  </si>
  <si>
    <t xml:space="preserve">dapat </t>
  </si>
  <si>
    <t>Jawai Selatan</t>
  </si>
  <si>
    <t>Nunuk</t>
  </si>
  <si>
    <t>Parit Raja</t>
  </si>
  <si>
    <t>Pasar Sambas</t>
  </si>
  <si>
    <t>Sanggau</t>
  </si>
  <si>
    <t>Meliau</t>
  </si>
  <si>
    <t>Mayam</t>
  </si>
  <si>
    <t>Buayan BHD</t>
  </si>
  <si>
    <t>Tayan Hilir</t>
  </si>
  <si>
    <t>Simpang Toba</t>
  </si>
  <si>
    <t>Kapuas</t>
  </si>
  <si>
    <t>Sekadau</t>
  </si>
  <si>
    <t>Belitang Hilir</t>
  </si>
  <si>
    <t>Ayak</t>
  </si>
  <si>
    <t>Sunyat</t>
  </si>
  <si>
    <t>Belitang Hulu</t>
  </si>
  <si>
    <t>Belitang Satu</t>
  </si>
  <si>
    <t>Belitang</t>
  </si>
  <si>
    <t>Nanga Mahap</t>
  </si>
  <si>
    <t>Sekadau Hilir</t>
  </si>
  <si>
    <t>Ringin</t>
  </si>
  <si>
    <t>Dbangun dengan APBN TA 2019</t>
  </si>
  <si>
    <t>Sekadau I</t>
  </si>
  <si>
    <t>Sekadau II</t>
  </si>
  <si>
    <t>Sintang</t>
  </si>
  <si>
    <t>Dedai</t>
  </si>
  <si>
    <t>Ketungau Hilir</t>
  </si>
  <si>
    <t>Ketungau Hulu</t>
  </si>
  <si>
    <t>Serawai</t>
  </si>
  <si>
    <t>Nanga Serawai</t>
  </si>
  <si>
    <t>Durian</t>
  </si>
  <si>
    <t>Dibangun dengan APBN TA 2015</t>
  </si>
  <si>
    <t>Buntok</t>
  </si>
  <si>
    <t>Raya</t>
  </si>
  <si>
    <t>Ganting</t>
  </si>
  <si>
    <t>Dusun Utara</t>
  </si>
  <si>
    <t>Pendang </t>
  </si>
  <si>
    <t>Jenamas</t>
  </si>
  <si>
    <t>Karau Kuala</t>
  </si>
  <si>
    <t>Danau Limut</t>
  </si>
  <si>
    <t>Barito Timur</t>
  </si>
  <si>
    <t>Paju Epat</t>
  </si>
  <si>
    <t>Napu </t>
  </si>
  <si>
    <t>Pematang Karau</t>
  </si>
  <si>
    <t>Barito Utara</t>
  </si>
  <si>
    <t>Gunung Purei</t>
  </si>
  <si>
    <t>Lahei</t>
  </si>
  <si>
    <t>Montalat</t>
  </si>
  <si>
    <t>Tumpung Laung</t>
  </si>
  <si>
    <t>Teweh Tengah</t>
  </si>
  <si>
    <t>Muara Teweh</t>
  </si>
  <si>
    <t>Wayang Muara Teweh</t>
  </si>
  <si>
    <t>Gunung Mas</t>
  </si>
  <si>
    <t>Damang Batu</t>
  </si>
  <si>
    <t>Kurun</t>
  </si>
  <si>
    <t>Kuala Kurun </t>
  </si>
  <si>
    <t>Manuhing</t>
  </si>
  <si>
    <t>Rungan Manuhing</t>
  </si>
  <si>
    <t>Mihing Raya</t>
  </si>
  <si>
    <t>Sepang</t>
  </si>
  <si>
    <t>Sepang Simin</t>
  </si>
  <si>
    <t>Bataguh</t>
  </si>
  <si>
    <t>Terusan Karya Bataguh</t>
  </si>
  <si>
    <t>Dalam Kab/Kota</t>
  </si>
  <si>
    <t>Melayani lintas sekitar</t>
  </si>
  <si>
    <t>Kapuas Barat</t>
  </si>
  <si>
    <t>Mandomai</t>
  </si>
  <si>
    <t>Kapuas Kuala</t>
  </si>
  <si>
    <t>Lupak</t>
  </si>
  <si>
    <t>Lupak - Lupak Dalam</t>
  </si>
  <si>
    <t>Lupak Dalam</t>
  </si>
  <si>
    <t>Mentangai</t>
  </si>
  <si>
    <t>Lamunti</t>
  </si>
  <si>
    <t>Lamunti - Lamunti Seberang</t>
  </si>
  <si>
    <t>Kapar</t>
  </si>
  <si>
    <t>Selat</t>
  </si>
  <si>
    <t>Mare</t>
  </si>
  <si>
    <t>Murung Keramat</t>
  </si>
  <si>
    <t>Rehab dngn APBN TA 2021</t>
  </si>
  <si>
    <t xml:space="preserve">Murung Keramat - Selat </t>
  </si>
  <si>
    <t>Selat Hilir</t>
  </si>
  <si>
    <t>Timpah</t>
  </si>
  <si>
    <t>Katingan</t>
  </si>
  <si>
    <t>Kamipang</t>
  </si>
  <si>
    <t>Kereng Pakahi</t>
  </si>
  <si>
    <t>Katingan Hilir</t>
  </si>
  <si>
    <t>Kasongan Baru</t>
  </si>
  <si>
    <t>dibangun APBN TA 2015</t>
  </si>
  <si>
    <t>Katingan Hulu</t>
  </si>
  <si>
    <t>Katingan Hulu/ Tumbangsanaman</t>
  </si>
  <si>
    <t>Katingan Kuala</t>
  </si>
  <si>
    <t>Pegatan Hilir</t>
  </si>
  <si>
    <t>Sungai RPM </t>
  </si>
  <si>
    <t>Katingan Tengah</t>
  </si>
  <si>
    <t>Tumbang Samba</t>
  </si>
  <si>
    <t>Kota Palangkaraya</t>
  </si>
  <si>
    <t>Jakan Raya</t>
  </si>
  <si>
    <t>Palangkaraya</t>
  </si>
  <si>
    <t>Jekan Raya</t>
  </si>
  <si>
    <t>Tugu Pahlawan</t>
  </si>
  <si>
    <t>Pahandut</t>
  </si>
  <si>
    <t>Rambang</t>
  </si>
  <si>
    <t>Sebangau</t>
  </si>
  <si>
    <t>Bereng Bengkel</t>
  </si>
  <si>
    <t>Kotawaringin Barat</t>
  </si>
  <si>
    <t>Arut Selatan</t>
  </si>
  <si>
    <t>Indrasari</t>
  </si>
  <si>
    <t>Pangkalanbun</t>
  </si>
  <si>
    <t>Arut Utara</t>
  </si>
  <si>
    <t>Pandau</t>
  </si>
  <si>
    <t>Kotawaringin Lama</t>
  </si>
  <si>
    <t>Gatel</t>
  </si>
  <si>
    <t>Kumai</t>
  </si>
  <si>
    <t>Kumai Hilir</t>
  </si>
  <si>
    <t>Sei Kapitan</t>
  </si>
  <si>
    <t>Pangkalan Lada</t>
  </si>
  <si>
    <t>Kotawaringin Timur</t>
  </si>
  <si>
    <t>Antang Kalang</t>
  </si>
  <si>
    <t>Kota Besi</t>
  </si>
  <si>
    <t>Kandang</t>
  </si>
  <si>
    <t>Mentawa Baru Ketapang</t>
  </si>
  <si>
    <t>Inhutani Sampit</t>
  </si>
  <si>
    <t>sungai</t>
  </si>
  <si>
    <t>Sampit</t>
  </si>
  <si>
    <t>Mentaya Hilir Selatan</t>
  </si>
  <si>
    <t>Basirih Hulu</t>
  </si>
  <si>
    <t>Basirih Hulu - Bapinang Hulu</t>
  </si>
  <si>
    <t>Mentaya Hulu</t>
  </si>
  <si>
    <t>Puding Besar</t>
  </si>
  <si>
    <t>Sei. Ijum</t>
  </si>
  <si>
    <t>Pulau Hanaut</t>
  </si>
  <si>
    <t>Bapinang Hulu</t>
  </si>
  <si>
    <t>Seranau</t>
  </si>
  <si>
    <t>Mentaya Seberang</t>
  </si>
  <si>
    <t>Lamandau</t>
  </si>
  <si>
    <t>Bulik</t>
  </si>
  <si>
    <t>Batu Bisa</t>
  </si>
  <si>
    <t>Kujan</t>
  </si>
  <si>
    <t>RMP</t>
  </si>
  <si>
    <t>Delang</t>
  </si>
  <si>
    <t>Murung Raya</t>
  </si>
  <si>
    <t>Barito Tuhup</t>
  </si>
  <si>
    <t>Makunjung</t>
  </si>
  <si>
    <t>Murung</t>
  </si>
  <si>
    <t>Puruk Cahu</t>
  </si>
  <si>
    <t>Putir Sikan</t>
  </si>
  <si>
    <t>Tira Tangka Balang</t>
  </si>
  <si>
    <t>Permata Intan</t>
  </si>
  <si>
    <t>Sumber Barito</t>
  </si>
  <si>
    <t>Pulang Pisau</t>
  </si>
  <si>
    <t>Kahayan Kuala</t>
  </si>
  <si>
    <t>Bahaur</t>
  </si>
  <si>
    <t>Banamatingang</t>
  </si>
  <si>
    <t>Jabiren</t>
  </si>
  <si>
    <t>Tumbang Nusa</t>
  </si>
  <si>
    <t>Kahayan Hilir</t>
  </si>
  <si>
    <t>Petanak </t>
  </si>
  <si>
    <t>Anjir Sampit</t>
  </si>
  <si>
    <t>Anjir Sampit - Mintin</t>
  </si>
  <si>
    <t>Mintin</t>
  </si>
  <si>
    <t>Mintin - Anjir Sampit</t>
  </si>
  <si>
    <t>Bapuju</t>
  </si>
  <si>
    <t>Maliku</t>
  </si>
  <si>
    <t>Badirih</t>
  </si>
  <si>
    <t>Maliku - Badirih</t>
  </si>
  <si>
    <t>Kanamit</t>
  </si>
  <si>
    <t>Sebangau Kuala</t>
  </si>
  <si>
    <t>Pandih Batu</t>
  </si>
  <si>
    <t>Palambahen</t>
  </si>
  <si>
    <t>Palambahen - Pangkoh</t>
  </si>
  <si>
    <t>Pangkoh</t>
  </si>
  <si>
    <t>Seruyan</t>
  </si>
  <si>
    <t>Baung</t>
  </si>
  <si>
    <t>Danau Sembuluh</t>
  </si>
  <si>
    <t>Hanau</t>
  </si>
  <si>
    <t>Tanjung Hanau</t>
  </si>
  <si>
    <t>Jaitan</t>
  </si>
  <si>
    <t>Seruyan Hilir</t>
  </si>
  <si>
    <t>Kuala Pembuang</t>
  </si>
  <si>
    <t>Mitak</t>
  </si>
  <si>
    <t>Pasar Saik</t>
  </si>
  <si>
    <t>Seruyan Hulu</t>
  </si>
  <si>
    <t>Tumbang Manjul</t>
  </si>
  <si>
    <t>Seruyan Tengah</t>
  </si>
  <si>
    <t>Tanjung paring</t>
  </si>
  <si>
    <t>Tanjung Paring</t>
  </si>
  <si>
    <t>Jelai</t>
  </si>
  <si>
    <t>Kuala Jelai</t>
  </si>
  <si>
    <t>Balai Riam</t>
  </si>
  <si>
    <t>Aluh-Aluh</t>
  </si>
  <si>
    <t>Aluh-aluh</t>
  </si>
  <si>
    <t>Aranio</t>
  </si>
  <si>
    <t>Mantuil</t>
  </si>
  <si>
    <t>Martapura Barat</t>
  </si>
  <si>
    <t>Mataraman</t>
  </si>
  <si>
    <t>Pengaron</t>
  </si>
  <si>
    <t>Sungai Tabuk</t>
  </si>
  <si>
    <t>Lok Baintan</t>
  </si>
  <si>
    <t>Tabukan</t>
  </si>
  <si>
    <t>Sei Tabuk</t>
  </si>
  <si>
    <t>Nau Lain</t>
  </si>
  <si>
    <t>Barito Kuala</t>
  </si>
  <si>
    <t>Alalak</t>
  </si>
  <si>
    <t>Bakumpai</t>
  </si>
  <si>
    <t>Barambai</t>
  </si>
  <si>
    <t>Pendalaman Baru</t>
  </si>
  <si>
    <t>Pemda</t>
  </si>
  <si>
    <t>Belawang</t>
  </si>
  <si>
    <t>Jejangkit</t>
  </si>
  <si>
    <t>Kuripan</t>
  </si>
  <si>
    <t>Mandastana</t>
  </si>
  <si>
    <t>Marabahan</t>
  </si>
  <si>
    <t>Pasar Marabahan</t>
  </si>
  <si>
    <t>Mekarsari</t>
  </si>
  <si>
    <t>Rantau Badauh</t>
  </si>
  <si>
    <t>Sei Gampa</t>
  </si>
  <si>
    <t>Tabunganen</t>
  </si>
  <si>
    <t>Tamban</t>
  </si>
  <si>
    <t>Saka Kajang</t>
  </si>
  <si>
    <t>Hulu Sungai Selatan</t>
  </si>
  <si>
    <t>Babirik</t>
  </si>
  <si>
    <t>Kandangan</t>
  </si>
  <si>
    <t>Bangkau</t>
  </si>
  <si>
    <t>Labuan Amas Utara</t>
  </si>
  <si>
    <t>Hulu Sungai Utara</t>
  </si>
  <si>
    <t>Amuntai</t>
  </si>
  <si>
    <t>Danau Panggang</t>
  </si>
  <si>
    <t>Bitin</t>
  </si>
  <si>
    <t>Paminggir</t>
  </si>
  <si>
    <t>Kota Banjarmasin</t>
  </si>
  <si>
    <t>Banjarmasin Barat</t>
  </si>
  <si>
    <t>Banjar Raya</t>
  </si>
  <si>
    <t>Banjarmasin Tengah</t>
  </si>
  <si>
    <t>Pasar Lima</t>
  </si>
  <si>
    <t>Pasar Baru</t>
  </si>
  <si>
    <t>Kotabaru</t>
  </si>
  <si>
    <t>Kelumpang Barat</t>
  </si>
  <si>
    <t>Pamukan Selatan</t>
  </si>
  <si>
    <t>Pamukan Utara</t>
  </si>
  <si>
    <t>Pandalaman</t>
  </si>
  <si>
    <t>Pulau Laut Tengah</t>
  </si>
  <si>
    <t>Sampanahan</t>
  </si>
  <si>
    <t>Kusan Hulu</t>
  </si>
  <si>
    <t>Satui Barat</t>
  </si>
  <si>
    <t>Satui</t>
  </si>
  <si>
    <t>Tanah Laut</t>
  </si>
  <si>
    <t>Balungkung Baru</t>
  </si>
  <si>
    <t>Balungkung Lama</t>
  </si>
  <si>
    <t>Kintap</t>
  </si>
  <si>
    <t>Kurau</t>
  </si>
  <si>
    <t>Takisung</t>
  </si>
  <si>
    <t>Tabanio/Takisung</t>
  </si>
  <si>
    <t>Ujung Panti</t>
  </si>
  <si>
    <t>Tapin</t>
  </si>
  <si>
    <t>Candi Laras</t>
  </si>
  <si>
    <t>Margasari</t>
  </si>
  <si>
    <t>Kelai</t>
  </si>
  <si>
    <t>Kelay</t>
  </si>
  <si>
    <t>Sambaliung</t>
  </si>
  <si>
    <t>Segah</t>
  </si>
  <si>
    <t>Tanjung Redeb</t>
  </si>
  <si>
    <t>Teluk Bayur</t>
  </si>
  <si>
    <t>Kota Samarinda</t>
  </si>
  <si>
    <t>Sungai Kunjang</t>
  </si>
  <si>
    <t>SPOG Ditjen Hubdat</t>
  </si>
  <si>
    <t>Samarinda Kota</t>
  </si>
  <si>
    <t>Samarinda / Mahakam Ilir</t>
  </si>
  <si>
    <t>Kutai Barat</t>
  </si>
  <si>
    <t>Bongan</t>
  </si>
  <si>
    <t>Jempang</t>
  </si>
  <si>
    <t>Long Iram</t>
  </si>
  <si>
    <t>Melak</t>
  </si>
  <si>
    <t>Muara Lawa</t>
  </si>
  <si>
    <t>Muara Pahu</t>
  </si>
  <si>
    <t>Penyinggahan</t>
  </si>
  <si>
    <t>Siluq Ngurai</t>
  </si>
  <si>
    <t>Sekolaq Darat</t>
  </si>
  <si>
    <t>Royoq</t>
  </si>
  <si>
    <t>Berdasarkan Haasil Rapat dan Usulan Pemda</t>
  </si>
  <si>
    <t>Damai</t>
  </si>
  <si>
    <t>Tering</t>
  </si>
  <si>
    <t>Kutai Kartanegara</t>
  </si>
  <si>
    <t>Kembang Janggut</t>
  </si>
  <si>
    <t>Kenohan</t>
  </si>
  <si>
    <t>Kota Bangun</t>
  </si>
  <si>
    <t>Loa Kulu</t>
  </si>
  <si>
    <t>Danau Semayang</t>
  </si>
  <si>
    <t>Muara Kaman</t>
  </si>
  <si>
    <t>Muara Kaman Ulu</t>
  </si>
  <si>
    <t>Muara Muntai</t>
  </si>
  <si>
    <t>Muara Wis</t>
  </si>
  <si>
    <t>Danau Malintang</t>
  </si>
  <si>
    <t>Sebulu</t>
  </si>
  <si>
    <t>Tabang</t>
  </si>
  <si>
    <t>Tenggarong</t>
  </si>
  <si>
    <t>Tenggarong/Stadion Aji Imbut</t>
  </si>
  <si>
    <t>Busang</t>
  </si>
  <si>
    <t>Kaliorang</t>
  </si>
  <si>
    <t>Long Mesanggat</t>
  </si>
  <si>
    <t>Muara Bengkal</t>
  </si>
  <si>
    <t>Karangan</t>
  </si>
  <si>
    <t>Muara Ancalong</t>
  </si>
  <si>
    <t>Muara Wahau</t>
  </si>
  <si>
    <t>Sangkulirang/Tanjung Keramat</t>
  </si>
  <si>
    <t>Mahakam Ulu</t>
  </si>
  <si>
    <t>Long Apari</t>
  </si>
  <si>
    <t>Long Bagun</t>
  </si>
  <si>
    <t>Long Bagun/Batu Dinding</t>
  </si>
  <si>
    <t>Long Hubung</t>
  </si>
  <si>
    <t>Long Pahangai</t>
  </si>
  <si>
    <t>Paser</t>
  </si>
  <si>
    <t>Long Kali</t>
  </si>
  <si>
    <t>Tanah Grogot</t>
  </si>
  <si>
    <t>Samarinda</t>
  </si>
  <si>
    <t>Loa Janan Ilir</t>
  </si>
  <si>
    <t>Peso</t>
  </si>
  <si>
    <t>Peso Hilir</t>
  </si>
  <si>
    <t>Sekatak</t>
  </si>
  <si>
    <t>Tanjung Palas Barat</t>
  </si>
  <si>
    <t>Tanjung Palas Tengah</t>
  </si>
  <si>
    <t>Menjuaring</t>
  </si>
  <si>
    <t>Tanjung Palas Utara</t>
  </si>
  <si>
    <t>Ancam</t>
  </si>
  <si>
    <t>Tanjung Selor</t>
  </si>
  <si>
    <t>Kayan Selatan</t>
  </si>
  <si>
    <t>Tanjung Selor / Kayan II</t>
  </si>
  <si>
    <t>Tarakan Tengah</t>
  </si>
  <si>
    <t>Tarakan / Tengkayu I</t>
  </si>
  <si>
    <t>Malinau</t>
  </si>
  <si>
    <t>Malinau Kota</t>
  </si>
  <si>
    <t>Mentarang</t>
  </si>
  <si>
    <t>Malinau Barat</t>
  </si>
  <si>
    <t>Malinau Selatan</t>
  </si>
  <si>
    <t>Lumbis</t>
  </si>
  <si>
    <t>Daapiton Lumbis</t>
  </si>
  <si>
    <t>Seimanggaris/Semaja</t>
  </si>
  <si>
    <t>Nunukan Utara</t>
  </si>
  <si>
    <t>Liem Hie Djung </t>
  </si>
  <si>
    <t>Sembakung</t>
  </si>
  <si>
    <t>Tana Tidung</t>
  </si>
  <si>
    <t>Sesayap</t>
  </si>
  <si>
    <t>Keramat Tideng Pale</t>
  </si>
  <si>
    <t>Sesayap Hilir</t>
  </si>
  <si>
    <t>Sebawang</t>
  </si>
  <si>
    <t>60 km dr muara jadi masuk lampiran A4 PSD, sudah beroperasi mulai tahu2020 dan pada tahun 2023 sudah komersil tidak perintis lagi</t>
  </si>
  <si>
    <t>Bandan Bikis</t>
  </si>
  <si>
    <t>Menjelutung</t>
  </si>
  <si>
    <t>Sengkong</t>
  </si>
  <si>
    <t>Tana Lia</t>
  </si>
  <si>
    <t>Tengku Dacing</t>
  </si>
  <si>
    <t>Boltim</t>
  </si>
  <si>
    <t>Modayag</t>
  </si>
  <si>
    <t>Moat</t>
  </si>
  <si>
    <t>Tondok</t>
  </si>
  <si>
    <t>Malakehi</t>
  </si>
  <si>
    <t>Kota Tomohon</t>
  </si>
  <si>
    <t>Tomohon Selatan</t>
  </si>
  <si>
    <t>Linouw</t>
  </si>
  <si>
    <t>Minahasa</t>
  </si>
  <si>
    <t>Tondano Selatan</t>
  </si>
  <si>
    <t>Tondano</t>
  </si>
  <si>
    <t>Batudaa</t>
  </si>
  <si>
    <t>Limboto</t>
  </si>
  <si>
    <t>Pamona Pusalembah</t>
  </si>
  <si>
    <t>Tantena/ Poso</t>
  </si>
  <si>
    <t>Sigi Biromaru</t>
  </si>
  <si>
    <t>Lindu</t>
  </si>
  <si>
    <t>Sampaga</t>
  </si>
  <si>
    <t>Sampaga </t>
  </si>
  <si>
    <t>Tarailu</t>
  </si>
  <si>
    <t>Mamuju Tengah</t>
  </si>
  <si>
    <t>Tobadak</t>
  </si>
  <si>
    <t>Batu Parigi</t>
  </si>
  <si>
    <t>Topoyo</t>
  </si>
  <si>
    <t>Salulebo</t>
  </si>
  <si>
    <t>Luwu Timur</t>
  </si>
  <si>
    <t>Nuha</t>
  </si>
  <si>
    <t>Matano</t>
  </si>
  <si>
    <t>Sorowako</t>
  </si>
  <si>
    <t>Towuti</t>
  </si>
  <si>
    <t>Beau Tokalimbo </t>
  </si>
  <si>
    <t>Mahalona</t>
  </si>
  <si>
    <t>Lengkobale </t>
  </si>
  <si>
    <t>Timampu </t>
  </si>
  <si>
    <t>Sidrap</t>
  </si>
  <si>
    <t>Sidenreng</t>
  </si>
  <si>
    <t>Tempe</t>
  </si>
  <si>
    <t>Lohia</t>
  </si>
  <si>
    <t>Napabele</t>
  </si>
  <si>
    <t>Fak Fak</t>
  </si>
  <si>
    <t>Fak-Fak</t>
  </si>
  <si>
    <t>Teluk Arguni Bawah</t>
  </si>
  <si>
    <t>Arguni Bawah</t>
  </si>
  <si>
    <t>Yamur</t>
  </si>
  <si>
    <t>Teluk Arguni</t>
  </si>
  <si>
    <t>Lengguru</t>
  </si>
  <si>
    <t>Minamo</t>
  </si>
  <si>
    <t>Pegunung Arfak</t>
  </si>
  <si>
    <t>Anggi</t>
  </si>
  <si>
    <t>Gida</t>
  </si>
  <si>
    <t>Gidi</t>
  </si>
  <si>
    <t>Aroba</t>
  </si>
  <si>
    <t>Babo</t>
  </si>
  <si>
    <t>Bintuni</t>
  </si>
  <si>
    <t>Kambrau</t>
  </si>
  <si>
    <t>Kumandan</t>
  </si>
  <si>
    <t>Kalitami</t>
  </si>
  <si>
    <t>Tembuni</t>
  </si>
  <si>
    <t>Sorong Utara</t>
  </si>
  <si>
    <t>Remu</t>
  </si>
  <si>
    <t>Maybrat</t>
  </si>
  <si>
    <t>Aitinyo</t>
  </si>
  <si>
    <t>Uter</t>
  </si>
  <si>
    <t>Aifat Timur Selatan</t>
  </si>
  <si>
    <t>Wunini</t>
  </si>
  <si>
    <t>Klamono</t>
  </si>
  <si>
    <t>Klalin</t>
  </si>
  <si>
    <t>Segun</t>
  </si>
  <si>
    <t>Sorong Selatan</t>
  </si>
  <si>
    <t>Kais</t>
  </si>
  <si>
    <t>Yahadian</t>
  </si>
  <si>
    <t>Kokoda'</t>
  </si>
  <si>
    <t>Kasuweri</t>
  </si>
  <si>
    <t>Matemani</t>
  </si>
  <si>
    <t>Puragi</t>
  </si>
  <si>
    <t>Matemani Kais</t>
  </si>
  <si>
    <t>Teminabuan</t>
  </si>
  <si>
    <t>Dibangun APBN TA 2019</t>
  </si>
  <si>
    <t>Ewer</t>
  </si>
  <si>
    <t>Akat</t>
  </si>
  <si>
    <t>Atsy</t>
  </si>
  <si>
    <t>Joerat</t>
  </si>
  <si>
    <t>Tomor</t>
  </si>
  <si>
    <t>Kolf Braza</t>
  </si>
  <si>
    <t>Pepera</t>
  </si>
  <si>
    <t>Pantai Kasuari</t>
  </si>
  <si>
    <t>Kamur</t>
  </si>
  <si>
    <t>Payit</t>
  </si>
  <si>
    <t>Fayit</t>
  </si>
  <si>
    <t>Safan</t>
  </si>
  <si>
    <t>Bayun</t>
  </si>
  <si>
    <t>Sawa Erma</t>
  </si>
  <si>
    <t>Buagani</t>
  </si>
  <si>
    <t>Sawaerma</t>
  </si>
  <si>
    <t>Sirets</t>
  </si>
  <si>
    <t>Waganu</t>
  </si>
  <si>
    <t>Suator</t>
  </si>
  <si>
    <t>Binam</t>
  </si>
  <si>
    <t>Jinak</t>
  </si>
  <si>
    <t>Unir Sirau</t>
  </si>
  <si>
    <t>Komor</t>
  </si>
  <si>
    <t>Boven Digoel</t>
  </si>
  <si>
    <t>Boven Digul</t>
  </si>
  <si>
    <t>Jair</t>
  </si>
  <si>
    <t>Gatentiri</t>
  </si>
  <si>
    <t>Mandobo</t>
  </si>
  <si>
    <t>Manggelum</t>
  </si>
  <si>
    <t>Mindiptana</t>
  </si>
  <si>
    <t>Mappi</t>
  </si>
  <si>
    <t>Assue</t>
  </si>
  <si>
    <t>Eci/Asgon</t>
  </si>
  <si>
    <t>Citak Mitak</t>
  </si>
  <si>
    <t>Senggo</t>
  </si>
  <si>
    <t>Edera</t>
  </si>
  <si>
    <t>Banamepe</t>
  </si>
  <si>
    <t>Bade</t>
  </si>
  <si>
    <t>Haju</t>
  </si>
  <si>
    <t>Haju Lsiyuliana</t>
  </si>
  <si>
    <t>Miyamur</t>
  </si>
  <si>
    <t>Minyamur</t>
  </si>
  <si>
    <t>Obaa</t>
  </si>
  <si>
    <t>Kepi</t>
  </si>
  <si>
    <t>Venaha</t>
  </si>
  <si>
    <t>Harapan</t>
  </si>
  <si>
    <t>Passue</t>
  </si>
  <si>
    <t>Cabang Tiga</t>
  </si>
  <si>
    <t>Kaibar</t>
  </si>
  <si>
    <t>Amasue</t>
  </si>
  <si>
    <t>Animha</t>
  </si>
  <si>
    <t>Kelapa Lima</t>
  </si>
  <si>
    <t>Tubang</t>
  </si>
  <si>
    <t>Dodalim</t>
  </si>
  <si>
    <t>Deiyai</t>
  </si>
  <si>
    <t>Tigi</t>
  </si>
  <si>
    <t>Ti Bi</t>
  </si>
  <si>
    <t>Gaselma</t>
  </si>
  <si>
    <t>Geselama </t>
  </si>
  <si>
    <t>Jita</t>
  </si>
  <si>
    <t>Mimika Barat</t>
  </si>
  <si>
    <t>Kokonao</t>
  </si>
  <si>
    <t>Mimika Barat Tengah</t>
  </si>
  <si>
    <t>Uta</t>
  </si>
  <si>
    <t>Mimika Tengah</t>
  </si>
  <si>
    <t>Atuka</t>
  </si>
  <si>
    <t>Kamora</t>
  </si>
  <si>
    <t>Toratas</t>
  </si>
  <si>
    <t>Mimika Timur Jauh</t>
  </si>
  <si>
    <t>Ayuka</t>
  </si>
  <si>
    <t>Fanamo</t>
  </si>
  <si>
    <t>Kepulaun Moora</t>
  </si>
  <si>
    <t>Moor</t>
  </si>
  <si>
    <t>Wapoga</t>
  </si>
  <si>
    <t>Paniai</t>
  </si>
  <si>
    <t>Panilai Barat</t>
  </si>
  <si>
    <t>Sarmi</t>
  </si>
  <si>
    <t>Tor Atas</t>
  </si>
  <si>
    <t>Timika</t>
  </si>
  <si>
    <t>PAPUA PEGUNUNGAN</t>
  </si>
  <si>
    <t>Jayawijaya</t>
  </si>
  <si>
    <t>Yatamo</t>
  </si>
  <si>
    <t>Biru</t>
  </si>
  <si>
    <t>Nduga</t>
  </si>
  <si>
    <t>Yuguru</t>
  </si>
  <si>
    <t>Kenyam</t>
  </si>
  <si>
    <t>Ndunga</t>
  </si>
  <si>
    <t>Pegunungan Bintang</t>
  </si>
  <si>
    <t>Batom</t>
  </si>
  <si>
    <t>Batom Hauser</t>
  </si>
  <si>
    <t>Yahukimo</t>
  </si>
  <si>
    <t>Dekai</t>
  </si>
  <si>
    <t>Jayapura</t>
  </si>
  <si>
    <t>Airu</t>
  </si>
  <si>
    <t>Pagai</t>
  </si>
  <si>
    <t>Nimbokrang</t>
  </si>
  <si>
    <t>Kota Jayapura</t>
  </si>
  <si>
    <t>Sentani</t>
  </si>
  <si>
    <t>Yabaso</t>
  </si>
  <si>
    <t>Membramo Ilir</t>
  </si>
  <si>
    <t>Bagusa</t>
  </si>
  <si>
    <t>Rombebai</t>
  </si>
  <si>
    <t>Membramo Tengah</t>
  </si>
  <si>
    <t>Burmeso</t>
  </si>
  <si>
    <t>Kasonaweja</t>
  </si>
  <si>
    <t>Membramoi Hulu</t>
  </si>
  <si>
    <t>Dabra</t>
  </si>
  <si>
    <t>Rufaer</t>
  </si>
  <si>
    <t>Kaiy</t>
  </si>
  <si>
    <t>Membramo</t>
  </si>
  <si>
    <t>Apawer Hulu</t>
  </si>
  <si>
    <t>Demba</t>
  </si>
  <si>
    <t>Momi Waren</t>
  </si>
  <si>
    <t>Risei Sayeti</t>
  </si>
  <si>
    <t>GABUNG</t>
  </si>
  <si>
    <t>HANYA OPERASI</t>
  </si>
  <si>
    <t>MANGKRAK</t>
  </si>
  <si>
    <t>SUNGAI</t>
  </si>
  <si>
    <t>DANAU</t>
  </si>
  <si>
    <t>total</t>
  </si>
  <si>
    <r>
      <rPr>
        <rFont val="Bookman Old Style"/>
        <color rgb="FF000000"/>
        <sz val="8.0"/>
      </rPr>
      <t>Sikeli/</t>
    </r>
    <r>
      <rPr>
        <rFont val="Bookman Old Style"/>
        <color rgb="FFFF0000"/>
        <sz val="8.0"/>
      </rPr>
      <t>Tanjung Pishing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</si>
</sst>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00000"/>
    <numFmt numFmtId="165" formatCode="#,##0.0000000000000"/>
  </numFmts>
  <fonts count="7">
    <font>
      <sz val="11.0"/>
      <color theme="1"/>
      <name val="Calibri"/>
      <scheme val="minor"/>
    </font>
    <font>
      <b/>
      <sz val="8.0"/>
      <color rgb="FF000000"/>
      <name val="Bookman Old Style"/>
    </font>
    <font>
      <sz val="11.0"/>
      <color theme="1"/>
      <name val="Calibri"/>
    </font>
    <font>
      <sz val="8.0"/>
      <color rgb="FF000000"/>
      <name val="Bookman Old Style"/>
    </font>
    <font/>
    <font>
      <sz val="9.0"/>
      <color rgb="FF000000"/>
      <name val="Arial"/>
    </font>
    <font>
      <b/>
      <sz val="11.0"/>
      <color theme="1"/>
      <name val="Calibri"/>
    </font>
  </fonts>
  <fills count="11">
    <fill>
      <patternFill patternType="none"/>
    </fill>
    <fill>
      <patternFill patternType="lightGray"/>
    </fill>
    <fill>
      <patternFill patternType="solid">
        <fgColor rgb="FFBEBEBE"/>
        <bgColor rgb="FFBEBEBE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  <fill>
      <patternFill patternType="solid">
        <fgColor rgb="FF92D050"/>
        <bgColor rgb="FF92D050"/>
      </patternFill>
    </fill>
    <fill>
      <patternFill patternType="solid">
        <fgColor rgb="FFFFE598"/>
        <bgColor rgb="FFFFE598"/>
      </patternFill>
    </fill>
    <fill>
      <patternFill patternType="solid">
        <fgColor theme="0"/>
        <bgColor theme="0"/>
      </patternFill>
    </fill>
    <fill>
      <patternFill patternType="solid">
        <fgColor rgb="FFFFD966"/>
        <bgColor rgb="FFFFD966"/>
      </patternFill>
    </fill>
    <fill>
      <patternFill patternType="solid">
        <fgColor rgb="FFFFE599"/>
        <bgColor rgb="FFFFE599"/>
      </patternFill>
    </fill>
    <fill>
      <patternFill patternType="solid">
        <fgColor rgb="FFFF9900"/>
        <bgColor rgb="FFFF9900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</border>
    <border>
      <left/>
      <right/>
      <top/>
      <bottom/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3" fontId="1" numFmtId="0" xfId="0" applyAlignment="1" applyBorder="1" applyFill="1" applyFont="1">
      <alignment horizontal="center" shrinkToFit="0" vertical="center" wrapText="1"/>
    </xf>
    <xf borderId="1" fillId="4" fontId="1" numFmtId="0" xfId="0" applyAlignment="1" applyBorder="1" applyFill="1" applyFont="1">
      <alignment horizontal="center" shrinkToFit="0" vertical="center" wrapText="1"/>
    </xf>
    <xf borderId="2" fillId="5" fontId="1" numFmtId="0" xfId="0" applyAlignment="1" applyBorder="1" applyFill="1" applyFont="1">
      <alignment horizontal="center" shrinkToFit="0" vertical="center" wrapText="1"/>
    </xf>
    <xf borderId="3" fillId="5" fontId="1" numFmtId="0" xfId="0" applyAlignment="1" applyBorder="1" applyFont="1">
      <alignment horizontal="center" shrinkToFit="0" vertical="center" wrapText="1"/>
    </xf>
    <xf borderId="3" fillId="5" fontId="1" numFmtId="0" xfId="0" applyAlignment="1" applyBorder="1" applyFont="1">
      <alignment shrinkToFit="0" vertical="center" wrapText="1"/>
    </xf>
    <xf borderId="3" fillId="5" fontId="2" numFmtId="0" xfId="0" applyAlignment="1" applyBorder="1" applyFont="1">
      <alignment shrinkToFit="0" vertical="center" wrapText="1"/>
    </xf>
    <xf borderId="3" fillId="5" fontId="2" numFmtId="0" xfId="0" applyAlignment="1" applyBorder="1" applyFont="1">
      <alignment horizontal="center" shrinkToFit="0" vertical="center" wrapText="1"/>
    </xf>
    <xf borderId="4" fillId="5" fontId="2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shrinkToFit="0" vertical="center" wrapText="1"/>
    </xf>
    <xf borderId="1" fillId="0" fontId="3" numFmtId="164" xfId="0" applyAlignment="1" applyBorder="1" applyFont="1" applyNumberFormat="1">
      <alignment horizontal="center" shrinkToFit="0" vertical="center" wrapText="1"/>
    </xf>
    <xf borderId="1" fillId="0" fontId="3" numFmtId="164" xfId="0" applyAlignment="1" applyBorder="1" applyFont="1" applyNumberFormat="1">
      <alignment shrinkToFit="0" vertical="center" wrapText="1"/>
    </xf>
    <xf borderId="1" fillId="0" fontId="1" numFmtId="0" xfId="0" applyAlignment="1" applyBorder="1" applyFont="1">
      <alignment shrinkToFit="0" vertical="center" wrapText="1"/>
    </xf>
    <xf borderId="3" fillId="5" fontId="3" numFmtId="0" xfId="0" applyAlignment="1" applyBorder="1" applyFont="1">
      <alignment horizontal="center" shrinkToFit="0" vertical="center" wrapText="1"/>
    </xf>
    <xf borderId="0" fillId="0" fontId="2" numFmtId="0" xfId="0" applyFont="1"/>
    <xf borderId="1" fillId="6" fontId="3" numFmtId="0" xfId="0" applyAlignment="1" applyBorder="1" applyFill="1" applyFont="1">
      <alignment horizontal="center" shrinkToFit="0" vertical="center" wrapText="1"/>
    </xf>
    <xf borderId="5" fillId="0" fontId="3" numFmtId="0" xfId="0" applyAlignment="1" applyBorder="1" applyFont="1">
      <alignment horizontal="center" shrinkToFit="0" vertical="center" wrapText="1"/>
    </xf>
    <xf borderId="1" fillId="7" fontId="1" numFmtId="0" xfId="0" applyAlignment="1" applyBorder="1" applyFill="1" applyFont="1">
      <alignment shrinkToFit="0" vertical="center" wrapText="1"/>
    </xf>
    <xf borderId="1" fillId="7" fontId="3" numFmtId="0" xfId="0" applyAlignment="1" applyBorder="1" applyFont="1">
      <alignment shrinkToFit="0" vertical="center" wrapText="1"/>
    </xf>
    <xf borderId="6" fillId="5" fontId="1" numFmtId="0" xfId="0" applyAlignment="1" applyBorder="1" applyFont="1">
      <alignment horizontal="left" shrinkToFit="0" vertical="center" wrapText="1"/>
    </xf>
    <xf borderId="7" fillId="0" fontId="4" numFmtId="0" xfId="0" applyBorder="1" applyFont="1"/>
    <xf borderId="8" fillId="0" fontId="3" numFmtId="0" xfId="0" applyAlignment="1" applyBorder="1" applyFont="1">
      <alignment horizontal="center" shrinkToFit="0" vertical="center" wrapText="1"/>
    </xf>
    <xf borderId="9" fillId="0" fontId="3" numFmtId="0" xfId="0" applyAlignment="1" applyBorder="1" applyFont="1">
      <alignment horizontal="center" shrinkToFit="0" vertical="center" wrapText="1"/>
    </xf>
    <xf borderId="1" fillId="0" fontId="2" numFmtId="0" xfId="0" applyBorder="1" applyFont="1"/>
    <xf borderId="1" fillId="8" fontId="3" numFmtId="0" xfId="0" applyAlignment="1" applyBorder="1" applyFill="1" applyFont="1">
      <alignment horizontal="center" shrinkToFit="0" vertical="center" wrapText="1"/>
    </xf>
    <xf borderId="1" fillId="9" fontId="3" numFmtId="0" xfId="0" applyAlignment="1" applyBorder="1" applyFill="1" applyFont="1">
      <alignment horizontal="center" shrinkToFit="0" vertical="center" wrapText="1"/>
    </xf>
    <xf borderId="10" fillId="5" fontId="2" numFmtId="0" xfId="0" applyAlignment="1" applyBorder="1" applyFont="1">
      <alignment shrinkToFit="0" vertical="center" wrapText="1"/>
    </xf>
    <xf borderId="0" fillId="0" fontId="2" numFmtId="0" xfId="0" applyAlignment="1" applyFont="1">
      <alignment horizontal="center"/>
    </xf>
    <xf borderId="1" fillId="3" fontId="2" numFmtId="0" xfId="0" applyAlignment="1" applyBorder="1" applyFont="1">
      <alignment horizontal="center"/>
    </xf>
    <xf borderId="11" fillId="0" fontId="3" numFmtId="0" xfId="0" applyAlignment="1" applyBorder="1" applyFont="1">
      <alignment horizontal="center" shrinkToFit="0" vertical="center" wrapText="1"/>
    </xf>
    <xf borderId="1" fillId="3" fontId="2" numFmtId="0" xfId="0" applyBorder="1" applyFont="1"/>
    <xf borderId="0" fillId="0" fontId="3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right"/>
    </xf>
    <xf borderId="0" fillId="0" fontId="2" numFmtId="10" xfId="0" applyFont="1" applyNumberFormat="1"/>
    <xf borderId="1" fillId="8" fontId="5" numFmtId="0" xfId="0" applyBorder="1" applyFont="1"/>
    <xf borderId="1" fillId="8" fontId="2" numFmtId="0" xfId="0" applyBorder="1" applyFont="1"/>
    <xf borderId="12" fillId="8" fontId="2" numFmtId="0" xfId="0" applyBorder="1" applyFont="1"/>
    <xf borderId="0" fillId="0" fontId="2" numFmtId="0" xfId="0" applyAlignment="1" applyFont="1">
      <alignment shrinkToFit="0" wrapText="1"/>
    </xf>
    <xf borderId="1" fillId="5" fontId="1" numFmtId="0" xfId="0" applyAlignment="1" applyBorder="1" applyFont="1">
      <alignment horizontal="center" shrinkToFit="0" vertical="center" wrapText="1"/>
    </xf>
    <xf borderId="2" fillId="5" fontId="1" numFmtId="0" xfId="0" applyAlignment="1" applyBorder="1" applyFont="1">
      <alignment shrinkToFit="0" vertical="center" wrapText="1"/>
    </xf>
    <xf borderId="4" fillId="5" fontId="1" numFmtId="0" xfId="0" applyAlignment="1" applyBorder="1" applyFont="1">
      <alignment shrinkToFit="0" vertical="center" wrapText="1"/>
    </xf>
    <xf borderId="1" fillId="10" fontId="3" numFmtId="0" xfId="0" applyAlignment="1" applyBorder="1" applyFill="1" applyFont="1">
      <alignment shrinkToFit="0" vertical="center" wrapText="1"/>
    </xf>
    <xf borderId="1" fillId="3" fontId="3" numFmtId="0" xfId="0" applyAlignment="1" applyBorder="1" applyFont="1">
      <alignment horizontal="center" shrinkToFit="0" vertical="center" wrapText="1"/>
    </xf>
    <xf borderId="1" fillId="0" fontId="3" numFmtId="165" xfId="0" applyAlignment="1" applyBorder="1" applyFont="1" applyNumberFormat="1">
      <alignment horizontal="center" shrinkToFit="0" vertical="center" wrapText="1"/>
    </xf>
    <xf borderId="0" fillId="0" fontId="6" numFmtId="0" xfId="0" applyFont="1"/>
    <xf borderId="0" fillId="0" fontId="6" numFmtId="0" xfId="0" applyAlignment="1" applyFont="1">
      <alignment horizontal="right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6.0" ySplit="1.0" topLeftCell="G2" activePane="bottomRight" state="frozen"/>
      <selection activeCell="G1" sqref="G1" pane="topRight"/>
      <selection activeCell="A2" sqref="A2" pane="bottomLeft"/>
      <selection activeCell="G2" sqref="G2" pane="bottomRight"/>
    </sheetView>
  </sheetViews>
  <sheetFormatPr customHeight="1" defaultColWidth="14.43" defaultRowHeight="15.0"/>
  <cols>
    <col customWidth="1" min="1" max="1" width="6.14"/>
    <col customWidth="1" min="2" max="2" width="21.0"/>
    <col customWidth="1" min="3" max="3" width="15.29"/>
    <col customWidth="1" min="4" max="4" width="15.0"/>
    <col customWidth="1" min="5" max="5" width="4.43"/>
    <col customWidth="1" min="6" max="6" width="22.29"/>
    <col customWidth="1" min="7" max="7" width="5.57"/>
    <col customWidth="1" min="8" max="8" width="11.43"/>
    <col customWidth="1" min="9" max="9" width="12.71"/>
    <col customWidth="1" min="10" max="10" width="13.57"/>
    <col customWidth="1" min="11" max="11" width="12.0"/>
    <col customWidth="1" min="12" max="12" width="14.29"/>
    <col customWidth="1" min="13" max="13" width="14.14"/>
    <col customWidth="1" min="14" max="14" width="12.86"/>
    <col customWidth="1" min="15" max="15" width="16.14"/>
    <col customWidth="1" min="16" max="17" width="15.43"/>
    <col customWidth="1" min="18" max="18" width="14.0"/>
    <col customWidth="1" min="19" max="20" width="15.43"/>
    <col customWidth="1" min="21" max="21" width="14.14"/>
    <col customWidth="1" min="22" max="22" width="24.57"/>
    <col customWidth="1" min="23" max="23" width="12.29"/>
    <col customWidth="1" hidden="1" min="24" max="27" width="14.14"/>
    <col customWidth="1" min="28" max="37" width="14.14"/>
    <col customWidth="1" min="38" max="38" width="9.43"/>
    <col customWidth="1" min="39" max="39" width="12.57"/>
    <col customWidth="1" min="40" max="46" width="14.14"/>
    <col customWidth="1" min="47" max="47" width="37.86"/>
    <col customWidth="1" min="48" max="48" width="13.14"/>
    <col customWidth="1" min="49" max="58" width="14.14"/>
    <col customWidth="1" min="59" max="59" width="8.71"/>
  </cols>
  <sheetData>
    <row r="1" ht="81.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ht="14.25" customHeight="1">
      <c r="A2" s="4" t="s">
        <v>58</v>
      </c>
      <c r="B2" s="5"/>
      <c r="C2" s="6" t="s">
        <v>59</v>
      </c>
      <c r="D2" s="7"/>
      <c r="E2" s="7"/>
      <c r="F2" s="7"/>
      <c r="G2" s="7"/>
      <c r="H2" s="8"/>
      <c r="I2" s="7"/>
      <c r="J2" s="7"/>
      <c r="K2" s="7"/>
      <c r="L2" s="7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</row>
    <row r="3" ht="14.25" customHeight="1">
      <c r="A3" s="10">
        <v>1.0</v>
      </c>
      <c r="B3" s="10" t="s">
        <v>59</v>
      </c>
      <c r="C3" s="11" t="s">
        <v>60</v>
      </c>
      <c r="D3" s="11" t="s">
        <v>61</v>
      </c>
      <c r="E3" s="10">
        <v>1.0</v>
      </c>
      <c r="F3" s="11" t="s">
        <v>62</v>
      </c>
      <c r="G3" s="10">
        <v>1.0</v>
      </c>
      <c r="H3" s="12" t="s">
        <v>63</v>
      </c>
      <c r="I3" s="13">
        <v>4.209261</v>
      </c>
      <c r="J3" s="13">
        <v>96.038931</v>
      </c>
      <c r="K3" s="10" t="s">
        <v>64</v>
      </c>
      <c r="L3" s="10" t="s">
        <v>64</v>
      </c>
      <c r="M3" s="10" t="s">
        <v>65</v>
      </c>
      <c r="N3" s="10" t="s">
        <v>66</v>
      </c>
      <c r="O3" s="10" t="s">
        <v>67</v>
      </c>
      <c r="P3" s="10" t="s">
        <v>68</v>
      </c>
      <c r="Q3" s="10" t="s">
        <v>69</v>
      </c>
      <c r="R3" s="10" t="s">
        <v>70</v>
      </c>
      <c r="S3" s="10" t="s">
        <v>71</v>
      </c>
      <c r="T3" s="10"/>
      <c r="U3" s="10" t="s">
        <v>72</v>
      </c>
      <c r="V3" s="10" t="s">
        <v>73</v>
      </c>
      <c r="W3" s="10">
        <v>1.0</v>
      </c>
      <c r="X3" s="10" t="s">
        <v>74</v>
      </c>
      <c r="Y3" s="10" t="s">
        <v>75</v>
      </c>
      <c r="Z3" s="10" t="s">
        <v>74</v>
      </c>
      <c r="AA3" s="10" t="s">
        <v>76</v>
      </c>
      <c r="AB3" s="10" t="s">
        <v>74</v>
      </c>
      <c r="AC3" s="10"/>
      <c r="AD3" s="10" t="s">
        <v>74</v>
      </c>
      <c r="AE3" s="10">
        <v>4.0</v>
      </c>
      <c r="AF3" s="10" t="s">
        <v>74</v>
      </c>
      <c r="AG3" s="10" t="s">
        <v>74</v>
      </c>
      <c r="AH3" s="10" t="s">
        <v>74</v>
      </c>
      <c r="AI3" s="10" t="s">
        <v>74</v>
      </c>
      <c r="AJ3" s="10" t="s">
        <v>74</v>
      </c>
      <c r="AK3" s="10" t="s">
        <v>77</v>
      </c>
      <c r="AL3" s="10">
        <v>11.0</v>
      </c>
      <c r="AM3" s="10" t="s">
        <v>78</v>
      </c>
      <c r="AN3" s="10">
        <v>1.0</v>
      </c>
      <c r="AO3" s="10" t="s">
        <v>74</v>
      </c>
      <c r="AP3" s="10" t="s">
        <v>79</v>
      </c>
      <c r="AQ3" s="10" t="s">
        <v>80</v>
      </c>
      <c r="AR3" s="10">
        <v>1000.0</v>
      </c>
      <c r="AS3" s="10" t="s">
        <v>81</v>
      </c>
      <c r="AT3" s="10">
        <v>996.0</v>
      </c>
      <c r="AU3" s="10" t="s">
        <v>82</v>
      </c>
      <c r="AV3" s="10" t="s">
        <v>74</v>
      </c>
      <c r="AW3" s="10">
        <v>1.0</v>
      </c>
      <c r="AX3" s="10">
        <v>65.0</v>
      </c>
      <c r="AY3" s="10" t="s">
        <v>74</v>
      </c>
      <c r="AZ3" s="10" t="s">
        <v>74</v>
      </c>
      <c r="BA3" s="10">
        <v>1.0</v>
      </c>
      <c r="BB3" s="10" t="s">
        <v>74</v>
      </c>
      <c r="BC3" s="10" t="s">
        <v>74</v>
      </c>
      <c r="BD3" s="10"/>
      <c r="BE3" s="10">
        <v>3.0</v>
      </c>
      <c r="BF3" s="10"/>
    </row>
    <row r="4" ht="14.25" customHeight="1">
      <c r="A4" s="10">
        <f t="shared" ref="A4:A11" si="1">A3+1</f>
        <v>2</v>
      </c>
      <c r="B4" s="10" t="s">
        <v>59</v>
      </c>
      <c r="C4" s="11" t="s">
        <v>83</v>
      </c>
      <c r="D4" s="11" t="s">
        <v>84</v>
      </c>
      <c r="E4" s="10">
        <f t="shared" ref="E4:E11" si="2">E3+1</f>
        <v>2</v>
      </c>
      <c r="F4" s="11" t="s">
        <v>85</v>
      </c>
      <c r="G4" s="10">
        <f t="shared" ref="G4:G11" si="3">G3+1</f>
        <v>2</v>
      </c>
      <c r="H4" s="12" t="s">
        <v>63</v>
      </c>
      <c r="I4" s="13">
        <v>5.641956</v>
      </c>
      <c r="J4" s="13">
        <v>95.158058</v>
      </c>
      <c r="K4" s="10" t="s">
        <v>64</v>
      </c>
      <c r="L4" s="10" t="s">
        <v>64</v>
      </c>
      <c r="M4" s="10" t="s">
        <v>65</v>
      </c>
      <c r="N4" s="10" t="s">
        <v>86</v>
      </c>
      <c r="O4" s="10" t="s">
        <v>67</v>
      </c>
      <c r="P4" s="10" t="s">
        <v>68</v>
      </c>
      <c r="Q4" s="10"/>
      <c r="R4" s="10"/>
      <c r="S4" s="10"/>
      <c r="T4" s="10"/>
      <c r="U4" s="10" t="s">
        <v>72</v>
      </c>
      <c r="V4" s="10" t="s">
        <v>87</v>
      </c>
      <c r="W4" s="10">
        <v>1.0</v>
      </c>
      <c r="X4" s="10" t="s">
        <v>74</v>
      </c>
      <c r="Y4" s="10" t="s">
        <v>75</v>
      </c>
      <c r="Z4" s="10" t="s">
        <v>74</v>
      </c>
      <c r="AA4" s="10" t="s">
        <v>76</v>
      </c>
      <c r="AB4" s="10" t="s">
        <v>74</v>
      </c>
      <c r="AC4" s="10"/>
      <c r="AD4" s="10" t="s">
        <v>74</v>
      </c>
      <c r="AE4" s="10">
        <v>4.0</v>
      </c>
      <c r="AF4" s="10" t="s">
        <v>74</v>
      </c>
      <c r="AG4" s="10" t="s">
        <v>74</v>
      </c>
      <c r="AH4" s="10" t="s">
        <v>74</v>
      </c>
      <c r="AI4" s="10" t="s">
        <v>74</v>
      </c>
      <c r="AJ4" s="10" t="s">
        <v>74</v>
      </c>
      <c r="AK4" s="10" t="s">
        <v>88</v>
      </c>
      <c r="AL4" s="10">
        <v>11.0</v>
      </c>
      <c r="AM4" s="10" t="s">
        <v>89</v>
      </c>
      <c r="AN4" s="10">
        <v>3.0</v>
      </c>
      <c r="AO4" s="10" t="s">
        <v>74</v>
      </c>
      <c r="AP4" s="10" t="s">
        <v>90</v>
      </c>
      <c r="AQ4" s="10" t="s">
        <v>91</v>
      </c>
      <c r="AR4" s="10">
        <v>500.0</v>
      </c>
      <c r="AS4" s="10" t="s">
        <v>81</v>
      </c>
      <c r="AT4" s="10">
        <v>996.0</v>
      </c>
      <c r="AU4" s="10" t="s">
        <v>92</v>
      </c>
      <c r="AV4" s="10" t="s">
        <v>74</v>
      </c>
      <c r="AW4" s="10">
        <v>1.0</v>
      </c>
      <c r="AX4" s="10">
        <v>57.0</v>
      </c>
      <c r="AY4" s="10" t="s">
        <v>74</v>
      </c>
      <c r="AZ4" s="10" t="s">
        <v>74</v>
      </c>
      <c r="BA4" s="10">
        <v>1.0</v>
      </c>
      <c r="BB4" s="10" t="s">
        <v>74</v>
      </c>
      <c r="BC4" s="10" t="s">
        <v>74</v>
      </c>
      <c r="BD4" s="10">
        <v>0.0</v>
      </c>
      <c r="BE4" s="10">
        <v>0.0</v>
      </c>
      <c r="BF4" s="10"/>
    </row>
    <row r="5" ht="14.25" customHeight="1">
      <c r="A5" s="10">
        <f t="shared" si="1"/>
        <v>3</v>
      </c>
      <c r="B5" s="10" t="s">
        <v>59</v>
      </c>
      <c r="C5" s="11" t="s">
        <v>93</v>
      </c>
      <c r="D5" s="11" t="s">
        <v>94</v>
      </c>
      <c r="E5" s="10">
        <f t="shared" si="2"/>
        <v>3</v>
      </c>
      <c r="F5" s="11" t="s">
        <v>94</v>
      </c>
      <c r="G5" s="10">
        <f t="shared" si="3"/>
        <v>3</v>
      </c>
      <c r="H5" s="12" t="s">
        <v>63</v>
      </c>
      <c r="I5" s="13">
        <v>3.54725</v>
      </c>
      <c r="J5" s="13">
        <v>96.997833</v>
      </c>
      <c r="K5" s="10" t="s">
        <v>64</v>
      </c>
      <c r="L5" s="10" t="s">
        <v>64</v>
      </c>
      <c r="M5" s="10" t="s">
        <v>65</v>
      </c>
      <c r="N5" s="10" t="s">
        <v>66</v>
      </c>
      <c r="O5" s="10" t="s">
        <v>67</v>
      </c>
      <c r="P5" s="10" t="s">
        <v>68</v>
      </c>
      <c r="Q5" s="10"/>
      <c r="R5" s="10"/>
      <c r="S5" s="10"/>
      <c r="T5" s="10"/>
      <c r="U5" s="10" t="s">
        <v>95</v>
      </c>
      <c r="V5" s="10" t="s">
        <v>96</v>
      </c>
      <c r="W5" s="10">
        <v>1.0</v>
      </c>
      <c r="X5" s="10" t="s">
        <v>74</v>
      </c>
      <c r="Y5" s="10" t="s">
        <v>75</v>
      </c>
      <c r="Z5" s="10" t="s">
        <v>74</v>
      </c>
      <c r="AA5" s="10" t="s">
        <v>76</v>
      </c>
      <c r="AB5" s="10" t="s">
        <v>74</v>
      </c>
      <c r="AC5" s="10"/>
      <c r="AD5" s="10" t="s">
        <v>74</v>
      </c>
      <c r="AE5" s="10">
        <v>4.0</v>
      </c>
      <c r="AF5" s="10" t="s">
        <v>74</v>
      </c>
      <c r="AG5" s="10" t="s">
        <v>74</v>
      </c>
      <c r="AH5" s="10" t="s">
        <v>74</v>
      </c>
      <c r="AI5" s="10" t="s">
        <v>74</v>
      </c>
      <c r="AJ5" s="10" t="s">
        <v>74</v>
      </c>
      <c r="AK5" s="10" t="s">
        <v>97</v>
      </c>
      <c r="AL5" s="10">
        <v>11.0</v>
      </c>
      <c r="AM5" s="10" t="s">
        <v>98</v>
      </c>
      <c r="AN5" s="10">
        <v>1.0</v>
      </c>
      <c r="AO5" s="10" t="s">
        <v>74</v>
      </c>
      <c r="AP5" s="10" t="s">
        <v>79</v>
      </c>
      <c r="AQ5" s="10" t="s">
        <v>80</v>
      </c>
      <c r="AR5" s="10">
        <v>1000.0</v>
      </c>
      <c r="AS5" s="10" t="s">
        <v>81</v>
      </c>
      <c r="AT5" s="10">
        <v>996.0</v>
      </c>
      <c r="AU5" s="10" t="s">
        <v>99</v>
      </c>
      <c r="AV5" s="10" t="s">
        <v>74</v>
      </c>
      <c r="AW5" s="10">
        <v>1.0</v>
      </c>
      <c r="AX5" s="10">
        <v>78.0</v>
      </c>
      <c r="AY5" s="10" t="s">
        <v>74</v>
      </c>
      <c r="AZ5" s="10" t="s">
        <v>74</v>
      </c>
      <c r="BA5" s="10">
        <v>1.0</v>
      </c>
      <c r="BB5" s="10" t="s">
        <v>74</v>
      </c>
      <c r="BC5" s="10" t="s">
        <v>74</v>
      </c>
      <c r="BD5" s="10">
        <v>2.0</v>
      </c>
      <c r="BE5" s="10">
        <v>5.0</v>
      </c>
      <c r="BF5" s="10"/>
    </row>
    <row r="6" ht="14.25" customHeight="1">
      <c r="A6" s="10">
        <f t="shared" si="1"/>
        <v>4</v>
      </c>
      <c r="B6" s="10" t="s">
        <v>59</v>
      </c>
      <c r="C6" s="11" t="s">
        <v>100</v>
      </c>
      <c r="D6" s="11" t="s">
        <v>101</v>
      </c>
      <c r="E6" s="10">
        <f t="shared" si="2"/>
        <v>4</v>
      </c>
      <c r="F6" s="11" t="s">
        <v>101</v>
      </c>
      <c r="G6" s="10">
        <f t="shared" si="3"/>
        <v>4</v>
      </c>
      <c r="H6" s="12" t="s">
        <v>63</v>
      </c>
      <c r="I6" s="13">
        <v>2.297525</v>
      </c>
      <c r="J6" s="13">
        <v>97.408061</v>
      </c>
      <c r="K6" s="10" t="s">
        <v>64</v>
      </c>
      <c r="L6" s="10" t="s">
        <v>64</v>
      </c>
      <c r="M6" s="10" t="s">
        <v>65</v>
      </c>
      <c r="N6" s="10" t="s">
        <v>86</v>
      </c>
      <c r="O6" s="10" t="s">
        <v>67</v>
      </c>
      <c r="P6" s="10" t="s">
        <v>68</v>
      </c>
      <c r="Q6" s="10" t="s">
        <v>102</v>
      </c>
      <c r="R6" s="10" t="s">
        <v>103</v>
      </c>
      <c r="S6" s="10" t="s">
        <v>63</v>
      </c>
      <c r="T6" s="10"/>
      <c r="U6" s="10" t="s">
        <v>72</v>
      </c>
      <c r="V6" s="10" t="s">
        <v>104</v>
      </c>
      <c r="W6" s="10">
        <v>2.0</v>
      </c>
      <c r="X6" s="10" t="s">
        <v>74</v>
      </c>
      <c r="Y6" s="10" t="s">
        <v>75</v>
      </c>
      <c r="Z6" s="10" t="s">
        <v>74</v>
      </c>
      <c r="AA6" s="10" t="s">
        <v>76</v>
      </c>
      <c r="AB6" s="10" t="s">
        <v>74</v>
      </c>
      <c r="AC6" s="10"/>
      <c r="AD6" s="10" t="s">
        <v>74</v>
      </c>
      <c r="AE6" s="10">
        <v>4.0</v>
      </c>
      <c r="AF6" s="10" t="s">
        <v>74</v>
      </c>
      <c r="AG6" s="10" t="s">
        <v>74</v>
      </c>
      <c r="AH6" s="10" t="s">
        <v>74</v>
      </c>
      <c r="AI6" s="10" t="s">
        <v>74</v>
      </c>
      <c r="AJ6" s="10" t="s">
        <v>74</v>
      </c>
      <c r="AK6" s="10" t="s">
        <v>105</v>
      </c>
      <c r="AL6" s="10">
        <v>11.0</v>
      </c>
      <c r="AM6" s="10" t="s">
        <v>106</v>
      </c>
      <c r="AN6" s="10">
        <v>3.0</v>
      </c>
      <c r="AO6" s="10" t="s">
        <v>74</v>
      </c>
      <c r="AP6" s="10" t="s">
        <v>90</v>
      </c>
      <c r="AQ6" s="10" t="s">
        <v>91</v>
      </c>
      <c r="AR6" s="10">
        <v>500.0</v>
      </c>
      <c r="AS6" s="10" t="s">
        <v>81</v>
      </c>
      <c r="AT6" s="10">
        <v>996.0</v>
      </c>
      <c r="AU6" s="10" t="s">
        <v>107</v>
      </c>
      <c r="AV6" s="10" t="s">
        <v>74</v>
      </c>
      <c r="AW6" s="10">
        <v>1.0</v>
      </c>
      <c r="AX6" s="10">
        <v>57.0</v>
      </c>
      <c r="AY6" s="10" t="s">
        <v>74</v>
      </c>
      <c r="AZ6" s="10" t="s">
        <v>74</v>
      </c>
      <c r="BA6" s="10">
        <v>1.0</v>
      </c>
      <c r="BB6" s="10" t="s">
        <v>74</v>
      </c>
      <c r="BC6" s="10" t="s">
        <v>74</v>
      </c>
      <c r="BD6" s="10">
        <v>0.0</v>
      </c>
      <c r="BE6" s="10">
        <v>0.0</v>
      </c>
      <c r="BF6" s="10"/>
    </row>
    <row r="7" ht="14.25" customHeight="1">
      <c r="A7" s="10">
        <f t="shared" si="1"/>
        <v>5</v>
      </c>
      <c r="B7" s="10" t="s">
        <v>59</v>
      </c>
      <c r="C7" s="14" t="s">
        <v>100</v>
      </c>
      <c r="D7" s="11" t="s">
        <v>108</v>
      </c>
      <c r="E7" s="10">
        <f t="shared" si="2"/>
        <v>5</v>
      </c>
      <c r="F7" s="14" t="s">
        <v>108</v>
      </c>
      <c r="G7" s="10">
        <f t="shared" si="3"/>
        <v>5</v>
      </c>
      <c r="H7" s="12" t="s">
        <v>63</v>
      </c>
      <c r="I7" s="13">
        <v>2.268972</v>
      </c>
      <c r="J7" s="13">
        <v>97.81275</v>
      </c>
      <c r="K7" s="10" t="s">
        <v>64</v>
      </c>
      <c r="L7" s="10" t="s">
        <v>64</v>
      </c>
      <c r="M7" s="10" t="s">
        <v>109</v>
      </c>
      <c r="N7" s="10" t="s">
        <v>110</v>
      </c>
      <c r="O7" s="10" t="s">
        <v>67</v>
      </c>
      <c r="P7" s="10" t="s">
        <v>68</v>
      </c>
      <c r="Q7" s="10" t="s">
        <v>111</v>
      </c>
      <c r="R7" s="10" t="s">
        <v>112</v>
      </c>
      <c r="S7" s="10" t="s">
        <v>63</v>
      </c>
      <c r="T7" s="10"/>
      <c r="U7" s="10" t="s">
        <v>113</v>
      </c>
      <c r="V7" s="10" t="s">
        <v>114</v>
      </c>
      <c r="W7" s="10">
        <v>1.0</v>
      </c>
      <c r="X7" s="10" t="s">
        <v>74</v>
      </c>
      <c r="Y7" s="10" t="s">
        <v>75</v>
      </c>
      <c r="Z7" s="10" t="s">
        <v>74</v>
      </c>
      <c r="AA7" s="10" t="s">
        <v>76</v>
      </c>
      <c r="AB7" s="10" t="s">
        <v>74</v>
      </c>
      <c r="AC7" s="10"/>
      <c r="AD7" s="10" t="s">
        <v>74</v>
      </c>
      <c r="AE7" s="10">
        <v>4.0</v>
      </c>
      <c r="AF7" s="10" t="s">
        <v>74</v>
      </c>
      <c r="AG7" s="10" t="s">
        <v>74</v>
      </c>
      <c r="AH7" s="10" t="s">
        <v>74</v>
      </c>
      <c r="AI7" s="10" t="s">
        <v>74</v>
      </c>
      <c r="AJ7" s="10" t="s">
        <v>74</v>
      </c>
      <c r="AK7" s="10" t="s">
        <v>115</v>
      </c>
      <c r="AL7" s="10">
        <v>11.0</v>
      </c>
      <c r="AM7" s="10" t="s">
        <v>106</v>
      </c>
      <c r="AN7" s="10">
        <v>3.0</v>
      </c>
      <c r="AO7" s="10" t="s">
        <v>74</v>
      </c>
      <c r="AP7" s="10" t="s">
        <v>90</v>
      </c>
      <c r="AQ7" s="10" t="s">
        <v>91</v>
      </c>
      <c r="AR7" s="10">
        <v>500.0</v>
      </c>
      <c r="AS7" s="10" t="s">
        <v>81</v>
      </c>
      <c r="AT7" s="10">
        <v>996.0</v>
      </c>
      <c r="AU7" s="10" t="s">
        <v>116</v>
      </c>
      <c r="AV7" s="10" t="s">
        <v>74</v>
      </c>
      <c r="AW7" s="10">
        <v>1.0</v>
      </c>
      <c r="AX7" s="10">
        <v>66.0</v>
      </c>
      <c r="AY7" s="10" t="s">
        <v>74</v>
      </c>
      <c r="AZ7" s="10" t="s">
        <v>74</v>
      </c>
      <c r="BA7" s="10">
        <v>1.0</v>
      </c>
      <c r="BB7" s="10" t="s">
        <v>74</v>
      </c>
      <c r="BC7" s="10" t="s">
        <v>74</v>
      </c>
      <c r="BD7" s="10">
        <v>2.0</v>
      </c>
      <c r="BE7" s="10">
        <v>3.0</v>
      </c>
      <c r="BF7" s="10"/>
    </row>
    <row r="8" ht="14.25" customHeight="1">
      <c r="A8" s="10">
        <f t="shared" si="1"/>
        <v>6</v>
      </c>
      <c r="B8" s="10" t="s">
        <v>59</v>
      </c>
      <c r="C8" s="11" t="s">
        <v>117</v>
      </c>
      <c r="D8" s="11" t="s">
        <v>118</v>
      </c>
      <c r="E8" s="10">
        <f t="shared" si="2"/>
        <v>6</v>
      </c>
      <c r="F8" s="11" t="s">
        <v>119</v>
      </c>
      <c r="G8" s="10">
        <f t="shared" si="3"/>
        <v>6</v>
      </c>
      <c r="H8" s="12" t="s">
        <v>63</v>
      </c>
      <c r="I8" s="13">
        <v>5.564722</v>
      </c>
      <c r="J8" s="13">
        <v>95.293694</v>
      </c>
      <c r="K8" s="10" t="s">
        <v>64</v>
      </c>
      <c r="L8" s="10" t="s">
        <v>64</v>
      </c>
      <c r="M8" s="10" t="s">
        <v>65</v>
      </c>
      <c r="N8" s="10" t="s">
        <v>66</v>
      </c>
      <c r="O8" s="10" t="s">
        <v>67</v>
      </c>
      <c r="P8" s="10" t="s">
        <v>68</v>
      </c>
      <c r="Q8" s="10"/>
      <c r="R8" s="10"/>
      <c r="S8" s="10"/>
      <c r="T8" s="10"/>
      <c r="U8" s="10" t="s">
        <v>72</v>
      </c>
      <c r="V8" s="10" t="s">
        <v>120</v>
      </c>
      <c r="W8" s="10">
        <v>1.0</v>
      </c>
      <c r="X8" s="10" t="s">
        <v>74</v>
      </c>
      <c r="Y8" s="10" t="s">
        <v>75</v>
      </c>
      <c r="Z8" s="10" t="s">
        <v>74</v>
      </c>
      <c r="AA8" s="10" t="s">
        <v>76</v>
      </c>
      <c r="AB8" s="10" t="s">
        <v>74</v>
      </c>
      <c r="AC8" s="10"/>
      <c r="AD8" s="10" t="s">
        <v>74</v>
      </c>
      <c r="AE8" s="10">
        <v>4.0</v>
      </c>
      <c r="AF8" s="10" t="s">
        <v>74</v>
      </c>
      <c r="AG8" s="10" t="s">
        <v>74</v>
      </c>
      <c r="AH8" s="10" t="s">
        <v>74</v>
      </c>
      <c r="AI8" s="10" t="s">
        <v>74</v>
      </c>
      <c r="AJ8" s="10" t="s">
        <v>74</v>
      </c>
      <c r="AK8" s="10" t="s">
        <v>121</v>
      </c>
      <c r="AL8" s="10">
        <v>11.0</v>
      </c>
      <c r="AM8" s="10" t="s">
        <v>122</v>
      </c>
      <c r="AN8" s="10">
        <v>1.0</v>
      </c>
      <c r="AO8" s="10" t="s">
        <v>74</v>
      </c>
      <c r="AP8" s="10" t="s">
        <v>79</v>
      </c>
      <c r="AQ8" s="10" t="s">
        <v>80</v>
      </c>
      <c r="AR8" s="10">
        <v>1000.0</v>
      </c>
      <c r="AS8" s="10" t="s">
        <v>123</v>
      </c>
      <c r="AT8" s="10">
        <v>996.0</v>
      </c>
      <c r="AU8" s="10" t="s">
        <v>124</v>
      </c>
      <c r="AV8" s="10" t="s">
        <v>74</v>
      </c>
      <c r="AW8" s="10">
        <v>2.0</v>
      </c>
      <c r="AX8" s="10">
        <v>78.0</v>
      </c>
      <c r="AY8" s="10" t="s">
        <v>74</v>
      </c>
      <c r="AZ8" s="10" t="s">
        <v>74</v>
      </c>
      <c r="BA8" s="10">
        <v>1.0</v>
      </c>
      <c r="BB8" s="10" t="s">
        <v>74</v>
      </c>
      <c r="BC8" s="10" t="s">
        <v>74</v>
      </c>
      <c r="BD8" s="10">
        <v>0.0</v>
      </c>
      <c r="BE8" s="10">
        <v>0.0</v>
      </c>
      <c r="BF8" s="10"/>
    </row>
    <row r="9" ht="14.25" customHeight="1">
      <c r="A9" s="10">
        <f t="shared" si="1"/>
        <v>7</v>
      </c>
      <c r="B9" s="10" t="s">
        <v>59</v>
      </c>
      <c r="C9" s="11" t="s">
        <v>125</v>
      </c>
      <c r="D9" s="11" t="s">
        <v>126</v>
      </c>
      <c r="E9" s="10">
        <f t="shared" si="2"/>
        <v>7</v>
      </c>
      <c r="F9" s="11" t="s">
        <v>127</v>
      </c>
      <c r="G9" s="10">
        <f t="shared" si="3"/>
        <v>7</v>
      </c>
      <c r="H9" s="12" t="s">
        <v>63</v>
      </c>
      <c r="I9" s="13">
        <v>5.827139</v>
      </c>
      <c r="J9" s="13">
        <v>95.347</v>
      </c>
      <c r="K9" s="10" t="s">
        <v>64</v>
      </c>
      <c r="L9" s="10" t="s">
        <v>64</v>
      </c>
      <c r="M9" s="10" t="s">
        <v>65</v>
      </c>
      <c r="N9" s="10" t="s">
        <v>128</v>
      </c>
      <c r="O9" s="10" t="s">
        <v>67</v>
      </c>
      <c r="P9" s="10" t="s">
        <v>68</v>
      </c>
      <c r="Q9" s="10"/>
      <c r="R9" s="10"/>
      <c r="S9" s="10"/>
      <c r="T9" s="10" t="s">
        <v>129</v>
      </c>
      <c r="U9" s="10" t="s">
        <v>72</v>
      </c>
      <c r="V9" s="10" t="s">
        <v>130</v>
      </c>
      <c r="W9" s="10">
        <v>1.0</v>
      </c>
      <c r="X9" s="10" t="s">
        <v>74</v>
      </c>
      <c r="Y9" s="10" t="s">
        <v>75</v>
      </c>
      <c r="Z9" s="10" t="s">
        <v>74</v>
      </c>
      <c r="AA9" s="10" t="s">
        <v>76</v>
      </c>
      <c r="AB9" s="10" t="s">
        <v>74</v>
      </c>
      <c r="AC9" s="10"/>
      <c r="AD9" s="10" t="s">
        <v>74</v>
      </c>
      <c r="AE9" s="10">
        <v>4.0</v>
      </c>
      <c r="AF9" s="10" t="s">
        <v>74</v>
      </c>
      <c r="AG9" s="10" t="s">
        <v>74</v>
      </c>
      <c r="AH9" s="10" t="s">
        <v>74</v>
      </c>
      <c r="AI9" s="10" t="s">
        <v>74</v>
      </c>
      <c r="AJ9" s="10" t="s">
        <v>74</v>
      </c>
      <c r="AK9" s="10" t="s">
        <v>131</v>
      </c>
      <c r="AL9" s="10">
        <v>11.0</v>
      </c>
      <c r="AM9" s="10" t="s">
        <v>132</v>
      </c>
      <c r="AN9" s="10">
        <v>1.0</v>
      </c>
      <c r="AO9" s="10" t="s">
        <v>74</v>
      </c>
      <c r="AP9" s="10" t="s">
        <v>90</v>
      </c>
      <c r="AQ9" s="10" t="s">
        <v>91</v>
      </c>
      <c r="AR9" s="10">
        <v>500.0</v>
      </c>
      <c r="AS9" s="10" t="s">
        <v>81</v>
      </c>
      <c r="AT9" s="10">
        <v>996.0</v>
      </c>
      <c r="AU9" s="10" t="s">
        <v>133</v>
      </c>
      <c r="AV9" s="10" t="s">
        <v>74</v>
      </c>
      <c r="AW9" s="10">
        <v>3.0</v>
      </c>
      <c r="AX9" s="10">
        <v>55.0</v>
      </c>
      <c r="AY9" s="10" t="s">
        <v>74</v>
      </c>
      <c r="AZ9" s="10" t="s">
        <v>74</v>
      </c>
      <c r="BA9" s="10">
        <v>1.0</v>
      </c>
      <c r="BB9" s="10" t="s">
        <v>74</v>
      </c>
      <c r="BC9" s="10" t="s">
        <v>74</v>
      </c>
      <c r="BD9" s="10">
        <v>2.0</v>
      </c>
      <c r="BE9" s="10">
        <v>3.0</v>
      </c>
      <c r="BF9" s="10"/>
    </row>
    <row r="10" ht="14.25" customHeight="1">
      <c r="A10" s="10">
        <f t="shared" si="1"/>
        <v>8</v>
      </c>
      <c r="B10" s="10" t="s">
        <v>59</v>
      </c>
      <c r="C10" s="11" t="s">
        <v>134</v>
      </c>
      <c r="D10" s="11" t="s">
        <v>135</v>
      </c>
      <c r="E10" s="10">
        <f t="shared" si="2"/>
        <v>8</v>
      </c>
      <c r="F10" s="11" t="s">
        <v>136</v>
      </c>
      <c r="G10" s="10">
        <f t="shared" si="3"/>
        <v>8</v>
      </c>
      <c r="H10" s="12" t="s">
        <v>63</v>
      </c>
      <c r="I10" s="13">
        <v>2.455581</v>
      </c>
      <c r="J10" s="13">
        <v>96.403437</v>
      </c>
      <c r="K10" s="10" t="s">
        <v>64</v>
      </c>
      <c r="L10" s="10" t="s">
        <v>64</v>
      </c>
      <c r="M10" s="10" t="s">
        <v>65</v>
      </c>
      <c r="N10" s="10" t="s">
        <v>86</v>
      </c>
      <c r="O10" s="10" t="s">
        <v>67</v>
      </c>
      <c r="P10" s="10" t="s">
        <v>68</v>
      </c>
      <c r="Q10" s="10" t="s">
        <v>137</v>
      </c>
      <c r="R10" s="10" t="s">
        <v>138</v>
      </c>
      <c r="S10" s="10" t="s">
        <v>71</v>
      </c>
      <c r="T10" s="10"/>
      <c r="U10" s="10" t="s">
        <v>72</v>
      </c>
      <c r="V10" s="10" t="s">
        <v>139</v>
      </c>
      <c r="W10" s="10">
        <v>2.0</v>
      </c>
      <c r="X10" s="10" t="s">
        <v>74</v>
      </c>
      <c r="Y10" s="10" t="s">
        <v>75</v>
      </c>
      <c r="Z10" s="10" t="s">
        <v>74</v>
      </c>
      <c r="AA10" s="10" t="s">
        <v>76</v>
      </c>
      <c r="AB10" s="10" t="s">
        <v>74</v>
      </c>
      <c r="AC10" s="10"/>
      <c r="AD10" s="10" t="s">
        <v>74</v>
      </c>
      <c r="AE10" s="10">
        <v>4.0</v>
      </c>
      <c r="AF10" s="10" t="s">
        <v>74</v>
      </c>
      <c r="AG10" s="10" t="s">
        <v>74</v>
      </c>
      <c r="AH10" s="10" t="s">
        <v>74</v>
      </c>
      <c r="AI10" s="10" t="s">
        <v>74</v>
      </c>
      <c r="AJ10" s="10" t="s">
        <v>74</v>
      </c>
      <c r="AK10" s="10" t="s">
        <v>140</v>
      </c>
      <c r="AL10" s="10">
        <v>11.0</v>
      </c>
      <c r="AM10" s="10" t="s">
        <v>141</v>
      </c>
      <c r="AN10" s="10">
        <v>1.0</v>
      </c>
      <c r="AO10" s="10" t="s">
        <v>74</v>
      </c>
      <c r="AP10" s="10" t="s">
        <v>90</v>
      </c>
      <c r="AQ10" s="10" t="s">
        <v>91</v>
      </c>
      <c r="AR10" s="10">
        <v>500.0</v>
      </c>
      <c r="AS10" s="10" t="s">
        <v>81</v>
      </c>
      <c r="AT10" s="10">
        <v>996.0</v>
      </c>
      <c r="AU10" s="10" t="s">
        <v>142</v>
      </c>
      <c r="AV10" s="10" t="s">
        <v>74</v>
      </c>
      <c r="AW10" s="10">
        <v>1.0</v>
      </c>
      <c r="AX10" s="10">
        <v>66.0</v>
      </c>
      <c r="AY10" s="10" t="s">
        <v>74</v>
      </c>
      <c r="AZ10" s="10" t="s">
        <v>74</v>
      </c>
      <c r="BA10" s="10">
        <v>1.0</v>
      </c>
      <c r="BB10" s="10" t="s">
        <v>74</v>
      </c>
      <c r="BC10" s="10" t="s">
        <v>74</v>
      </c>
      <c r="BD10" s="10">
        <v>2.0</v>
      </c>
      <c r="BE10" s="10">
        <v>6.0</v>
      </c>
      <c r="BF10" s="10"/>
    </row>
    <row r="11" ht="15.0" customHeight="1">
      <c r="A11" s="10">
        <f t="shared" si="1"/>
        <v>9</v>
      </c>
      <c r="B11" s="10" t="s">
        <v>59</v>
      </c>
      <c r="C11" s="11" t="s">
        <v>134</v>
      </c>
      <c r="D11" s="11" t="s">
        <v>143</v>
      </c>
      <c r="E11" s="10">
        <f t="shared" si="2"/>
        <v>9</v>
      </c>
      <c r="F11" s="11" t="s">
        <v>144</v>
      </c>
      <c r="G11" s="10">
        <f t="shared" si="3"/>
        <v>9</v>
      </c>
      <c r="H11" s="12" t="s">
        <v>63</v>
      </c>
      <c r="I11" s="11"/>
      <c r="J11" s="11"/>
      <c r="K11" s="10" t="s">
        <v>145</v>
      </c>
      <c r="L11" s="10" t="s">
        <v>145</v>
      </c>
      <c r="M11" s="10" t="s">
        <v>65</v>
      </c>
      <c r="N11" s="10" t="s">
        <v>74</v>
      </c>
      <c r="O11" s="10" t="s">
        <v>74</v>
      </c>
      <c r="P11" s="10" t="s">
        <v>74</v>
      </c>
      <c r="Q11" s="10"/>
      <c r="R11" s="10"/>
      <c r="S11" s="10"/>
      <c r="T11" s="10"/>
      <c r="U11" s="10"/>
      <c r="V11" s="10" t="s">
        <v>74</v>
      </c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</row>
    <row r="12" ht="14.25" customHeight="1">
      <c r="A12" s="4" t="s">
        <v>146</v>
      </c>
      <c r="B12" s="5"/>
      <c r="C12" s="6" t="s">
        <v>147</v>
      </c>
      <c r="D12" s="7"/>
      <c r="E12" s="7"/>
      <c r="F12" s="7"/>
      <c r="G12" s="7"/>
      <c r="H12" s="8"/>
      <c r="I12" s="7"/>
      <c r="J12" s="7"/>
      <c r="K12" s="7"/>
      <c r="L12" s="7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</row>
    <row r="13" ht="14.25" customHeight="1">
      <c r="A13" s="10">
        <f>A11+1</f>
        <v>10</v>
      </c>
      <c r="B13" s="10" t="s">
        <v>147</v>
      </c>
      <c r="C13" s="11" t="s">
        <v>148</v>
      </c>
      <c r="D13" s="11" t="s">
        <v>149</v>
      </c>
      <c r="E13" s="10">
        <v>1.0</v>
      </c>
      <c r="F13" s="11" t="s">
        <v>150</v>
      </c>
      <c r="G13" s="10">
        <f>G11+1</f>
        <v>10</v>
      </c>
      <c r="H13" s="12" t="s">
        <v>63</v>
      </c>
      <c r="I13" s="11">
        <v>1.183862</v>
      </c>
      <c r="J13" s="11">
        <v>97.685675</v>
      </c>
      <c r="K13" s="10" t="s">
        <v>64</v>
      </c>
      <c r="L13" s="10" t="s">
        <v>64</v>
      </c>
      <c r="M13" s="10" t="s">
        <v>109</v>
      </c>
      <c r="N13" s="10" t="s">
        <v>86</v>
      </c>
      <c r="O13" s="10" t="s">
        <v>151</v>
      </c>
      <c r="P13" s="10" t="s">
        <v>68</v>
      </c>
      <c r="Q13" s="10"/>
      <c r="R13" s="10"/>
      <c r="S13" s="10"/>
      <c r="T13" s="10"/>
      <c r="U13" s="10" t="s">
        <v>113</v>
      </c>
      <c r="V13" s="10" t="s">
        <v>152</v>
      </c>
      <c r="W13" s="10">
        <v>1.0</v>
      </c>
      <c r="X13" s="10" t="s">
        <v>74</v>
      </c>
      <c r="Y13" s="10" t="s">
        <v>75</v>
      </c>
      <c r="Z13" s="10" t="s">
        <v>74</v>
      </c>
      <c r="AA13" s="10" t="s">
        <v>76</v>
      </c>
      <c r="AB13" s="10" t="s">
        <v>74</v>
      </c>
      <c r="AC13" s="10"/>
      <c r="AD13" s="10" t="s">
        <v>74</v>
      </c>
      <c r="AE13" s="10">
        <v>4.0</v>
      </c>
      <c r="AF13" s="10" t="s">
        <v>74</v>
      </c>
      <c r="AG13" s="10" t="s">
        <v>74</v>
      </c>
      <c r="AH13" s="10" t="s">
        <v>74</v>
      </c>
      <c r="AI13" s="10" t="s">
        <v>74</v>
      </c>
      <c r="AJ13" s="10" t="s">
        <v>74</v>
      </c>
      <c r="AK13" s="10" t="s">
        <v>153</v>
      </c>
      <c r="AL13" s="10">
        <v>12.0</v>
      </c>
      <c r="AM13" s="10" t="s">
        <v>154</v>
      </c>
      <c r="AN13" s="10">
        <v>1.0</v>
      </c>
      <c r="AO13" s="10" t="s">
        <v>74</v>
      </c>
      <c r="AP13" s="10" t="s">
        <v>79</v>
      </c>
      <c r="AQ13" s="10" t="s">
        <v>80</v>
      </c>
      <c r="AR13" s="10">
        <v>750.0</v>
      </c>
      <c r="AS13" s="10" t="s">
        <v>81</v>
      </c>
      <c r="AT13" s="10">
        <v>996.0</v>
      </c>
      <c r="AU13" s="10" t="s">
        <v>155</v>
      </c>
      <c r="AV13" s="10" t="s">
        <v>74</v>
      </c>
      <c r="AW13" s="10">
        <v>1.0</v>
      </c>
      <c r="AX13" s="10">
        <v>60.0</v>
      </c>
      <c r="AY13" s="10" t="s">
        <v>74</v>
      </c>
      <c r="AZ13" s="10" t="s">
        <v>74</v>
      </c>
      <c r="BA13" s="10">
        <v>1.0</v>
      </c>
      <c r="BB13" s="10" t="s">
        <v>74</v>
      </c>
      <c r="BC13" s="10" t="s">
        <v>74</v>
      </c>
      <c r="BD13" s="10">
        <v>0.0</v>
      </c>
      <c r="BE13" s="10">
        <v>3.0</v>
      </c>
      <c r="BF13" s="10"/>
    </row>
    <row r="14" ht="14.25" customHeight="1">
      <c r="A14" s="10">
        <f t="shared" ref="A14:A20" si="4">A13+1</f>
        <v>11</v>
      </c>
      <c r="B14" s="10" t="s">
        <v>147</v>
      </c>
      <c r="C14" s="11" t="s">
        <v>156</v>
      </c>
      <c r="D14" s="11" t="s">
        <v>157</v>
      </c>
      <c r="E14" s="10">
        <f t="shared" ref="E14:E20" si="5">E13+1</f>
        <v>2</v>
      </c>
      <c r="F14" s="11" t="s">
        <v>158</v>
      </c>
      <c r="G14" s="10">
        <f t="shared" ref="G14:G20" si="6">G13+1</f>
        <v>11</v>
      </c>
      <c r="H14" s="12" t="s">
        <v>63</v>
      </c>
      <c r="I14" s="11">
        <v>1.729083</v>
      </c>
      <c r="J14" s="11">
        <v>98.791056</v>
      </c>
      <c r="K14" s="10" t="s">
        <v>64</v>
      </c>
      <c r="L14" s="10" t="s">
        <v>64</v>
      </c>
      <c r="M14" s="10" t="s">
        <v>65</v>
      </c>
      <c r="N14" s="10" t="s">
        <v>86</v>
      </c>
      <c r="O14" s="10" t="s">
        <v>67</v>
      </c>
      <c r="P14" s="10" t="s">
        <v>68</v>
      </c>
      <c r="Q14" s="10" t="s">
        <v>159</v>
      </c>
      <c r="R14" s="10" t="s">
        <v>160</v>
      </c>
      <c r="S14" s="10" t="s">
        <v>63</v>
      </c>
      <c r="T14" s="10"/>
      <c r="U14" s="10" t="s">
        <v>72</v>
      </c>
      <c r="V14" s="10" t="s">
        <v>161</v>
      </c>
      <c r="W14" s="10">
        <v>1.0</v>
      </c>
      <c r="X14" s="10" t="s">
        <v>74</v>
      </c>
      <c r="Y14" s="10" t="s">
        <v>75</v>
      </c>
      <c r="Z14" s="10" t="s">
        <v>74</v>
      </c>
      <c r="AA14" s="10" t="s">
        <v>76</v>
      </c>
      <c r="AB14" s="10" t="s">
        <v>74</v>
      </c>
      <c r="AC14" s="10"/>
      <c r="AD14" s="10" t="s">
        <v>74</v>
      </c>
      <c r="AE14" s="10">
        <v>4.0</v>
      </c>
      <c r="AF14" s="10" t="s">
        <v>74</v>
      </c>
      <c r="AG14" s="10"/>
      <c r="AH14" s="10" t="s">
        <v>74</v>
      </c>
      <c r="AI14" s="10" t="s">
        <v>74</v>
      </c>
      <c r="AJ14" s="10" t="s">
        <v>74</v>
      </c>
      <c r="AK14" s="10" t="s">
        <v>162</v>
      </c>
      <c r="AL14" s="10">
        <v>12.0</v>
      </c>
      <c r="AM14" s="10" t="s">
        <v>163</v>
      </c>
      <c r="AN14" s="10">
        <v>3.0</v>
      </c>
      <c r="AO14" s="10" t="s">
        <v>74</v>
      </c>
      <c r="AP14" s="10" t="s">
        <v>90</v>
      </c>
      <c r="AQ14" s="10" t="s">
        <v>91</v>
      </c>
      <c r="AR14" s="10">
        <v>1000.0</v>
      </c>
      <c r="AS14" s="10" t="s">
        <v>81</v>
      </c>
      <c r="AT14" s="10">
        <v>996.0</v>
      </c>
      <c r="AU14" s="10" t="s">
        <v>164</v>
      </c>
      <c r="AV14" s="10" t="s">
        <v>74</v>
      </c>
      <c r="AW14" s="10">
        <v>1.0</v>
      </c>
      <c r="AX14" s="10">
        <v>75.0</v>
      </c>
      <c r="AY14" s="10" t="s">
        <v>74</v>
      </c>
      <c r="AZ14" s="10" t="s">
        <v>74</v>
      </c>
      <c r="BA14" s="10">
        <v>1.0</v>
      </c>
      <c r="BB14" s="10" t="s">
        <v>74</v>
      </c>
      <c r="BC14" s="10" t="s">
        <v>74</v>
      </c>
      <c r="BD14" s="10">
        <v>3.0</v>
      </c>
      <c r="BE14" s="10">
        <v>3.0</v>
      </c>
      <c r="BF14" s="10"/>
    </row>
    <row r="15" ht="14.25" customHeight="1">
      <c r="A15" s="10">
        <f t="shared" si="4"/>
        <v>12</v>
      </c>
      <c r="B15" s="10" t="s">
        <v>147</v>
      </c>
      <c r="C15" s="11" t="s">
        <v>165</v>
      </c>
      <c r="D15" s="11" t="s">
        <v>166</v>
      </c>
      <c r="E15" s="10">
        <f t="shared" si="5"/>
        <v>3</v>
      </c>
      <c r="F15" s="11" t="s">
        <v>166</v>
      </c>
      <c r="G15" s="10">
        <f t="shared" si="6"/>
        <v>12</v>
      </c>
      <c r="H15" s="12" t="s">
        <v>63</v>
      </c>
      <c r="I15" s="11"/>
      <c r="J15" s="11"/>
      <c r="K15" s="10" t="s">
        <v>145</v>
      </c>
      <c r="L15" s="10" t="s">
        <v>145</v>
      </c>
      <c r="M15" s="10" t="s">
        <v>65</v>
      </c>
      <c r="N15" s="10" t="s">
        <v>74</v>
      </c>
      <c r="O15" s="10" t="s">
        <v>74</v>
      </c>
      <c r="P15" s="10" t="s">
        <v>74</v>
      </c>
      <c r="Q15" s="10"/>
      <c r="R15" s="10"/>
      <c r="S15" s="10"/>
      <c r="T15" s="10"/>
      <c r="U15" s="10"/>
      <c r="V15" s="10" t="s">
        <v>74</v>
      </c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</row>
    <row r="16" ht="14.25" customHeight="1">
      <c r="A16" s="10">
        <f t="shared" si="4"/>
        <v>13</v>
      </c>
      <c r="B16" s="10" t="s">
        <v>147</v>
      </c>
      <c r="C16" s="14" t="s">
        <v>167</v>
      </c>
      <c r="D16" s="11" t="s">
        <v>168</v>
      </c>
      <c r="E16" s="10">
        <f t="shared" si="5"/>
        <v>4</v>
      </c>
      <c r="F16" s="14" t="s">
        <v>169</v>
      </c>
      <c r="G16" s="10">
        <f t="shared" si="6"/>
        <v>13</v>
      </c>
      <c r="H16" s="12" t="s">
        <v>63</v>
      </c>
      <c r="I16" s="11">
        <v>-0.049674</v>
      </c>
      <c r="J16" s="11">
        <v>98.284559</v>
      </c>
      <c r="K16" s="10" t="s">
        <v>64</v>
      </c>
      <c r="L16" s="10" t="s">
        <v>64</v>
      </c>
      <c r="M16" s="10" t="s">
        <v>65</v>
      </c>
      <c r="N16" s="10" t="s">
        <v>110</v>
      </c>
      <c r="O16" s="10" t="s">
        <v>170</v>
      </c>
      <c r="P16" s="10" t="s">
        <v>68</v>
      </c>
      <c r="Q16" s="10" t="s">
        <v>171</v>
      </c>
      <c r="R16" s="10" t="s">
        <v>172</v>
      </c>
      <c r="S16" s="10" t="s">
        <v>63</v>
      </c>
      <c r="T16" s="10"/>
      <c r="U16" s="10" t="s">
        <v>72</v>
      </c>
      <c r="V16" s="10" t="s">
        <v>173</v>
      </c>
      <c r="W16" s="10">
        <v>3.0</v>
      </c>
      <c r="X16" s="10" t="s">
        <v>74</v>
      </c>
      <c r="Y16" s="10" t="s">
        <v>75</v>
      </c>
      <c r="Z16" s="10" t="s">
        <v>74</v>
      </c>
      <c r="AA16" s="10" t="s">
        <v>76</v>
      </c>
      <c r="AB16" s="10" t="s">
        <v>74</v>
      </c>
      <c r="AC16" s="10"/>
      <c r="AD16" s="10" t="s">
        <v>74</v>
      </c>
      <c r="AE16" s="10">
        <v>4.0</v>
      </c>
      <c r="AF16" s="10" t="s">
        <v>74</v>
      </c>
      <c r="AG16" s="10" t="s">
        <v>74</v>
      </c>
      <c r="AH16" s="10" t="s">
        <v>74</v>
      </c>
      <c r="AI16" s="10" t="s">
        <v>74</v>
      </c>
      <c r="AJ16" s="10" t="s">
        <v>74</v>
      </c>
      <c r="AK16" s="10" t="s">
        <v>174</v>
      </c>
      <c r="AL16" s="10">
        <v>12.0</v>
      </c>
      <c r="AM16" s="10" t="s">
        <v>175</v>
      </c>
      <c r="AN16" s="10">
        <v>3.0</v>
      </c>
      <c r="AO16" s="10" t="s">
        <v>74</v>
      </c>
      <c r="AP16" s="10" t="s">
        <v>74</v>
      </c>
      <c r="AQ16" s="10" t="s">
        <v>74</v>
      </c>
      <c r="AR16" s="10">
        <v>0.0</v>
      </c>
      <c r="AS16" s="10" t="s">
        <v>74</v>
      </c>
      <c r="AT16" s="10">
        <v>996.0</v>
      </c>
      <c r="AU16" s="10" t="s">
        <v>176</v>
      </c>
      <c r="AV16" s="10" t="s">
        <v>74</v>
      </c>
      <c r="AW16" s="10">
        <v>1.0</v>
      </c>
      <c r="AX16" s="10">
        <v>0.0</v>
      </c>
      <c r="AY16" s="10" t="s">
        <v>74</v>
      </c>
      <c r="AZ16" s="10" t="s">
        <v>74</v>
      </c>
      <c r="BA16" s="10">
        <v>1.0</v>
      </c>
      <c r="BB16" s="10" t="s">
        <v>74</v>
      </c>
      <c r="BC16" s="10" t="s">
        <v>74</v>
      </c>
      <c r="BD16" s="10">
        <v>0.0</v>
      </c>
      <c r="BE16" s="10">
        <v>0.0</v>
      </c>
      <c r="BF16" s="10"/>
    </row>
    <row r="17" ht="14.25" customHeight="1">
      <c r="A17" s="10">
        <f t="shared" si="4"/>
        <v>14</v>
      </c>
      <c r="B17" s="10" t="s">
        <v>147</v>
      </c>
      <c r="C17" s="11" t="s">
        <v>167</v>
      </c>
      <c r="D17" s="11" t="s">
        <v>168</v>
      </c>
      <c r="E17" s="10">
        <f t="shared" si="5"/>
        <v>5</v>
      </c>
      <c r="F17" s="11" t="s">
        <v>177</v>
      </c>
      <c r="G17" s="10">
        <f t="shared" si="6"/>
        <v>14</v>
      </c>
      <c r="H17" s="12" t="s">
        <v>63</v>
      </c>
      <c r="I17" s="11"/>
      <c r="J17" s="11"/>
      <c r="K17" s="10" t="s">
        <v>145</v>
      </c>
      <c r="L17" s="10" t="s">
        <v>145</v>
      </c>
      <c r="M17" s="10" t="s">
        <v>65</v>
      </c>
      <c r="N17" s="10" t="s">
        <v>74</v>
      </c>
      <c r="O17" s="10" t="s">
        <v>74</v>
      </c>
      <c r="P17" s="10" t="s">
        <v>74</v>
      </c>
      <c r="Q17" s="10"/>
      <c r="R17" s="10"/>
      <c r="S17" s="10"/>
      <c r="T17" s="10"/>
      <c r="U17" s="10"/>
      <c r="V17" s="10" t="s">
        <v>74</v>
      </c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</row>
    <row r="18" ht="14.25" customHeight="1">
      <c r="A18" s="10">
        <f t="shared" si="4"/>
        <v>15</v>
      </c>
      <c r="B18" s="10" t="s">
        <v>147</v>
      </c>
      <c r="C18" s="11" t="s">
        <v>167</v>
      </c>
      <c r="D18" s="11" t="s">
        <v>178</v>
      </c>
      <c r="E18" s="10">
        <f t="shared" si="5"/>
        <v>6</v>
      </c>
      <c r="F18" s="11" t="s">
        <v>179</v>
      </c>
      <c r="G18" s="10">
        <f t="shared" si="6"/>
        <v>15</v>
      </c>
      <c r="H18" s="12" t="s">
        <v>63</v>
      </c>
      <c r="I18" s="11"/>
      <c r="J18" s="11"/>
      <c r="K18" s="10" t="s">
        <v>145</v>
      </c>
      <c r="L18" s="10" t="s">
        <v>145</v>
      </c>
      <c r="M18" s="10" t="s">
        <v>65</v>
      </c>
      <c r="N18" s="10" t="s">
        <v>74</v>
      </c>
      <c r="O18" s="10" t="s">
        <v>74</v>
      </c>
      <c r="P18" s="10" t="s">
        <v>74</v>
      </c>
      <c r="Q18" s="10"/>
      <c r="R18" s="10"/>
      <c r="S18" s="10"/>
      <c r="T18" s="10"/>
      <c r="U18" s="10"/>
      <c r="V18" s="10" t="s">
        <v>74</v>
      </c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</row>
    <row r="19" ht="14.25" customHeight="1">
      <c r="A19" s="10">
        <f t="shared" si="4"/>
        <v>16</v>
      </c>
      <c r="B19" s="10" t="s">
        <v>147</v>
      </c>
      <c r="C19" s="11" t="s">
        <v>167</v>
      </c>
      <c r="D19" s="11" t="s">
        <v>180</v>
      </c>
      <c r="E19" s="10">
        <f t="shared" si="5"/>
        <v>7</v>
      </c>
      <c r="F19" s="11" t="s">
        <v>181</v>
      </c>
      <c r="G19" s="10">
        <f t="shared" si="6"/>
        <v>16</v>
      </c>
      <c r="H19" s="12" t="s">
        <v>63</v>
      </c>
      <c r="I19" s="11"/>
      <c r="J19" s="11"/>
      <c r="K19" s="10" t="s">
        <v>145</v>
      </c>
      <c r="L19" s="10" t="s">
        <v>145</v>
      </c>
      <c r="M19" s="10" t="s">
        <v>65</v>
      </c>
      <c r="N19" s="10" t="s">
        <v>74</v>
      </c>
      <c r="O19" s="10" t="s">
        <v>74</v>
      </c>
      <c r="P19" s="10" t="s">
        <v>74</v>
      </c>
      <c r="Q19" s="10"/>
      <c r="R19" s="10"/>
      <c r="S19" s="10"/>
      <c r="T19" s="10"/>
      <c r="U19" s="10"/>
      <c r="V19" s="10" t="s">
        <v>74</v>
      </c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</row>
    <row r="20" ht="14.25" customHeight="1">
      <c r="A20" s="10">
        <f t="shared" si="4"/>
        <v>17</v>
      </c>
      <c r="B20" s="10" t="s">
        <v>147</v>
      </c>
      <c r="C20" s="14" t="s">
        <v>167</v>
      </c>
      <c r="D20" s="11" t="s">
        <v>180</v>
      </c>
      <c r="E20" s="10">
        <f t="shared" si="5"/>
        <v>8</v>
      </c>
      <c r="F20" s="14" t="s">
        <v>180</v>
      </c>
      <c r="G20" s="10">
        <f t="shared" si="6"/>
        <v>17</v>
      </c>
      <c r="H20" s="12" t="s">
        <v>63</v>
      </c>
      <c r="I20" s="11">
        <v>0.556415</v>
      </c>
      <c r="J20" s="11">
        <v>97.819266</v>
      </c>
      <c r="K20" s="10" t="s">
        <v>64</v>
      </c>
      <c r="L20" s="10" t="s">
        <v>64</v>
      </c>
      <c r="M20" s="10" t="s">
        <v>65</v>
      </c>
      <c r="N20" s="10" t="s">
        <v>110</v>
      </c>
      <c r="O20" s="10" t="s">
        <v>182</v>
      </c>
      <c r="P20" s="10" t="s">
        <v>68</v>
      </c>
      <c r="Q20" s="10" t="s">
        <v>182</v>
      </c>
      <c r="R20" s="10" t="s">
        <v>183</v>
      </c>
      <c r="S20" s="10" t="s">
        <v>63</v>
      </c>
      <c r="T20" s="10"/>
      <c r="U20" s="10" t="s">
        <v>72</v>
      </c>
      <c r="V20" s="10" t="s">
        <v>184</v>
      </c>
      <c r="W20" s="10">
        <v>1.0</v>
      </c>
      <c r="X20" s="10" t="s">
        <v>74</v>
      </c>
      <c r="Y20" s="10" t="s">
        <v>75</v>
      </c>
      <c r="Z20" s="10" t="s">
        <v>74</v>
      </c>
      <c r="AA20" s="10" t="s">
        <v>76</v>
      </c>
      <c r="AB20" s="10" t="s">
        <v>74</v>
      </c>
      <c r="AC20" s="10"/>
      <c r="AD20" s="10" t="s">
        <v>74</v>
      </c>
      <c r="AE20" s="10">
        <v>4.0</v>
      </c>
      <c r="AF20" s="10" t="s">
        <v>74</v>
      </c>
      <c r="AG20" s="10" t="s">
        <v>74</v>
      </c>
      <c r="AH20" s="10" t="s">
        <v>74</v>
      </c>
      <c r="AI20" s="10" t="s">
        <v>74</v>
      </c>
      <c r="AJ20" s="10" t="s">
        <v>74</v>
      </c>
      <c r="AK20" s="10" t="s">
        <v>185</v>
      </c>
      <c r="AL20" s="10">
        <v>12.0</v>
      </c>
      <c r="AM20" s="10" t="s">
        <v>175</v>
      </c>
      <c r="AN20" s="10">
        <v>3.0</v>
      </c>
      <c r="AO20" s="10" t="s">
        <v>74</v>
      </c>
      <c r="AP20" s="10" t="s">
        <v>74</v>
      </c>
      <c r="AQ20" s="10" t="s">
        <v>74</v>
      </c>
      <c r="AR20" s="10">
        <v>0.0</v>
      </c>
      <c r="AS20" s="10" t="s">
        <v>74</v>
      </c>
      <c r="AT20" s="10">
        <v>996.0</v>
      </c>
      <c r="AU20" s="10" t="s">
        <v>176</v>
      </c>
      <c r="AV20" s="10" t="s">
        <v>74</v>
      </c>
      <c r="AW20" s="10">
        <v>1.0</v>
      </c>
      <c r="AX20" s="10">
        <v>0.0</v>
      </c>
      <c r="AY20" s="10" t="s">
        <v>74</v>
      </c>
      <c r="AZ20" s="10" t="s">
        <v>74</v>
      </c>
      <c r="BA20" s="10">
        <v>1.0</v>
      </c>
      <c r="BB20" s="10" t="s">
        <v>74</v>
      </c>
      <c r="BC20" s="10" t="s">
        <v>74</v>
      </c>
      <c r="BD20" s="10">
        <v>0.0</v>
      </c>
      <c r="BE20" s="10">
        <v>0.0</v>
      </c>
      <c r="BF20" s="10"/>
    </row>
    <row r="21" ht="14.25" customHeight="1">
      <c r="A21" s="4" t="s">
        <v>186</v>
      </c>
      <c r="B21" s="5"/>
      <c r="C21" s="6" t="s">
        <v>187</v>
      </c>
      <c r="D21" s="7"/>
      <c r="E21" s="7"/>
      <c r="F21" s="7"/>
      <c r="G21" s="7"/>
      <c r="H21" s="8"/>
      <c r="I21" s="7"/>
      <c r="J21" s="7"/>
      <c r="K21" s="7"/>
      <c r="L21" s="7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</row>
    <row r="22" ht="14.25" customHeight="1">
      <c r="A22" s="10">
        <f>A20+1</f>
        <v>18</v>
      </c>
      <c r="B22" s="10" t="s">
        <v>187</v>
      </c>
      <c r="C22" s="11" t="s">
        <v>188</v>
      </c>
      <c r="D22" s="11" t="s">
        <v>189</v>
      </c>
      <c r="E22" s="10">
        <v>1.0</v>
      </c>
      <c r="F22" s="11" t="s">
        <v>190</v>
      </c>
      <c r="G22" s="10">
        <f>G20+1</f>
        <v>18</v>
      </c>
      <c r="H22" s="12" t="s">
        <v>63</v>
      </c>
      <c r="I22" s="11">
        <v>-1.561278</v>
      </c>
      <c r="J22" s="11">
        <v>99.196446</v>
      </c>
      <c r="K22" s="10" t="s">
        <v>64</v>
      </c>
      <c r="L22" s="10" t="s">
        <v>64</v>
      </c>
      <c r="M22" s="10" t="s">
        <v>65</v>
      </c>
      <c r="N22" s="10" t="s">
        <v>86</v>
      </c>
      <c r="O22" s="10" t="s">
        <v>67</v>
      </c>
      <c r="P22" s="10" t="s">
        <v>68</v>
      </c>
      <c r="Q22" s="10" t="s">
        <v>191</v>
      </c>
      <c r="R22" s="10" t="s">
        <v>192</v>
      </c>
      <c r="S22" s="10" t="s">
        <v>63</v>
      </c>
      <c r="T22" s="10"/>
      <c r="U22" s="10" t="s">
        <v>72</v>
      </c>
      <c r="V22" s="10" t="s">
        <v>193</v>
      </c>
      <c r="W22" s="10">
        <v>3.0</v>
      </c>
      <c r="X22" s="10" t="s">
        <v>74</v>
      </c>
      <c r="Y22" s="10" t="s">
        <v>75</v>
      </c>
      <c r="Z22" s="10" t="s">
        <v>74</v>
      </c>
      <c r="AA22" s="10" t="s">
        <v>76</v>
      </c>
      <c r="AB22" s="10" t="s">
        <v>74</v>
      </c>
      <c r="AC22" s="10"/>
      <c r="AD22" s="10" t="s">
        <v>74</v>
      </c>
      <c r="AE22" s="10">
        <v>4.0</v>
      </c>
      <c r="AF22" s="10" t="s">
        <v>74</v>
      </c>
      <c r="AG22" s="10" t="s">
        <v>74</v>
      </c>
      <c r="AH22" s="10" t="s">
        <v>74</v>
      </c>
      <c r="AI22" s="10" t="s">
        <v>74</v>
      </c>
      <c r="AJ22" s="10" t="s">
        <v>74</v>
      </c>
      <c r="AK22" s="10" t="s">
        <v>194</v>
      </c>
      <c r="AL22" s="10">
        <v>13.0</v>
      </c>
      <c r="AM22" s="10" t="s">
        <v>195</v>
      </c>
      <c r="AN22" s="10">
        <v>1.0</v>
      </c>
      <c r="AO22" s="10" t="s">
        <v>74</v>
      </c>
      <c r="AP22" s="10" t="s">
        <v>90</v>
      </c>
      <c r="AQ22" s="10" t="s">
        <v>91</v>
      </c>
      <c r="AR22" s="10">
        <v>500.0</v>
      </c>
      <c r="AS22" s="10" t="s">
        <v>81</v>
      </c>
      <c r="AT22" s="10">
        <v>996.0</v>
      </c>
      <c r="AU22" s="10" t="s">
        <v>74</v>
      </c>
      <c r="AV22" s="10" t="s">
        <v>74</v>
      </c>
      <c r="AW22" s="10">
        <v>1.0</v>
      </c>
      <c r="AX22" s="10">
        <v>63.0</v>
      </c>
      <c r="AY22" s="10" t="s">
        <v>74</v>
      </c>
      <c r="AZ22" s="10" t="s">
        <v>74</v>
      </c>
      <c r="BA22" s="10">
        <v>1.0</v>
      </c>
      <c r="BB22" s="10" t="s">
        <v>74</v>
      </c>
      <c r="BC22" s="10" t="s">
        <v>74</v>
      </c>
      <c r="BD22" s="10">
        <v>2.0</v>
      </c>
      <c r="BE22" s="10">
        <v>3.0</v>
      </c>
      <c r="BF22" s="10"/>
    </row>
    <row r="23" ht="14.25" customHeight="1">
      <c r="A23" s="10">
        <f t="shared" ref="A23:A28" si="7">A22+1</f>
        <v>19</v>
      </c>
      <c r="B23" s="10" t="s">
        <v>187</v>
      </c>
      <c r="C23" s="11" t="s">
        <v>196</v>
      </c>
      <c r="D23" s="11" t="s">
        <v>197</v>
      </c>
      <c r="E23" s="10">
        <f t="shared" ref="E23:E28" si="8">E22+1</f>
        <v>2</v>
      </c>
      <c r="F23" s="11" t="s">
        <v>198</v>
      </c>
      <c r="G23" s="10">
        <f t="shared" ref="G23:G28" si="9">G22+1</f>
        <v>19</v>
      </c>
      <c r="H23" s="12" t="s">
        <v>63</v>
      </c>
      <c r="I23" s="11"/>
      <c r="J23" s="11"/>
      <c r="K23" s="10" t="s">
        <v>145</v>
      </c>
      <c r="L23" s="10" t="s">
        <v>145</v>
      </c>
      <c r="M23" s="10" t="s">
        <v>65</v>
      </c>
      <c r="N23" s="10" t="s">
        <v>74</v>
      </c>
      <c r="O23" s="10" t="s">
        <v>199</v>
      </c>
      <c r="P23" s="10" t="s">
        <v>68</v>
      </c>
      <c r="Q23" s="10" t="s">
        <v>199</v>
      </c>
      <c r="R23" s="10"/>
      <c r="S23" s="10"/>
      <c r="T23" s="10"/>
      <c r="U23" s="10" t="s">
        <v>72</v>
      </c>
      <c r="V23" s="10" t="s">
        <v>200</v>
      </c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</row>
    <row r="24" ht="14.25" customHeight="1">
      <c r="A24" s="10">
        <f t="shared" si="7"/>
        <v>20</v>
      </c>
      <c r="B24" s="10" t="s">
        <v>187</v>
      </c>
      <c r="C24" s="11" t="s">
        <v>188</v>
      </c>
      <c r="D24" s="11" t="s">
        <v>201</v>
      </c>
      <c r="E24" s="10">
        <f t="shared" si="8"/>
        <v>3</v>
      </c>
      <c r="F24" s="11" t="s">
        <v>202</v>
      </c>
      <c r="G24" s="10">
        <f t="shared" si="9"/>
        <v>20</v>
      </c>
      <c r="H24" s="12" t="s">
        <v>63</v>
      </c>
      <c r="I24" s="11"/>
      <c r="J24" s="11"/>
      <c r="K24" s="10" t="s">
        <v>145</v>
      </c>
      <c r="L24" s="10" t="s">
        <v>145</v>
      </c>
      <c r="M24" s="10" t="s">
        <v>65</v>
      </c>
      <c r="N24" s="10" t="s">
        <v>74</v>
      </c>
      <c r="O24" s="10" t="s">
        <v>74</v>
      </c>
      <c r="P24" s="10" t="s">
        <v>74</v>
      </c>
      <c r="Q24" s="10"/>
      <c r="R24" s="10"/>
      <c r="S24" s="10"/>
      <c r="T24" s="10"/>
      <c r="U24" s="10"/>
      <c r="V24" s="10" t="s">
        <v>74</v>
      </c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</row>
    <row r="25" ht="14.25" customHeight="1">
      <c r="A25" s="10">
        <f t="shared" si="7"/>
        <v>21</v>
      </c>
      <c r="B25" s="10" t="s">
        <v>187</v>
      </c>
      <c r="C25" s="11" t="s">
        <v>188</v>
      </c>
      <c r="D25" s="11" t="s">
        <v>201</v>
      </c>
      <c r="E25" s="10">
        <f t="shared" si="8"/>
        <v>4</v>
      </c>
      <c r="F25" s="11" t="s">
        <v>201</v>
      </c>
      <c r="G25" s="10">
        <f t="shared" si="9"/>
        <v>21</v>
      </c>
      <c r="H25" s="12" t="s">
        <v>63</v>
      </c>
      <c r="I25" s="11">
        <v>-2.775444</v>
      </c>
      <c r="J25" s="11">
        <v>100.202</v>
      </c>
      <c r="K25" s="10" t="s">
        <v>64</v>
      </c>
      <c r="L25" s="10" t="s">
        <v>64</v>
      </c>
      <c r="M25" s="10" t="s">
        <v>65</v>
      </c>
      <c r="N25" s="10" t="s">
        <v>86</v>
      </c>
      <c r="O25" s="10" t="s">
        <v>67</v>
      </c>
      <c r="P25" s="10" t="s">
        <v>68</v>
      </c>
      <c r="Q25" s="10" t="s">
        <v>203</v>
      </c>
      <c r="R25" s="10" t="s">
        <v>204</v>
      </c>
      <c r="S25" s="10" t="s">
        <v>63</v>
      </c>
      <c r="T25" s="10"/>
      <c r="U25" s="10" t="s">
        <v>72</v>
      </c>
      <c r="V25" s="10" t="s">
        <v>205</v>
      </c>
      <c r="W25" s="10">
        <v>2.0</v>
      </c>
      <c r="X25" s="10" t="s">
        <v>74</v>
      </c>
      <c r="Y25" s="10" t="s">
        <v>75</v>
      </c>
      <c r="Z25" s="10" t="s">
        <v>74</v>
      </c>
      <c r="AA25" s="10" t="s">
        <v>76</v>
      </c>
      <c r="AB25" s="10" t="s">
        <v>74</v>
      </c>
      <c r="AC25" s="10"/>
      <c r="AD25" s="10" t="s">
        <v>74</v>
      </c>
      <c r="AE25" s="10">
        <v>4.0</v>
      </c>
      <c r="AF25" s="10" t="s">
        <v>74</v>
      </c>
      <c r="AG25" s="10" t="s">
        <v>74</v>
      </c>
      <c r="AH25" s="10" t="s">
        <v>74</v>
      </c>
      <c r="AI25" s="10" t="s">
        <v>74</v>
      </c>
      <c r="AJ25" s="10" t="s">
        <v>74</v>
      </c>
      <c r="AK25" s="10" t="s">
        <v>206</v>
      </c>
      <c r="AL25" s="10">
        <v>13.0</v>
      </c>
      <c r="AM25" s="10" t="s">
        <v>195</v>
      </c>
      <c r="AN25" s="10">
        <v>1.0</v>
      </c>
      <c r="AO25" s="10" t="s">
        <v>74</v>
      </c>
      <c r="AP25" s="10" t="s">
        <v>79</v>
      </c>
      <c r="AQ25" s="10" t="s">
        <v>80</v>
      </c>
      <c r="AR25" s="10">
        <v>1000.0</v>
      </c>
      <c r="AS25" s="10" t="s">
        <v>81</v>
      </c>
      <c r="AT25" s="10">
        <v>996.0</v>
      </c>
      <c r="AU25" s="10" t="s">
        <v>74</v>
      </c>
      <c r="AV25" s="10" t="s">
        <v>74</v>
      </c>
      <c r="AW25" s="10">
        <v>1.0</v>
      </c>
      <c r="AX25" s="10">
        <v>92.0</v>
      </c>
      <c r="AY25" s="10" t="s">
        <v>74</v>
      </c>
      <c r="AZ25" s="10" t="s">
        <v>74</v>
      </c>
      <c r="BA25" s="10">
        <v>1.0</v>
      </c>
      <c r="BB25" s="10" t="s">
        <v>74</v>
      </c>
      <c r="BC25" s="10" t="s">
        <v>74</v>
      </c>
      <c r="BD25" s="10">
        <v>2.0</v>
      </c>
      <c r="BE25" s="10">
        <v>0.0</v>
      </c>
      <c r="BF25" s="10"/>
    </row>
    <row r="26" ht="14.25" customHeight="1">
      <c r="A26" s="10">
        <f t="shared" si="7"/>
        <v>22</v>
      </c>
      <c r="B26" s="10" t="s">
        <v>187</v>
      </c>
      <c r="C26" s="11" t="s">
        <v>188</v>
      </c>
      <c r="D26" s="11" t="s">
        <v>207</v>
      </c>
      <c r="E26" s="10">
        <f t="shared" si="8"/>
        <v>5</v>
      </c>
      <c r="F26" s="11" t="s">
        <v>208</v>
      </c>
      <c r="G26" s="10">
        <f t="shared" si="9"/>
        <v>22</v>
      </c>
      <c r="H26" s="10" t="s">
        <v>63</v>
      </c>
      <c r="I26" s="11"/>
      <c r="J26" s="11"/>
      <c r="K26" s="10" t="s">
        <v>145</v>
      </c>
      <c r="L26" s="10" t="s">
        <v>145</v>
      </c>
      <c r="M26" s="10" t="s">
        <v>65</v>
      </c>
      <c r="N26" s="10" t="s">
        <v>74</v>
      </c>
      <c r="O26" s="10" t="s">
        <v>74</v>
      </c>
      <c r="P26" s="10" t="s">
        <v>74</v>
      </c>
      <c r="Q26" s="10"/>
      <c r="R26" s="10"/>
      <c r="S26" s="10"/>
      <c r="T26" s="10"/>
      <c r="U26" s="10"/>
      <c r="V26" s="10" t="s">
        <v>74</v>
      </c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</row>
    <row r="27" ht="14.25" customHeight="1">
      <c r="A27" s="10">
        <f t="shared" si="7"/>
        <v>23</v>
      </c>
      <c r="B27" s="10" t="s">
        <v>187</v>
      </c>
      <c r="C27" s="11" t="s">
        <v>188</v>
      </c>
      <c r="D27" s="11" t="s">
        <v>209</v>
      </c>
      <c r="E27" s="10">
        <f t="shared" si="8"/>
        <v>6</v>
      </c>
      <c r="F27" s="11" t="s">
        <v>210</v>
      </c>
      <c r="G27" s="10">
        <f t="shared" si="9"/>
        <v>23</v>
      </c>
      <c r="H27" s="12" t="s">
        <v>63</v>
      </c>
      <c r="I27" s="11">
        <v>-2.030245</v>
      </c>
      <c r="J27" s="11">
        <v>99.592698</v>
      </c>
      <c r="K27" s="10" t="s">
        <v>64</v>
      </c>
      <c r="L27" s="10" t="s">
        <v>64</v>
      </c>
      <c r="M27" s="10" t="s">
        <v>65</v>
      </c>
      <c r="N27" s="10" t="s">
        <v>86</v>
      </c>
      <c r="O27" s="10" t="s">
        <v>67</v>
      </c>
      <c r="P27" s="10" t="s">
        <v>68</v>
      </c>
      <c r="Q27" s="10" t="s">
        <v>211</v>
      </c>
      <c r="R27" s="10" t="s">
        <v>212</v>
      </c>
      <c r="S27" s="10" t="s">
        <v>63</v>
      </c>
      <c r="T27" s="10"/>
      <c r="U27" s="10" t="s">
        <v>72</v>
      </c>
      <c r="V27" s="10" t="s">
        <v>213</v>
      </c>
      <c r="W27" s="10">
        <v>3.0</v>
      </c>
      <c r="X27" s="10" t="s">
        <v>74</v>
      </c>
      <c r="Y27" s="10" t="s">
        <v>75</v>
      </c>
      <c r="Z27" s="10" t="s">
        <v>74</v>
      </c>
      <c r="AA27" s="10" t="s">
        <v>76</v>
      </c>
      <c r="AB27" s="10" t="s">
        <v>74</v>
      </c>
      <c r="AC27" s="10"/>
      <c r="AD27" s="10" t="s">
        <v>74</v>
      </c>
      <c r="AE27" s="10">
        <v>4.0</v>
      </c>
      <c r="AF27" s="10" t="s">
        <v>74</v>
      </c>
      <c r="AG27" s="10" t="s">
        <v>74</v>
      </c>
      <c r="AH27" s="10" t="s">
        <v>74</v>
      </c>
      <c r="AI27" s="10" t="s">
        <v>74</v>
      </c>
      <c r="AJ27" s="10" t="s">
        <v>74</v>
      </c>
      <c r="AK27" s="10" t="s">
        <v>214</v>
      </c>
      <c r="AL27" s="10">
        <v>13.0</v>
      </c>
      <c r="AM27" s="10" t="s">
        <v>195</v>
      </c>
      <c r="AN27" s="10">
        <v>1.0</v>
      </c>
      <c r="AO27" s="10" t="s">
        <v>74</v>
      </c>
      <c r="AP27" s="10" t="s">
        <v>90</v>
      </c>
      <c r="AQ27" s="10" t="s">
        <v>80</v>
      </c>
      <c r="AR27" s="10">
        <v>2000.0</v>
      </c>
      <c r="AS27" s="10" t="s">
        <v>81</v>
      </c>
      <c r="AT27" s="10">
        <v>996.0</v>
      </c>
      <c r="AU27" s="10" t="s">
        <v>74</v>
      </c>
      <c r="AV27" s="10" t="s">
        <v>74</v>
      </c>
      <c r="AW27" s="10">
        <v>1.0</v>
      </c>
      <c r="AX27" s="10">
        <v>63.0</v>
      </c>
      <c r="AY27" s="10" t="s">
        <v>74</v>
      </c>
      <c r="AZ27" s="10" t="s">
        <v>74</v>
      </c>
      <c r="BA27" s="10">
        <v>1.0</v>
      </c>
      <c r="BB27" s="10" t="s">
        <v>74</v>
      </c>
      <c r="BC27" s="10" t="s">
        <v>74</v>
      </c>
      <c r="BD27" s="10">
        <v>2.0</v>
      </c>
      <c r="BE27" s="10">
        <v>4.0</v>
      </c>
      <c r="BF27" s="10"/>
    </row>
    <row r="28" ht="14.25" customHeight="1">
      <c r="A28" s="10">
        <f t="shared" si="7"/>
        <v>24</v>
      </c>
      <c r="B28" s="10" t="s">
        <v>187</v>
      </c>
      <c r="C28" s="14" t="s">
        <v>215</v>
      </c>
      <c r="D28" s="11" t="s">
        <v>216</v>
      </c>
      <c r="E28" s="10">
        <f t="shared" si="8"/>
        <v>7</v>
      </c>
      <c r="F28" s="14" t="s">
        <v>217</v>
      </c>
      <c r="G28" s="10">
        <f t="shared" si="9"/>
        <v>24</v>
      </c>
      <c r="H28" s="12" t="s">
        <v>63</v>
      </c>
      <c r="I28" s="11">
        <v>-1.030056</v>
      </c>
      <c r="J28" s="11">
        <v>100.3995</v>
      </c>
      <c r="K28" s="10" t="s">
        <v>64</v>
      </c>
      <c r="L28" s="10" t="s">
        <v>64</v>
      </c>
      <c r="M28" s="10" t="s">
        <v>109</v>
      </c>
      <c r="N28" s="10" t="s">
        <v>110</v>
      </c>
      <c r="O28" s="10" t="s">
        <v>67</v>
      </c>
      <c r="P28" s="10" t="s">
        <v>68</v>
      </c>
      <c r="Q28" s="10"/>
      <c r="R28" s="10"/>
      <c r="S28" s="10"/>
      <c r="T28" s="10"/>
      <c r="U28" s="10" t="s">
        <v>72</v>
      </c>
      <c r="V28" s="10" t="s">
        <v>218</v>
      </c>
      <c r="W28" s="10">
        <v>1.0</v>
      </c>
      <c r="X28" s="10" t="s">
        <v>74</v>
      </c>
      <c r="Y28" s="10" t="s">
        <v>75</v>
      </c>
      <c r="Z28" s="10" t="s">
        <v>74</v>
      </c>
      <c r="AA28" s="10" t="s">
        <v>76</v>
      </c>
      <c r="AB28" s="10" t="s">
        <v>74</v>
      </c>
      <c r="AC28" s="10"/>
      <c r="AD28" s="10" t="s">
        <v>74</v>
      </c>
      <c r="AE28" s="10">
        <v>4.0</v>
      </c>
      <c r="AF28" s="10" t="s">
        <v>74</v>
      </c>
      <c r="AG28" s="10" t="s">
        <v>74</v>
      </c>
      <c r="AH28" s="10" t="s">
        <v>74</v>
      </c>
      <c r="AI28" s="10" t="s">
        <v>74</v>
      </c>
      <c r="AJ28" s="10" t="s">
        <v>74</v>
      </c>
      <c r="AK28" s="10" t="s">
        <v>219</v>
      </c>
      <c r="AL28" s="10">
        <v>13.0</v>
      </c>
      <c r="AM28" s="10" t="s">
        <v>220</v>
      </c>
      <c r="AN28" s="10">
        <v>1.0</v>
      </c>
      <c r="AO28" s="10" t="s">
        <v>74</v>
      </c>
      <c r="AP28" s="10" t="s">
        <v>79</v>
      </c>
      <c r="AQ28" s="10" t="s">
        <v>80</v>
      </c>
      <c r="AR28" s="10">
        <v>500.0</v>
      </c>
      <c r="AS28" s="10" t="s">
        <v>81</v>
      </c>
      <c r="AT28" s="10">
        <v>996.0</v>
      </c>
      <c r="AU28" s="10" t="s">
        <v>221</v>
      </c>
      <c r="AV28" s="10" t="s">
        <v>74</v>
      </c>
      <c r="AW28" s="10">
        <v>1.0</v>
      </c>
      <c r="AX28" s="10">
        <v>60.0</v>
      </c>
      <c r="AY28" s="10" t="s">
        <v>74</v>
      </c>
      <c r="AZ28" s="10" t="s">
        <v>222</v>
      </c>
      <c r="BA28" s="10">
        <v>1.0</v>
      </c>
      <c r="BB28" s="10" t="s">
        <v>74</v>
      </c>
      <c r="BC28" s="10" t="s">
        <v>74</v>
      </c>
      <c r="BD28" s="10">
        <v>3.0</v>
      </c>
      <c r="BE28" s="10">
        <v>3.0</v>
      </c>
      <c r="BF28" s="10"/>
    </row>
    <row r="29" ht="14.25" customHeight="1">
      <c r="A29" s="4" t="s">
        <v>223</v>
      </c>
      <c r="B29" s="5"/>
      <c r="C29" s="6" t="s">
        <v>224</v>
      </c>
      <c r="D29" s="7"/>
      <c r="E29" s="7"/>
      <c r="F29" s="7"/>
      <c r="G29" s="7"/>
      <c r="H29" s="8"/>
      <c r="I29" s="7"/>
      <c r="J29" s="7"/>
      <c r="K29" s="7"/>
      <c r="L29" s="7"/>
      <c r="M29" s="9"/>
      <c r="N29" s="9"/>
      <c r="O29" s="9"/>
      <c r="P29" s="9" t="s">
        <v>74</v>
      </c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</row>
    <row r="30" ht="41.25" customHeight="1">
      <c r="A30" s="10">
        <f>A28+1</f>
        <v>25</v>
      </c>
      <c r="B30" s="10" t="s">
        <v>224</v>
      </c>
      <c r="C30" s="11" t="s">
        <v>225</v>
      </c>
      <c r="D30" s="11" t="s">
        <v>226</v>
      </c>
      <c r="E30" s="10">
        <v>1.0</v>
      </c>
      <c r="F30" s="11" t="s">
        <v>227</v>
      </c>
      <c r="G30" s="10">
        <f>G28+1</f>
        <v>25</v>
      </c>
      <c r="H30" s="12" t="s">
        <v>63</v>
      </c>
      <c r="I30" s="11">
        <v>1.061806</v>
      </c>
      <c r="J30" s="11">
        <v>104.219667</v>
      </c>
      <c r="K30" s="10" t="s">
        <v>64</v>
      </c>
      <c r="L30" s="10" t="s">
        <v>64</v>
      </c>
      <c r="M30" s="10" t="s">
        <v>65</v>
      </c>
      <c r="N30" s="10" t="s">
        <v>228</v>
      </c>
      <c r="O30" s="10" t="s">
        <v>67</v>
      </c>
      <c r="P30" s="10" t="s">
        <v>68</v>
      </c>
      <c r="Q30" s="10"/>
      <c r="R30" s="10"/>
      <c r="S30" s="10"/>
      <c r="T30" s="10"/>
      <c r="U30" s="10" t="s">
        <v>72</v>
      </c>
      <c r="V30" s="10" t="s">
        <v>229</v>
      </c>
      <c r="W30" s="10">
        <v>1.0</v>
      </c>
      <c r="X30" s="10" t="s">
        <v>74</v>
      </c>
      <c r="Y30" s="10" t="s">
        <v>75</v>
      </c>
      <c r="Z30" s="10" t="s">
        <v>74</v>
      </c>
      <c r="AA30" s="10" t="s">
        <v>76</v>
      </c>
      <c r="AB30" s="10" t="s">
        <v>74</v>
      </c>
      <c r="AC30" s="10"/>
      <c r="AD30" s="10" t="s">
        <v>74</v>
      </c>
      <c r="AE30" s="10">
        <v>4.0</v>
      </c>
      <c r="AF30" s="10" t="s">
        <v>74</v>
      </c>
      <c r="AG30" s="10" t="s">
        <v>74</v>
      </c>
      <c r="AH30" s="10" t="s">
        <v>74</v>
      </c>
      <c r="AI30" s="10" t="s">
        <v>74</v>
      </c>
      <c r="AJ30" s="10" t="s">
        <v>74</v>
      </c>
      <c r="AK30" s="10" t="s">
        <v>230</v>
      </c>
      <c r="AL30" s="10">
        <v>21.0</v>
      </c>
      <c r="AM30" s="10" t="s">
        <v>231</v>
      </c>
      <c r="AN30" s="10">
        <v>1.0</v>
      </c>
      <c r="AO30" s="10" t="s">
        <v>74</v>
      </c>
      <c r="AP30" s="10" t="s">
        <v>79</v>
      </c>
      <c r="AQ30" s="10" t="s">
        <v>80</v>
      </c>
      <c r="AR30" s="10">
        <v>300.0</v>
      </c>
      <c r="AS30" s="10" t="s">
        <v>81</v>
      </c>
      <c r="AT30" s="10">
        <v>996.0</v>
      </c>
      <c r="AU30" s="10" t="s">
        <v>74</v>
      </c>
      <c r="AV30" s="10" t="s">
        <v>74</v>
      </c>
      <c r="AW30" s="10">
        <v>1.0</v>
      </c>
      <c r="AX30" s="10">
        <v>35.0</v>
      </c>
      <c r="AY30" s="10" t="s">
        <v>74</v>
      </c>
      <c r="AZ30" s="10" t="s">
        <v>74</v>
      </c>
      <c r="BA30" s="10">
        <v>1.0</v>
      </c>
      <c r="BB30" s="10" t="s">
        <v>74</v>
      </c>
      <c r="BC30" s="10" t="s">
        <v>74</v>
      </c>
      <c r="BD30" s="10">
        <v>3.0</v>
      </c>
      <c r="BE30" s="10">
        <v>7.0</v>
      </c>
      <c r="BF30" s="10"/>
    </row>
    <row r="31" ht="14.25" customHeight="1">
      <c r="A31" s="10">
        <f t="shared" ref="A31:A46" si="10">A30+1</f>
        <v>26</v>
      </c>
      <c r="B31" s="10" t="s">
        <v>224</v>
      </c>
      <c r="C31" s="11" t="s">
        <v>225</v>
      </c>
      <c r="D31" s="11" t="s">
        <v>232</v>
      </c>
      <c r="E31" s="10">
        <f t="shared" ref="E31:E46" si="11">E30+1</f>
        <v>2</v>
      </c>
      <c r="F31" s="11" t="s">
        <v>232</v>
      </c>
      <c r="G31" s="10">
        <f t="shared" ref="G31:G43" si="12">G30+1</f>
        <v>26</v>
      </c>
      <c r="H31" s="12" t="s">
        <v>63</v>
      </c>
      <c r="I31" s="11">
        <v>0.975965</v>
      </c>
      <c r="J31" s="11">
        <v>107.548396</v>
      </c>
      <c r="K31" s="10" t="s">
        <v>64</v>
      </c>
      <c r="L31" s="10" t="s">
        <v>64</v>
      </c>
      <c r="M31" s="10" t="s">
        <v>109</v>
      </c>
      <c r="N31" s="10" t="s">
        <v>86</v>
      </c>
      <c r="O31" s="10" t="s">
        <v>67</v>
      </c>
      <c r="P31" s="10" t="s">
        <v>233</v>
      </c>
      <c r="Q31" s="10" t="s">
        <v>234</v>
      </c>
      <c r="R31" s="10" t="s">
        <v>235</v>
      </c>
      <c r="S31" s="10" t="s">
        <v>63</v>
      </c>
      <c r="T31" s="10"/>
      <c r="U31" s="10" t="s">
        <v>113</v>
      </c>
      <c r="V31" s="10" t="s">
        <v>236</v>
      </c>
      <c r="W31" s="10">
        <v>1.0</v>
      </c>
      <c r="X31" s="10" t="s">
        <v>74</v>
      </c>
      <c r="Y31" s="10" t="s">
        <v>75</v>
      </c>
      <c r="Z31" s="10" t="s">
        <v>74</v>
      </c>
      <c r="AA31" s="10" t="s">
        <v>76</v>
      </c>
      <c r="AB31" s="10" t="s">
        <v>74</v>
      </c>
      <c r="AC31" s="10"/>
      <c r="AD31" s="10" t="s">
        <v>74</v>
      </c>
      <c r="AE31" s="10">
        <v>4.0</v>
      </c>
      <c r="AF31" s="10" t="s">
        <v>74</v>
      </c>
      <c r="AG31" s="10" t="s">
        <v>74</v>
      </c>
      <c r="AH31" s="10" t="s">
        <v>74</v>
      </c>
      <c r="AI31" s="10" t="s">
        <v>74</v>
      </c>
      <c r="AJ31" s="10" t="s">
        <v>74</v>
      </c>
      <c r="AK31" s="10" t="s">
        <v>237</v>
      </c>
      <c r="AL31" s="10">
        <v>21.0</v>
      </c>
      <c r="AM31" s="10" t="s">
        <v>231</v>
      </c>
      <c r="AN31" s="10">
        <v>3.0</v>
      </c>
      <c r="AO31" s="10" t="s">
        <v>74</v>
      </c>
      <c r="AP31" s="10" t="s">
        <v>90</v>
      </c>
      <c r="AQ31" s="10" t="s">
        <v>91</v>
      </c>
      <c r="AR31" s="10">
        <v>1000.0</v>
      </c>
      <c r="AS31" s="10" t="s">
        <v>81</v>
      </c>
      <c r="AT31" s="10">
        <v>996.0</v>
      </c>
      <c r="AU31" s="10"/>
      <c r="AV31" s="10" t="s">
        <v>74</v>
      </c>
      <c r="AW31" s="10" t="s">
        <v>74</v>
      </c>
      <c r="AX31" s="10">
        <v>1.0</v>
      </c>
      <c r="AY31" s="10">
        <v>70.0</v>
      </c>
      <c r="AZ31" s="10" t="s">
        <v>74</v>
      </c>
      <c r="BA31" s="10" t="s">
        <v>74</v>
      </c>
      <c r="BB31" s="10">
        <v>1.0</v>
      </c>
      <c r="BC31" s="10" t="s">
        <v>74</v>
      </c>
      <c r="BD31" s="10" t="s">
        <v>74</v>
      </c>
      <c r="BE31" s="10">
        <v>2.0</v>
      </c>
      <c r="BF31" s="10">
        <v>4.0</v>
      </c>
    </row>
    <row r="32" ht="14.25" customHeight="1">
      <c r="A32" s="10">
        <f t="shared" si="10"/>
        <v>27</v>
      </c>
      <c r="B32" s="10" t="s">
        <v>224</v>
      </c>
      <c r="C32" s="11" t="s">
        <v>238</v>
      </c>
      <c r="D32" s="11" t="s">
        <v>238</v>
      </c>
      <c r="E32" s="10">
        <f t="shared" si="11"/>
        <v>3</v>
      </c>
      <c r="F32" s="11" t="s">
        <v>239</v>
      </c>
      <c r="G32" s="10">
        <f t="shared" si="12"/>
        <v>27</v>
      </c>
      <c r="H32" s="12" t="s">
        <v>63</v>
      </c>
      <c r="I32" s="11">
        <v>1.006421</v>
      </c>
      <c r="J32" s="11">
        <v>103.353151</v>
      </c>
      <c r="K32" s="10" t="s">
        <v>64</v>
      </c>
      <c r="L32" s="10" t="s">
        <v>64</v>
      </c>
      <c r="M32" s="10" t="s">
        <v>65</v>
      </c>
      <c r="N32" s="10" t="s">
        <v>86</v>
      </c>
      <c r="O32" s="10" t="s">
        <v>67</v>
      </c>
      <c r="P32" s="10" t="s">
        <v>68</v>
      </c>
      <c r="Q32" s="10"/>
      <c r="R32" s="10"/>
      <c r="S32" s="10"/>
      <c r="T32" s="10"/>
      <c r="U32" s="10" t="s">
        <v>113</v>
      </c>
      <c r="V32" s="10" t="s">
        <v>240</v>
      </c>
      <c r="W32" s="10">
        <v>1.0</v>
      </c>
      <c r="X32" s="10" t="s">
        <v>74</v>
      </c>
      <c r="Y32" s="10" t="s">
        <v>75</v>
      </c>
      <c r="Z32" s="10" t="s">
        <v>74</v>
      </c>
      <c r="AA32" s="10" t="s">
        <v>76</v>
      </c>
      <c r="AB32" s="10" t="s">
        <v>74</v>
      </c>
      <c r="AC32" s="10"/>
      <c r="AD32" s="10" t="s">
        <v>74</v>
      </c>
      <c r="AE32" s="10">
        <v>4.0</v>
      </c>
      <c r="AF32" s="10" t="s">
        <v>74</v>
      </c>
      <c r="AG32" s="10" t="s">
        <v>74</v>
      </c>
      <c r="AH32" s="10" t="s">
        <v>74</v>
      </c>
      <c r="AI32" s="10" t="s">
        <v>74</v>
      </c>
      <c r="AJ32" s="10" t="s">
        <v>74</v>
      </c>
      <c r="AK32" s="10" t="s">
        <v>241</v>
      </c>
      <c r="AL32" s="10">
        <v>21.0</v>
      </c>
      <c r="AM32" s="10" t="s">
        <v>242</v>
      </c>
      <c r="AN32" s="10">
        <v>1.0</v>
      </c>
      <c r="AO32" s="10" t="s">
        <v>74</v>
      </c>
      <c r="AP32" s="10" t="s">
        <v>90</v>
      </c>
      <c r="AQ32" s="10" t="s">
        <v>91</v>
      </c>
      <c r="AR32" s="10">
        <v>500.0</v>
      </c>
      <c r="AS32" s="10" t="s">
        <v>81</v>
      </c>
      <c r="AT32" s="10">
        <v>996.0</v>
      </c>
      <c r="AU32" s="10" t="s">
        <v>74</v>
      </c>
      <c r="AV32" s="10" t="s">
        <v>74</v>
      </c>
      <c r="AW32" s="10">
        <v>1.0</v>
      </c>
      <c r="AX32" s="10">
        <v>55.0</v>
      </c>
      <c r="AY32" s="10" t="s">
        <v>74</v>
      </c>
      <c r="AZ32" s="10" t="s">
        <v>74</v>
      </c>
      <c r="BA32" s="10">
        <v>1.0</v>
      </c>
      <c r="BB32" s="10" t="s">
        <v>74</v>
      </c>
      <c r="BC32" s="10" t="s">
        <v>74</v>
      </c>
      <c r="BD32" s="10">
        <v>3.0</v>
      </c>
      <c r="BE32" s="10">
        <v>3.0</v>
      </c>
      <c r="BF32" s="10"/>
    </row>
    <row r="33" ht="14.25" customHeight="1">
      <c r="A33" s="10">
        <f t="shared" si="10"/>
        <v>28</v>
      </c>
      <c r="B33" s="10" t="s">
        <v>224</v>
      </c>
      <c r="C33" s="11" t="s">
        <v>238</v>
      </c>
      <c r="D33" s="11" t="s">
        <v>243</v>
      </c>
      <c r="E33" s="10">
        <f t="shared" si="11"/>
        <v>4</v>
      </c>
      <c r="F33" s="11" t="s">
        <v>244</v>
      </c>
      <c r="G33" s="10">
        <f t="shared" si="12"/>
        <v>28</v>
      </c>
      <c r="H33" s="12" t="s">
        <v>63</v>
      </c>
      <c r="I33" s="11">
        <v>0.897318</v>
      </c>
      <c r="J33" s="11">
        <v>103.376541</v>
      </c>
      <c r="K33" s="10" t="s">
        <v>64</v>
      </c>
      <c r="L33" s="10" t="s">
        <v>64</v>
      </c>
      <c r="M33" s="10" t="s">
        <v>245</v>
      </c>
      <c r="N33" s="10" t="s">
        <v>66</v>
      </c>
      <c r="O33" s="10" t="s">
        <v>67</v>
      </c>
      <c r="P33" s="10" t="s">
        <v>68</v>
      </c>
      <c r="Q33" s="10"/>
      <c r="R33" s="10"/>
      <c r="S33" s="10"/>
      <c r="T33" s="10"/>
      <c r="U33" s="10" t="s">
        <v>246</v>
      </c>
      <c r="V33" s="10" t="s">
        <v>247</v>
      </c>
      <c r="W33" s="10">
        <v>2.0</v>
      </c>
      <c r="X33" s="10" t="s">
        <v>74</v>
      </c>
      <c r="Y33" s="10" t="s">
        <v>75</v>
      </c>
      <c r="Z33" s="10" t="s">
        <v>74</v>
      </c>
      <c r="AA33" s="10" t="s">
        <v>76</v>
      </c>
      <c r="AB33" s="10" t="s">
        <v>74</v>
      </c>
      <c r="AC33" s="10"/>
      <c r="AD33" s="10" t="s">
        <v>74</v>
      </c>
      <c r="AE33" s="10">
        <v>4.0</v>
      </c>
      <c r="AF33" s="10" t="s">
        <v>74</v>
      </c>
      <c r="AG33" s="10" t="s">
        <v>74</v>
      </c>
      <c r="AH33" s="10" t="s">
        <v>74</v>
      </c>
      <c r="AI33" s="10" t="s">
        <v>74</v>
      </c>
      <c r="AJ33" s="10" t="s">
        <v>74</v>
      </c>
      <c r="AK33" s="10" t="s">
        <v>248</v>
      </c>
      <c r="AL33" s="10">
        <v>21.0</v>
      </c>
      <c r="AM33" s="10" t="s">
        <v>242</v>
      </c>
      <c r="AN33" s="10">
        <v>3.0</v>
      </c>
      <c r="AO33" s="10" t="s">
        <v>74</v>
      </c>
      <c r="AP33" s="10" t="s">
        <v>79</v>
      </c>
      <c r="AQ33" s="10" t="s">
        <v>80</v>
      </c>
      <c r="AR33" s="10">
        <v>500.0</v>
      </c>
      <c r="AS33" s="10" t="s">
        <v>81</v>
      </c>
      <c r="AT33" s="10">
        <v>996.0</v>
      </c>
      <c r="AU33" s="10" t="s">
        <v>74</v>
      </c>
      <c r="AV33" s="10" t="s">
        <v>74</v>
      </c>
      <c r="AW33" s="10">
        <v>1.0</v>
      </c>
      <c r="AX33" s="10">
        <v>66.0</v>
      </c>
      <c r="AY33" s="10" t="s">
        <v>74</v>
      </c>
      <c r="AZ33" s="10" t="s">
        <v>74</v>
      </c>
      <c r="BA33" s="10">
        <v>1.0</v>
      </c>
      <c r="BB33" s="10" t="s">
        <v>74</v>
      </c>
      <c r="BC33" s="10" t="s">
        <v>74</v>
      </c>
      <c r="BD33" s="10">
        <v>2.0</v>
      </c>
      <c r="BE33" s="10">
        <v>3.0</v>
      </c>
      <c r="BF33" s="10"/>
    </row>
    <row r="34" ht="14.25" customHeight="1">
      <c r="A34" s="10">
        <f t="shared" si="10"/>
        <v>29</v>
      </c>
      <c r="B34" s="10" t="s">
        <v>224</v>
      </c>
      <c r="C34" s="11" t="s">
        <v>249</v>
      </c>
      <c r="D34" s="11" t="s">
        <v>250</v>
      </c>
      <c r="E34" s="10">
        <f t="shared" si="11"/>
        <v>5</v>
      </c>
      <c r="F34" s="11" t="s">
        <v>251</v>
      </c>
      <c r="G34" s="10">
        <f t="shared" si="12"/>
        <v>29</v>
      </c>
      <c r="H34" s="12" t="s">
        <v>63</v>
      </c>
      <c r="I34" s="11">
        <v>2.906466</v>
      </c>
      <c r="J34" s="11">
        <v>105.814652</v>
      </c>
      <c r="K34" s="10" t="s">
        <v>145</v>
      </c>
      <c r="L34" s="10" t="s">
        <v>252</v>
      </c>
      <c r="M34" s="10" t="s">
        <v>65</v>
      </c>
      <c r="N34" s="10" t="s">
        <v>95</v>
      </c>
      <c r="O34" s="10" t="s">
        <v>74</v>
      </c>
      <c r="P34" s="10" t="s">
        <v>74</v>
      </c>
      <c r="Q34" s="10"/>
      <c r="R34" s="10"/>
      <c r="S34" s="10"/>
      <c r="T34" s="10"/>
      <c r="U34" s="10"/>
      <c r="V34" s="10" t="s">
        <v>74</v>
      </c>
      <c r="W34" s="10"/>
      <c r="X34" s="10"/>
      <c r="Y34" s="10" t="s">
        <v>253</v>
      </c>
      <c r="Z34" s="10"/>
      <c r="AA34" s="10" t="s">
        <v>76</v>
      </c>
      <c r="AB34" s="10"/>
      <c r="AC34" s="10"/>
      <c r="AD34" s="10"/>
      <c r="AE34" s="10">
        <v>4.0</v>
      </c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</row>
    <row r="35" ht="14.25" customHeight="1">
      <c r="A35" s="10">
        <f t="shared" si="10"/>
        <v>30</v>
      </c>
      <c r="B35" s="10" t="s">
        <v>224</v>
      </c>
      <c r="C35" s="14" t="s">
        <v>249</v>
      </c>
      <c r="D35" s="11" t="s">
        <v>254</v>
      </c>
      <c r="E35" s="10">
        <f t="shared" si="11"/>
        <v>6</v>
      </c>
      <c r="F35" s="11" t="s">
        <v>255</v>
      </c>
      <c r="G35" s="10">
        <f t="shared" si="12"/>
        <v>30</v>
      </c>
      <c r="H35" s="12" t="s">
        <v>63</v>
      </c>
      <c r="I35" s="11">
        <v>3.325819</v>
      </c>
      <c r="J35" s="11">
        <v>106.240794</v>
      </c>
      <c r="K35" s="10" t="s">
        <v>64</v>
      </c>
      <c r="L35" s="10" t="s">
        <v>64</v>
      </c>
      <c r="M35" s="10" t="s">
        <v>65</v>
      </c>
      <c r="N35" s="10" t="s">
        <v>110</v>
      </c>
      <c r="O35" s="10" t="s">
        <v>67</v>
      </c>
      <c r="P35" s="10" t="s">
        <v>68</v>
      </c>
      <c r="Q35" s="10"/>
      <c r="R35" s="10"/>
      <c r="S35" s="10"/>
      <c r="T35" s="10"/>
      <c r="U35" s="10" t="s">
        <v>72</v>
      </c>
      <c r="V35" s="10" t="s">
        <v>256</v>
      </c>
      <c r="W35" s="10">
        <v>1.0</v>
      </c>
      <c r="X35" s="10" t="s">
        <v>74</v>
      </c>
      <c r="Y35" s="10" t="s">
        <v>75</v>
      </c>
      <c r="Z35" s="10" t="s">
        <v>74</v>
      </c>
      <c r="AA35" s="10" t="s">
        <v>76</v>
      </c>
      <c r="AB35" s="10" t="s">
        <v>74</v>
      </c>
      <c r="AC35" s="10"/>
      <c r="AD35" s="10" t="s">
        <v>74</v>
      </c>
      <c r="AE35" s="10">
        <v>4.0</v>
      </c>
      <c r="AF35" s="10" t="s">
        <v>74</v>
      </c>
      <c r="AG35" s="10" t="s">
        <v>74</v>
      </c>
      <c r="AH35" s="10" t="s">
        <v>74</v>
      </c>
      <c r="AI35" s="10" t="s">
        <v>74</v>
      </c>
      <c r="AJ35" s="10" t="s">
        <v>74</v>
      </c>
      <c r="AK35" s="10" t="s">
        <v>257</v>
      </c>
      <c r="AL35" s="10">
        <v>21.0</v>
      </c>
      <c r="AM35" s="10" t="s">
        <v>258</v>
      </c>
      <c r="AN35" s="10">
        <v>1.0</v>
      </c>
      <c r="AO35" s="10" t="s">
        <v>74</v>
      </c>
      <c r="AP35" s="10" t="s">
        <v>79</v>
      </c>
      <c r="AQ35" s="10" t="s">
        <v>80</v>
      </c>
      <c r="AR35" s="10">
        <v>1000.0</v>
      </c>
      <c r="AS35" s="10" t="s">
        <v>81</v>
      </c>
      <c r="AT35" s="10">
        <v>996.0</v>
      </c>
      <c r="AU35" s="10"/>
      <c r="AV35" s="10" t="s">
        <v>74</v>
      </c>
      <c r="AW35" s="10" t="s">
        <v>74</v>
      </c>
      <c r="AX35" s="10">
        <v>1.0</v>
      </c>
      <c r="AY35" s="10">
        <v>45.0</v>
      </c>
      <c r="AZ35" s="10" t="s">
        <v>74</v>
      </c>
      <c r="BA35" s="10" t="s">
        <v>74</v>
      </c>
      <c r="BB35" s="10">
        <v>1.0</v>
      </c>
      <c r="BC35" s="10" t="s">
        <v>74</v>
      </c>
      <c r="BD35" s="10" t="s">
        <v>74</v>
      </c>
      <c r="BE35" s="10">
        <v>2.0</v>
      </c>
      <c r="BF35" s="10">
        <v>3.0</v>
      </c>
    </row>
    <row r="36" ht="14.25" customHeight="1">
      <c r="A36" s="10">
        <f t="shared" si="10"/>
        <v>31</v>
      </c>
      <c r="B36" s="10" t="s">
        <v>224</v>
      </c>
      <c r="C36" s="11" t="s">
        <v>249</v>
      </c>
      <c r="D36" s="11" t="s">
        <v>259</v>
      </c>
      <c r="E36" s="10">
        <f t="shared" si="11"/>
        <v>7</v>
      </c>
      <c r="F36" s="11" t="s">
        <v>260</v>
      </c>
      <c r="G36" s="10">
        <f t="shared" si="12"/>
        <v>31</v>
      </c>
      <c r="H36" s="12" t="s">
        <v>63</v>
      </c>
      <c r="I36" s="11"/>
      <c r="J36" s="11"/>
      <c r="K36" s="10" t="s">
        <v>145</v>
      </c>
      <c r="L36" s="10" t="s">
        <v>145</v>
      </c>
      <c r="M36" s="10" t="s">
        <v>65</v>
      </c>
      <c r="N36" s="10"/>
      <c r="O36" s="10" t="s">
        <v>74</v>
      </c>
      <c r="P36" s="10" t="s">
        <v>74</v>
      </c>
      <c r="Q36" s="10"/>
      <c r="R36" s="10"/>
      <c r="S36" s="10"/>
      <c r="T36" s="10"/>
      <c r="U36" s="10"/>
      <c r="V36" s="10" t="s">
        <v>74</v>
      </c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</row>
    <row r="37" ht="14.25" customHeight="1">
      <c r="A37" s="10">
        <f t="shared" si="10"/>
        <v>32</v>
      </c>
      <c r="B37" s="10" t="s">
        <v>224</v>
      </c>
      <c r="C37" s="11" t="s">
        <v>261</v>
      </c>
      <c r="D37" s="11" t="s">
        <v>262</v>
      </c>
      <c r="E37" s="10">
        <f t="shared" si="11"/>
        <v>8</v>
      </c>
      <c r="F37" s="11" t="s">
        <v>263</v>
      </c>
      <c r="G37" s="10">
        <f t="shared" si="12"/>
        <v>32</v>
      </c>
      <c r="H37" s="12" t="s">
        <v>63</v>
      </c>
      <c r="I37" s="11">
        <v>1.033615</v>
      </c>
      <c r="J37" s="11">
        <v>104.131574</v>
      </c>
      <c r="K37" s="10" t="s">
        <v>64</v>
      </c>
      <c r="L37" s="10" t="s">
        <v>64</v>
      </c>
      <c r="M37" s="10" t="s">
        <v>109</v>
      </c>
      <c r="N37" s="10" t="s">
        <v>228</v>
      </c>
      <c r="O37" s="10" t="s">
        <v>67</v>
      </c>
      <c r="P37" s="10" t="s">
        <v>68</v>
      </c>
      <c r="Q37" s="10"/>
      <c r="R37" s="10"/>
      <c r="S37" s="10"/>
      <c r="T37" s="10"/>
      <c r="U37" s="10" t="s">
        <v>113</v>
      </c>
      <c r="V37" s="10" t="s">
        <v>264</v>
      </c>
      <c r="W37" s="10">
        <v>1.0</v>
      </c>
      <c r="X37" s="10" t="s">
        <v>74</v>
      </c>
      <c r="Y37" s="10" t="s">
        <v>75</v>
      </c>
      <c r="Z37" s="10" t="s">
        <v>74</v>
      </c>
      <c r="AA37" s="10" t="s">
        <v>76</v>
      </c>
      <c r="AB37" s="10" t="s">
        <v>74</v>
      </c>
      <c r="AC37" s="10"/>
      <c r="AD37" s="10" t="s">
        <v>74</v>
      </c>
      <c r="AE37" s="10">
        <v>4.0</v>
      </c>
      <c r="AF37" s="10" t="s">
        <v>74</v>
      </c>
      <c r="AG37" s="10" t="s">
        <v>74</v>
      </c>
      <c r="AH37" s="10" t="s">
        <v>74</v>
      </c>
      <c r="AI37" s="10" t="s">
        <v>74</v>
      </c>
      <c r="AJ37" s="10" t="s">
        <v>74</v>
      </c>
      <c r="AK37" s="10" t="s">
        <v>265</v>
      </c>
      <c r="AL37" s="10">
        <v>21.0</v>
      </c>
      <c r="AM37" s="10" t="s">
        <v>266</v>
      </c>
      <c r="AN37" s="10">
        <v>1.0</v>
      </c>
      <c r="AO37" s="10" t="s">
        <v>74</v>
      </c>
      <c r="AP37" s="10" t="s">
        <v>79</v>
      </c>
      <c r="AQ37" s="10" t="s">
        <v>80</v>
      </c>
      <c r="AR37" s="10">
        <v>300.0</v>
      </c>
      <c r="AS37" s="10" t="s">
        <v>81</v>
      </c>
      <c r="AT37" s="10">
        <v>996.0</v>
      </c>
      <c r="AU37" s="10" t="s">
        <v>74</v>
      </c>
      <c r="AV37" s="10" t="s">
        <v>74</v>
      </c>
      <c r="AW37" s="10">
        <v>1.0</v>
      </c>
      <c r="AX37" s="10">
        <v>35.0</v>
      </c>
      <c r="AY37" s="10" t="s">
        <v>74</v>
      </c>
      <c r="AZ37" s="10" t="s">
        <v>74</v>
      </c>
      <c r="BA37" s="10">
        <v>1.0</v>
      </c>
      <c r="BB37" s="10" t="s">
        <v>74</v>
      </c>
      <c r="BC37" s="10" t="s">
        <v>74</v>
      </c>
      <c r="BD37" s="10">
        <v>2.0</v>
      </c>
      <c r="BE37" s="10">
        <v>5.0</v>
      </c>
      <c r="BF37" s="10"/>
    </row>
    <row r="38" ht="14.25" customHeight="1">
      <c r="A38" s="10">
        <f t="shared" si="10"/>
        <v>33</v>
      </c>
      <c r="B38" s="10" t="s">
        <v>224</v>
      </c>
      <c r="C38" s="11" t="s">
        <v>267</v>
      </c>
      <c r="D38" s="11" t="s">
        <v>268</v>
      </c>
      <c r="E38" s="10">
        <f t="shared" si="11"/>
        <v>9</v>
      </c>
      <c r="F38" s="11" t="s">
        <v>269</v>
      </c>
      <c r="G38" s="10">
        <f t="shared" si="12"/>
        <v>33</v>
      </c>
      <c r="H38" s="12" t="s">
        <v>63</v>
      </c>
      <c r="I38" s="11">
        <v>0.867239889964041</v>
      </c>
      <c r="J38" s="11">
        <v>104.483184851651</v>
      </c>
      <c r="K38" s="10" t="s">
        <v>64</v>
      </c>
      <c r="L38" s="10" t="s">
        <v>64</v>
      </c>
      <c r="M38" s="10" t="s">
        <v>65</v>
      </c>
      <c r="N38" s="10" t="s">
        <v>66</v>
      </c>
      <c r="O38" s="10" t="s">
        <v>67</v>
      </c>
      <c r="P38" s="10" t="s">
        <v>68</v>
      </c>
      <c r="Q38" s="10"/>
      <c r="R38" s="10"/>
      <c r="S38" s="10"/>
      <c r="T38" s="10"/>
      <c r="U38" s="10" t="s">
        <v>72</v>
      </c>
      <c r="V38" s="10" t="s">
        <v>270</v>
      </c>
      <c r="W38" s="10">
        <v>2.0</v>
      </c>
      <c r="X38" s="10" t="s">
        <v>74</v>
      </c>
      <c r="Y38" s="10" t="s">
        <v>75</v>
      </c>
      <c r="Z38" s="10" t="s">
        <v>74</v>
      </c>
      <c r="AA38" s="10" t="s">
        <v>76</v>
      </c>
      <c r="AB38" s="10" t="s">
        <v>74</v>
      </c>
      <c r="AC38" s="10"/>
      <c r="AD38" s="10" t="s">
        <v>74</v>
      </c>
      <c r="AE38" s="10">
        <v>4.0</v>
      </c>
      <c r="AF38" s="10" t="s">
        <v>74</v>
      </c>
      <c r="AG38" s="10" t="s">
        <v>74</v>
      </c>
      <c r="AH38" s="10" t="s">
        <v>74</v>
      </c>
      <c r="AI38" s="10" t="s">
        <v>74</v>
      </c>
      <c r="AJ38" s="10" t="s">
        <v>74</v>
      </c>
      <c r="AK38" s="10" t="s">
        <v>271</v>
      </c>
      <c r="AL38" s="10">
        <v>21.0</v>
      </c>
      <c r="AM38" s="10" t="s">
        <v>272</v>
      </c>
      <c r="AN38" s="10">
        <v>2.0</v>
      </c>
      <c r="AO38" s="10" t="s">
        <v>74</v>
      </c>
      <c r="AP38" s="10" t="s">
        <v>90</v>
      </c>
      <c r="AQ38" s="10" t="s">
        <v>91</v>
      </c>
      <c r="AR38" s="10">
        <v>500.0</v>
      </c>
      <c r="AS38" s="10" t="s">
        <v>123</v>
      </c>
      <c r="AT38" s="10">
        <v>996.0</v>
      </c>
      <c r="AU38" s="10" t="s">
        <v>74</v>
      </c>
      <c r="AV38" s="10" t="s">
        <v>74</v>
      </c>
      <c r="AW38" s="10">
        <v>1.0</v>
      </c>
      <c r="AX38" s="10">
        <v>55.0</v>
      </c>
      <c r="AY38" s="10" t="s">
        <v>74</v>
      </c>
      <c r="AZ38" s="10" t="s">
        <v>74</v>
      </c>
      <c r="BA38" s="10">
        <v>1.0</v>
      </c>
      <c r="BB38" s="10" t="s">
        <v>74</v>
      </c>
      <c r="BC38" s="10" t="s">
        <v>74</v>
      </c>
      <c r="BD38" s="10">
        <v>0.0</v>
      </c>
      <c r="BE38" s="10">
        <v>0.0</v>
      </c>
      <c r="BF38" s="10"/>
    </row>
    <row r="39" ht="14.25" customHeight="1">
      <c r="A39" s="10">
        <f t="shared" si="10"/>
        <v>34</v>
      </c>
      <c r="B39" s="10" t="s">
        <v>224</v>
      </c>
      <c r="C39" s="11" t="s">
        <v>273</v>
      </c>
      <c r="D39" s="11" t="s">
        <v>274</v>
      </c>
      <c r="E39" s="10">
        <f t="shared" si="11"/>
        <v>10</v>
      </c>
      <c r="F39" s="11" t="s">
        <v>275</v>
      </c>
      <c r="G39" s="10">
        <f t="shared" si="12"/>
        <v>34</v>
      </c>
      <c r="H39" s="12" t="s">
        <v>63</v>
      </c>
      <c r="I39" s="11"/>
      <c r="J39" s="11"/>
      <c r="K39" s="10" t="s">
        <v>145</v>
      </c>
      <c r="L39" s="10" t="s">
        <v>145</v>
      </c>
      <c r="M39" s="10" t="s">
        <v>65</v>
      </c>
      <c r="N39" s="10" t="s">
        <v>74</v>
      </c>
      <c r="O39" s="10" t="s">
        <v>74</v>
      </c>
      <c r="P39" s="10" t="s">
        <v>74</v>
      </c>
      <c r="Q39" s="10"/>
      <c r="R39" s="10"/>
      <c r="S39" s="10"/>
      <c r="T39" s="10"/>
      <c r="U39" s="10"/>
      <c r="V39" s="10" t="s">
        <v>74</v>
      </c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</row>
    <row r="40" ht="14.25" customHeight="1">
      <c r="A40" s="10">
        <f t="shared" si="10"/>
        <v>35</v>
      </c>
      <c r="B40" s="10" t="s">
        <v>224</v>
      </c>
      <c r="C40" s="11" t="s">
        <v>273</v>
      </c>
      <c r="D40" s="11" t="s">
        <v>276</v>
      </c>
      <c r="E40" s="10">
        <f t="shared" si="11"/>
        <v>11</v>
      </c>
      <c r="F40" s="11" t="s">
        <v>277</v>
      </c>
      <c r="G40" s="10">
        <f t="shared" si="12"/>
        <v>35</v>
      </c>
      <c r="H40" s="12" t="s">
        <v>63</v>
      </c>
      <c r="I40" s="11">
        <v>-0.341333</v>
      </c>
      <c r="J40" s="11">
        <v>104.465417</v>
      </c>
      <c r="K40" s="10" t="s">
        <v>64</v>
      </c>
      <c r="L40" s="10" t="s">
        <v>64</v>
      </c>
      <c r="M40" s="10" t="s">
        <v>109</v>
      </c>
      <c r="N40" s="10" t="s">
        <v>86</v>
      </c>
      <c r="O40" s="10" t="s">
        <v>67</v>
      </c>
      <c r="P40" s="10" t="s">
        <v>68</v>
      </c>
      <c r="Q40" s="10" t="s">
        <v>278</v>
      </c>
      <c r="R40" s="10" t="s">
        <v>279</v>
      </c>
      <c r="S40" s="10" t="s">
        <v>63</v>
      </c>
      <c r="T40" s="10"/>
      <c r="U40" s="10" t="s">
        <v>113</v>
      </c>
      <c r="V40" s="10" t="s">
        <v>280</v>
      </c>
      <c r="W40" s="10">
        <v>2.0</v>
      </c>
      <c r="X40" s="10" t="s">
        <v>74</v>
      </c>
      <c r="Y40" s="10" t="s">
        <v>75</v>
      </c>
      <c r="Z40" s="10" t="s">
        <v>74</v>
      </c>
      <c r="AA40" s="10" t="s">
        <v>76</v>
      </c>
      <c r="AB40" s="10" t="s">
        <v>74</v>
      </c>
      <c r="AC40" s="10"/>
      <c r="AD40" s="10" t="s">
        <v>74</v>
      </c>
      <c r="AE40" s="10">
        <v>4.0</v>
      </c>
      <c r="AF40" s="10" t="s">
        <v>74</v>
      </c>
      <c r="AG40" s="10" t="s">
        <v>74</v>
      </c>
      <c r="AH40" s="10" t="s">
        <v>74</v>
      </c>
      <c r="AI40" s="10" t="s">
        <v>74</v>
      </c>
      <c r="AJ40" s="10" t="s">
        <v>74</v>
      </c>
      <c r="AK40" s="10" t="s">
        <v>281</v>
      </c>
      <c r="AL40" s="10">
        <v>21.0</v>
      </c>
      <c r="AM40" s="10" t="s">
        <v>282</v>
      </c>
      <c r="AN40" s="10">
        <v>1.0</v>
      </c>
      <c r="AO40" s="10" t="s">
        <v>74</v>
      </c>
      <c r="AP40" s="10" t="s">
        <v>79</v>
      </c>
      <c r="AQ40" s="10" t="s">
        <v>80</v>
      </c>
      <c r="AR40" s="10">
        <v>500.0</v>
      </c>
      <c r="AS40" s="10" t="s">
        <v>81</v>
      </c>
      <c r="AT40" s="10">
        <v>996.0</v>
      </c>
      <c r="AU40" s="10" t="s">
        <v>74</v>
      </c>
      <c r="AV40" s="10" t="s">
        <v>74</v>
      </c>
      <c r="AW40" s="10">
        <v>1.0</v>
      </c>
      <c r="AX40" s="10">
        <v>63.0</v>
      </c>
      <c r="AY40" s="10" t="s">
        <v>74</v>
      </c>
      <c r="AZ40" s="10" t="s">
        <v>74</v>
      </c>
      <c r="BA40" s="10">
        <v>1.0</v>
      </c>
      <c r="BB40" s="10" t="s">
        <v>74</v>
      </c>
      <c r="BC40" s="10" t="s">
        <v>74</v>
      </c>
      <c r="BD40" s="10">
        <v>3.0</v>
      </c>
      <c r="BE40" s="10">
        <v>3.0</v>
      </c>
      <c r="BF40" s="10"/>
    </row>
    <row r="41" ht="14.25" customHeight="1">
      <c r="A41" s="10">
        <f t="shared" si="10"/>
        <v>36</v>
      </c>
      <c r="B41" s="10" t="s">
        <v>224</v>
      </c>
      <c r="C41" s="11" t="s">
        <v>273</v>
      </c>
      <c r="D41" s="11" t="s">
        <v>283</v>
      </c>
      <c r="E41" s="10">
        <f t="shared" si="11"/>
        <v>12</v>
      </c>
      <c r="F41" s="11" t="s">
        <v>284</v>
      </c>
      <c r="G41" s="10">
        <f t="shared" si="12"/>
        <v>36</v>
      </c>
      <c r="H41" s="12" t="s">
        <v>63</v>
      </c>
      <c r="I41" s="11">
        <v>-0.274694</v>
      </c>
      <c r="J41" s="11">
        <v>104.520472</v>
      </c>
      <c r="K41" s="10" t="s">
        <v>64</v>
      </c>
      <c r="L41" s="10" t="s">
        <v>64</v>
      </c>
      <c r="M41" s="10" t="s">
        <v>65</v>
      </c>
      <c r="N41" s="10" t="s">
        <v>86</v>
      </c>
      <c r="O41" s="10" t="s">
        <v>67</v>
      </c>
      <c r="P41" s="10" t="s">
        <v>68</v>
      </c>
      <c r="Q41" s="10"/>
      <c r="R41" s="10"/>
      <c r="S41" s="10"/>
      <c r="T41" s="10"/>
      <c r="U41" s="10" t="s">
        <v>72</v>
      </c>
      <c r="V41" s="10" t="s">
        <v>285</v>
      </c>
      <c r="W41" s="10">
        <v>2.0</v>
      </c>
      <c r="X41" s="10" t="s">
        <v>74</v>
      </c>
      <c r="Y41" s="10" t="s">
        <v>75</v>
      </c>
      <c r="Z41" s="10" t="s">
        <v>74</v>
      </c>
      <c r="AA41" s="10" t="s">
        <v>76</v>
      </c>
      <c r="AB41" s="10" t="s">
        <v>74</v>
      </c>
      <c r="AC41" s="10"/>
      <c r="AD41" s="10" t="s">
        <v>74</v>
      </c>
      <c r="AE41" s="10">
        <v>4.0</v>
      </c>
      <c r="AF41" s="10" t="s">
        <v>74</v>
      </c>
      <c r="AG41" s="10" t="s">
        <v>74</v>
      </c>
      <c r="AH41" s="10" t="s">
        <v>74</v>
      </c>
      <c r="AI41" s="10" t="s">
        <v>74</v>
      </c>
      <c r="AJ41" s="10" t="s">
        <v>74</v>
      </c>
      <c r="AK41" s="10" t="s">
        <v>286</v>
      </c>
      <c r="AL41" s="10">
        <v>21.0</v>
      </c>
      <c r="AM41" s="10" t="s">
        <v>282</v>
      </c>
      <c r="AN41" s="10">
        <v>2.0</v>
      </c>
      <c r="AO41" s="10" t="s">
        <v>74</v>
      </c>
      <c r="AP41" s="10" t="s">
        <v>79</v>
      </c>
      <c r="AQ41" s="10" t="s">
        <v>80</v>
      </c>
      <c r="AR41" s="10">
        <v>500.0</v>
      </c>
      <c r="AS41" s="10" t="s">
        <v>81</v>
      </c>
      <c r="AT41" s="10">
        <v>996.0</v>
      </c>
      <c r="AU41" s="10" t="s">
        <v>74</v>
      </c>
      <c r="AV41" s="10" t="s">
        <v>74</v>
      </c>
      <c r="AW41" s="10">
        <v>1.0</v>
      </c>
      <c r="AX41" s="10">
        <v>60.0</v>
      </c>
      <c r="AY41" s="10" t="s">
        <v>74</v>
      </c>
      <c r="AZ41" s="10" t="s">
        <v>74</v>
      </c>
      <c r="BA41" s="10">
        <v>1.0</v>
      </c>
      <c r="BB41" s="10" t="s">
        <v>74</v>
      </c>
      <c r="BC41" s="10" t="s">
        <v>74</v>
      </c>
      <c r="BD41" s="10">
        <v>2.0</v>
      </c>
      <c r="BE41" s="10">
        <v>3.0</v>
      </c>
      <c r="BF41" s="10"/>
    </row>
    <row r="42" ht="14.25" customHeight="1">
      <c r="A42" s="10">
        <f t="shared" si="10"/>
        <v>37</v>
      </c>
      <c r="B42" s="10" t="s">
        <v>224</v>
      </c>
      <c r="C42" s="11" t="s">
        <v>287</v>
      </c>
      <c r="D42" s="11" t="s">
        <v>288</v>
      </c>
      <c r="E42" s="10">
        <f t="shared" si="11"/>
        <v>13</v>
      </c>
      <c r="F42" s="11" t="s">
        <v>289</v>
      </c>
      <c r="G42" s="10">
        <f t="shared" si="12"/>
        <v>37</v>
      </c>
      <c r="H42" s="12" t="s">
        <v>63</v>
      </c>
      <c r="I42" s="11">
        <v>3.893816</v>
      </c>
      <c r="J42" s="11">
        <v>108.389289</v>
      </c>
      <c r="K42" s="10" t="s">
        <v>64</v>
      </c>
      <c r="L42" s="10" t="s">
        <v>64</v>
      </c>
      <c r="M42" s="10" t="s">
        <v>65</v>
      </c>
      <c r="N42" s="10" t="s">
        <v>86</v>
      </c>
      <c r="O42" s="10" t="s">
        <v>67</v>
      </c>
      <c r="P42" s="10" t="s">
        <v>68</v>
      </c>
      <c r="Q42" s="10" t="s">
        <v>290</v>
      </c>
      <c r="R42" s="10" t="s">
        <v>291</v>
      </c>
      <c r="S42" s="10" t="s">
        <v>63</v>
      </c>
      <c r="T42" s="10"/>
      <c r="U42" s="10" t="s">
        <v>246</v>
      </c>
      <c r="V42" s="10" t="s">
        <v>292</v>
      </c>
      <c r="W42" s="10">
        <v>1.0</v>
      </c>
      <c r="X42" s="10" t="s">
        <v>74</v>
      </c>
      <c r="Y42" s="10" t="s">
        <v>75</v>
      </c>
      <c r="Z42" s="10" t="s">
        <v>74</v>
      </c>
      <c r="AA42" s="10" t="s">
        <v>76</v>
      </c>
      <c r="AB42" s="10" t="s">
        <v>74</v>
      </c>
      <c r="AC42" s="10"/>
      <c r="AD42" s="10" t="s">
        <v>74</v>
      </c>
      <c r="AE42" s="10">
        <v>4.0</v>
      </c>
      <c r="AF42" s="10" t="s">
        <v>74</v>
      </c>
      <c r="AG42" s="10" t="s">
        <v>74</v>
      </c>
      <c r="AH42" s="10" t="s">
        <v>74</v>
      </c>
      <c r="AI42" s="10" t="s">
        <v>74</v>
      </c>
      <c r="AJ42" s="10" t="s">
        <v>74</v>
      </c>
      <c r="AK42" s="10" t="s">
        <v>293</v>
      </c>
      <c r="AL42" s="10">
        <v>21.0</v>
      </c>
      <c r="AM42" s="10" t="s">
        <v>294</v>
      </c>
      <c r="AN42" s="10">
        <v>2.0</v>
      </c>
      <c r="AO42" s="10" t="s">
        <v>74</v>
      </c>
      <c r="AP42" s="10" t="s">
        <v>90</v>
      </c>
      <c r="AQ42" s="10" t="s">
        <v>91</v>
      </c>
      <c r="AR42" s="10">
        <v>1000.0</v>
      </c>
      <c r="AS42" s="10" t="s">
        <v>123</v>
      </c>
      <c r="AT42" s="10">
        <v>996.0</v>
      </c>
      <c r="AU42" s="10" t="s">
        <v>295</v>
      </c>
      <c r="AV42" s="10"/>
      <c r="AW42" s="10" t="s">
        <v>74</v>
      </c>
      <c r="AX42" s="10">
        <v>1.0</v>
      </c>
      <c r="AY42" s="10">
        <v>92.0</v>
      </c>
      <c r="AZ42" s="10" t="s">
        <v>74</v>
      </c>
      <c r="BA42" s="10" t="s">
        <v>74</v>
      </c>
      <c r="BB42" s="10">
        <v>1.0</v>
      </c>
      <c r="BC42" s="10" t="s">
        <v>74</v>
      </c>
      <c r="BD42" s="10" t="s">
        <v>74</v>
      </c>
      <c r="BE42" s="10">
        <v>3.0</v>
      </c>
      <c r="BF42" s="10">
        <v>3.0</v>
      </c>
    </row>
    <row r="43" ht="14.25" customHeight="1">
      <c r="A43" s="10">
        <f t="shared" si="10"/>
        <v>38</v>
      </c>
      <c r="B43" s="10" t="s">
        <v>224</v>
      </c>
      <c r="C43" s="14" t="s">
        <v>287</v>
      </c>
      <c r="D43" s="11" t="s">
        <v>296</v>
      </c>
      <c r="E43" s="10">
        <f t="shared" si="11"/>
        <v>14</v>
      </c>
      <c r="F43" s="14" t="s">
        <v>297</v>
      </c>
      <c r="G43" s="10">
        <f t="shared" si="12"/>
        <v>38</v>
      </c>
      <c r="H43" s="12" t="s">
        <v>63</v>
      </c>
      <c r="I43" s="11">
        <v>3.796694</v>
      </c>
      <c r="J43" s="11">
        <v>108.039138</v>
      </c>
      <c r="K43" s="10" t="s">
        <v>64</v>
      </c>
      <c r="L43" s="10" t="s">
        <v>64</v>
      </c>
      <c r="M43" s="10" t="s">
        <v>245</v>
      </c>
      <c r="N43" s="10" t="s">
        <v>110</v>
      </c>
      <c r="O43" s="10" t="s">
        <v>74</v>
      </c>
      <c r="P43" s="10" t="s">
        <v>74</v>
      </c>
      <c r="Q43" s="10" t="s">
        <v>298</v>
      </c>
      <c r="R43" s="10" t="s">
        <v>299</v>
      </c>
      <c r="S43" s="10" t="s">
        <v>63</v>
      </c>
      <c r="T43" s="10" t="s">
        <v>300</v>
      </c>
      <c r="U43" s="10" t="s">
        <v>95</v>
      </c>
      <c r="V43" s="10" t="s">
        <v>74</v>
      </c>
      <c r="W43" s="10">
        <v>2.0</v>
      </c>
      <c r="X43" s="10" t="s">
        <v>74</v>
      </c>
      <c r="Y43" s="10" t="s">
        <v>75</v>
      </c>
      <c r="Z43" s="10" t="s">
        <v>74</v>
      </c>
      <c r="AA43" s="10" t="s">
        <v>76</v>
      </c>
      <c r="AB43" s="10" t="s">
        <v>74</v>
      </c>
      <c r="AC43" s="10"/>
      <c r="AD43" s="10" t="s">
        <v>74</v>
      </c>
      <c r="AE43" s="10">
        <v>4.0</v>
      </c>
      <c r="AF43" s="10" t="s">
        <v>74</v>
      </c>
      <c r="AG43" s="10" t="s">
        <v>74</v>
      </c>
      <c r="AH43" s="10" t="s">
        <v>74</v>
      </c>
      <c r="AI43" s="10" t="s">
        <v>74</v>
      </c>
      <c r="AJ43" s="10" t="s">
        <v>74</v>
      </c>
      <c r="AK43" s="10" t="s">
        <v>301</v>
      </c>
      <c r="AL43" s="10">
        <v>21.0</v>
      </c>
      <c r="AM43" s="10" t="s">
        <v>294</v>
      </c>
      <c r="AN43" s="10">
        <v>3.0</v>
      </c>
      <c r="AO43" s="10" t="s">
        <v>74</v>
      </c>
      <c r="AP43" s="10" t="s">
        <v>90</v>
      </c>
      <c r="AQ43" s="10" t="s">
        <v>91</v>
      </c>
      <c r="AR43" s="10">
        <v>0.0</v>
      </c>
      <c r="AS43" s="10" t="s">
        <v>302</v>
      </c>
      <c r="AT43" s="10">
        <v>996.0</v>
      </c>
      <c r="AU43" s="10"/>
      <c r="AV43" s="10" t="s">
        <v>74</v>
      </c>
      <c r="AW43" s="10" t="s">
        <v>74</v>
      </c>
      <c r="AX43" s="10">
        <v>0.0</v>
      </c>
      <c r="AY43" s="10">
        <v>0.0</v>
      </c>
      <c r="AZ43" s="10" t="s">
        <v>74</v>
      </c>
      <c r="BA43" s="10" t="s">
        <v>74</v>
      </c>
      <c r="BB43" s="10">
        <v>1.0</v>
      </c>
      <c r="BC43" s="10" t="s">
        <v>74</v>
      </c>
      <c r="BD43" s="10" t="s">
        <v>74</v>
      </c>
      <c r="BE43" s="10">
        <v>0.0</v>
      </c>
      <c r="BF43" s="10">
        <v>0.0</v>
      </c>
    </row>
    <row r="44" ht="14.25" customHeight="1">
      <c r="A44" s="10">
        <f t="shared" si="10"/>
        <v>39</v>
      </c>
      <c r="B44" s="10" t="s">
        <v>224</v>
      </c>
      <c r="C44" s="11" t="s">
        <v>287</v>
      </c>
      <c r="D44" s="11" t="s">
        <v>303</v>
      </c>
      <c r="E44" s="10">
        <f t="shared" si="11"/>
        <v>15</v>
      </c>
      <c r="F44" s="11" t="s">
        <v>303</v>
      </c>
      <c r="G44" s="11"/>
      <c r="H44" s="10" t="s">
        <v>71</v>
      </c>
      <c r="I44" s="11"/>
      <c r="J44" s="11"/>
      <c r="K44" s="10" t="s">
        <v>145</v>
      </c>
      <c r="L44" s="10" t="s">
        <v>145</v>
      </c>
      <c r="M44" s="10" t="s">
        <v>65</v>
      </c>
      <c r="N44" s="10" t="s">
        <v>74</v>
      </c>
      <c r="O44" s="10" t="s">
        <v>304</v>
      </c>
      <c r="P44" s="10"/>
      <c r="Q44" s="10"/>
      <c r="R44" s="10"/>
      <c r="S44" s="10"/>
      <c r="T44" s="10"/>
      <c r="U44" s="10" t="s">
        <v>72</v>
      </c>
      <c r="V44" s="10" t="s">
        <v>305</v>
      </c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</row>
    <row r="45" ht="14.25" customHeight="1">
      <c r="A45" s="10">
        <f t="shared" si="10"/>
        <v>40</v>
      </c>
      <c r="B45" s="10" t="s">
        <v>224</v>
      </c>
      <c r="C45" s="11" t="s">
        <v>287</v>
      </c>
      <c r="D45" s="11" t="s">
        <v>306</v>
      </c>
      <c r="E45" s="10">
        <f t="shared" si="11"/>
        <v>16</v>
      </c>
      <c r="F45" s="11" t="s">
        <v>306</v>
      </c>
      <c r="G45" s="11">
        <f>G43+1</f>
        <v>39</v>
      </c>
      <c r="H45" s="12" t="s">
        <v>63</v>
      </c>
      <c r="I45" s="11"/>
      <c r="J45" s="11"/>
      <c r="K45" s="10" t="s">
        <v>145</v>
      </c>
      <c r="L45" s="10" t="s">
        <v>145</v>
      </c>
      <c r="M45" s="10" t="s">
        <v>109</v>
      </c>
      <c r="N45" s="10" t="s">
        <v>74</v>
      </c>
      <c r="O45" s="10" t="s">
        <v>307</v>
      </c>
      <c r="P45" s="10"/>
      <c r="Q45" s="10"/>
      <c r="R45" s="10"/>
      <c r="S45" s="10"/>
      <c r="T45" s="10"/>
      <c r="U45" s="10" t="s">
        <v>113</v>
      </c>
      <c r="V45" s="10" t="s">
        <v>308</v>
      </c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</row>
    <row r="46" ht="14.25" customHeight="1">
      <c r="A46" s="10">
        <f t="shared" si="10"/>
        <v>41</v>
      </c>
      <c r="B46" s="10" t="s">
        <v>224</v>
      </c>
      <c r="C46" s="11" t="s">
        <v>287</v>
      </c>
      <c r="D46" s="11" t="s">
        <v>309</v>
      </c>
      <c r="E46" s="10">
        <f t="shared" si="11"/>
        <v>17</v>
      </c>
      <c r="F46" s="11" t="s">
        <v>309</v>
      </c>
      <c r="G46" s="11"/>
      <c r="H46" s="10" t="s">
        <v>71</v>
      </c>
      <c r="I46" s="11"/>
      <c r="J46" s="11"/>
      <c r="K46" s="10" t="s">
        <v>145</v>
      </c>
      <c r="L46" s="10" t="s">
        <v>145</v>
      </c>
      <c r="M46" s="10" t="s">
        <v>65</v>
      </c>
      <c r="N46" s="10" t="s">
        <v>74</v>
      </c>
      <c r="O46" s="10" t="s">
        <v>310</v>
      </c>
      <c r="P46" s="10"/>
      <c r="Q46" s="10"/>
      <c r="R46" s="10"/>
      <c r="S46" s="10"/>
      <c r="T46" s="10"/>
      <c r="U46" s="10" t="s">
        <v>246</v>
      </c>
      <c r="V46" s="10" t="s">
        <v>311</v>
      </c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</row>
    <row r="47" ht="14.25" customHeight="1">
      <c r="A47" s="4" t="s">
        <v>312</v>
      </c>
      <c r="B47" s="5"/>
      <c r="C47" s="6" t="s">
        <v>313</v>
      </c>
      <c r="D47" s="7"/>
      <c r="E47" s="7"/>
      <c r="F47" s="7"/>
      <c r="G47" s="7"/>
      <c r="H47" s="8"/>
      <c r="I47" s="7"/>
      <c r="J47" s="7"/>
      <c r="K47" s="7"/>
      <c r="L47" s="7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</row>
    <row r="48" ht="14.25" customHeight="1">
      <c r="A48" s="10">
        <f>A46+1</f>
        <v>42</v>
      </c>
      <c r="B48" s="10" t="s">
        <v>313</v>
      </c>
      <c r="C48" s="11" t="s">
        <v>314</v>
      </c>
      <c r="D48" s="11" t="s">
        <v>314</v>
      </c>
      <c r="E48" s="10">
        <v>1.0</v>
      </c>
      <c r="F48" s="11" t="s">
        <v>315</v>
      </c>
      <c r="G48" s="11"/>
      <c r="H48" s="10"/>
      <c r="I48" s="11">
        <v>1.452231</v>
      </c>
      <c r="J48" s="11">
        <v>102.138306</v>
      </c>
      <c r="K48" s="10" t="s">
        <v>64</v>
      </c>
      <c r="L48" s="10" t="s">
        <v>64</v>
      </c>
      <c r="M48" s="10" t="s">
        <v>245</v>
      </c>
      <c r="N48" s="10" t="s">
        <v>86</v>
      </c>
      <c r="O48" s="10" t="s">
        <v>67</v>
      </c>
      <c r="P48" s="10"/>
      <c r="Q48" s="10"/>
      <c r="R48" s="10"/>
      <c r="S48" s="10"/>
      <c r="T48" s="10"/>
      <c r="U48" s="10" t="s">
        <v>72</v>
      </c>
      <c r="V48" s="10" t="s">
        <v>316</v>
      </c>
      <c r="W48" s="10">
        <v>2.0</v>
      </c>
      <c r="X48" s="10" t="s">
        <v>74</v>
      </c>
      <c r="Y48" s="10" t="s">
        <v>75</v>
      </c>
      <c r="Z48" s="10" t="s">
        <v>74</v>
      </c>
      <c r="AA48" s="10" t="s">
        <v>76</v>
      </c>
      <c r="AB48" s="10" t="s">
        <v>74</v>
      </c>
      <c r="AC48" s="10"/>
      <c r="AD48" s="10" t="s">
        <v>74</v>
      </c>
      <c r="AE48" s="10">
        <v>4.0</v>
      </c>
      <c r="AF48" s="10" t="s">
        <v>74</v>
      </c>
      <c r="AG48" s="10" t="s">
        <v>74</v>
      </c>
      <c r="AH48" s="10" t="s">
        <v>74</v>
      </c>
      <c r="AI48" s="10" t="s">
        <v>74</v>
      </c>
      <c r="AJ48" s="10" t="s">
        <v>74</v>
      </c>
      <c r="AK48" s="10" t="s">
        <v>317</v>
      </c>
      <c r="AL48" s="10">
        <v>14.0</v>
      </c>
      <c r="AM48" s="10" t="s">
        <v>318</v>
      </c>
      <c r="AN48" s="10">
        <v>2.0</v>
      </c>
      <c r="AO48" s="10" t="s">
        <v>74</v>
      </c>
      <c r="AP48" s="10" t="s">
        <v>79</v>
      </c>
      <c r="AQ48" s="10" t="s">
        <v>80</v>
      </c>
      <c r="AR48" s="10">
        <v>500.0</v>
      </c>
      <c r="AS48" s="10" t="s">
        <v>81</v>
      </c>
      <c r="AT48" s="10">
        <v>996.0</v>
      </c>
      <c r="AU48" s="10"/>
      <c r="AV48" s="10" t="s">
        <v>74</v>
      </c>
      <c r="AW48" s="10" t="s">
        <v>74</v>
      </c>
      <c r="AX48" s="10">
        <v>1.0</v>
      </c>
      <c r="AY48" s="10">
        <v>51.0</v>
      </c>
      <c r="AZ48" s="10" t="s">
        <v>74</v>
      </c>
      <c r="BA48" s="10" t="s">
        <v>74</v>
      </c>
      <c r="BB48" s="10">
        <v>1.0</v>
      </c>
      <c r="BC48" s="10" t="s">
        <v>74</v>
      </c>
      <c r="BD48" s="10" t="s">
        <v>74</v>
      </c>
      <c r="BE48" s="10">
        <v>3.0</v>
      </c>
      <c r="BF48" s="10">
        <v>3.0</v>
      </c>
    </row>
    <row r="49" ht="14.25" customHeight="1">
      <c r="A49" s="10">
        <f t="shared" ref="A49:A64" si="13">A48+1</f>
        <v>43</v>
      </c>
      <c r="B49" s="10" t="s">
        <v>313</v>
      </c>
      <c r="C49" s="11" t="s">
        <v>314</v>
      </c>
      <c r="D49" s="11" t="s">
        <v>314</v>
      </c>
      <c r="E49" s="10">
        <f t="shared" ref="E49:E64" si="14">E48+1</f>
        <v>2</v>
      </c>
      <c r="F49" s="11" t="s">
        <v>319</v>
      </c>
      <c r="G49" s="11"/>
      <c r="H49" s="10"/>
      <c r="I49" s="11">
        <v>1.378139</v>
      </c>
      <c r="J49" s="11">
        <v>102.147861</v>
      </c>
      <c r="K49" s="10" t="s">
        <v>64</v>
      </c>
      <c r="L49" s="10" t="s">
        <v>64</v>
      </c>
      <c r="M49" s="10" t="s">
        <v>109</v>
      </c>
      <c r="N49" s="10" t="s">
        <v>86</v>
      </c>
      <c r="O49" s="10" t="s">
        <v>67</v>
      </c>
      <c r="P49" s="10"/>
      <c r="Q49" s="10" t="s">
        <v>320</v>
      </c>
      <c r="R49" s="10" t="s">
        <v>321</v>
      </c>
      <c r="S49" s="10" t="s">
        <v>63</v>
      </c>
      <c r="T49" s="10"/>
      <c r="U49" s="10" t="s">
        <v>113</v>
      </c>
      <c r="V49" s="10" t="s">
        <v>322</v>
      </c>
      <c r="W49" s="10">
        <v>2.0</v>
      </c>
      <c r="X49" s="10" t="s">
        <v>74</v>
      </c>
      <c r="Y49" s="10" t="s">
        <v>75</v>
      </c>
      <c r="Z49" s="10" t="s">
        <v>74</v>
      </c>
      <c r="AA49" s="10" t="s">
        <v>76</v>
      </c>
      <c r="AB49" s="10" t="s">
        <v>74</v>
      </c>
      <c r="AC49" s="10"/>
      <c r="AD49" s="10" t="s">
        <v>74</v>
      </c>
      <c r="AE49" s="10">
        <v>4.0</v>
      </c>
      <c r="AF49" s="10" t="s">
        <v>74</v>
      </c>
      <c r="AG49" s="10" t="s">
        <v>74</v>
      </c>
      <c r="AH49" s="10" t="s">
        <v>74</v>
      </c>
      <c r="AI49" s="10" t="s">
        <v>74</v>
      </c>
      <c r="AJ49" s="10" t="s">
        <v>74</v>
      </c>
      <c r="AK49" s="10" t="s">
        <v>323</v>
      </c>
      <c r="AL49" s="10">
        <v>14.0</v>
      </c>
      <c r="AM49" s="10" t="s">
        <v>318</v>
      </c>
      <c r="AN49" s="10">
        <v>2.0</v>
      </c>
      <c r="AO49" s="10" t="s">
        <v>74</v>
      </c>
      <c r="AP49" s="10" t="s">
        <v>79</v>
      </c>
      <c r="AQ49" s="10" t="s">
        <v>80</v>
      </c>
      <c r="AR49" s="10">
        <v>500.0</v>
      </c>
      <c r="AS49" s="10" t="s">
        <v>81</v>
      </c>
      <c r="AT49" s="10">
        <v>996.0</v>
      </c>
      <c r="AU49" s="10"/>
      <c r="AV49" s="10" t="s">
        <v>74</v>
      </c>
      <c r="AW49" s="10" t="s">
        <v>74</v>
      </c>
      <c r="AX49" s="10">
        <v>1.0</v>
      </c>
      <c r="AY49" s="10">
        <v>57.0</v>
      </c>
      <c r="AZ49" s="10" t="s">
        <v>74</v>
      </c>
      <c r="BA49" s="10" t="s">
        <v>74</v>
      </c>
      <c r="BB49" s="10">
        <v>1.0</v>
      </c>
      <c r="BC49" s="10" t="s">
        <v>74</v>
      </c>
      <c r="BD49" s="10" t="s">
        <v>74</v>
      </c>
      <c r="BE49" s="10">
        <v>3.0</v>
      </c>
      <c r="BF49" s="10">
        <v>3.0</v>
      </c>
    </row>
    <row r="50" ht="14.25" customHeight="1">
      <c r="A50" s="10">
        <f t="shared" si="13"/>
        <v>44</v>
      </c>
      <c r="B50" s="10" t="s">
        <v>313</v>
      </c>
      <c r="C50" s="11" t="s">
        <v>314</v>
      </c>
      <c r="D50" s="11" t="s">
        <v>324</v>
      </c>
      <c r="E50" s="10">
        <f t="shared" si="14"/>
        <v>3</v>
      </c>
      <c r="F50" s="11" t="s">
        <v>325</v>
      </c>
      <c r="G50" s="11"/>
      <c r="H50" s="10"/>
      <c r="I50" s="11">
        <v>1.725548</v>
      </c>
      <c r="J50" s="11">
        <v>101.457882</v>
      </c>
      <c r="K50" s="10" t="s">
        <v>64</v>
      </c>
      <c r="L50" s="10" t="s">
        <v>64</v>
      </c>
      <c r="M50" s="10" t="s">
        <v>65</v>
      </c>
      <c r="N50" s="10" t="s">
        <v>86</v>
      </c>
      <c r="O50" s="10" t="s">
        <v>67</v>
      </c>
      <c r="P50" s="10"/>
      <c r="Q50" s="10"/>
      <c r="R50" s="10"/>
      <c r="S50" s="10"/>
      <c r="T50" s="10"/>
      <c r="U50" s="10" t="s">
        <v>72</v>
      </c>
      <c r="V50" s="10" t="s">
        <v>326</v>
      </c>
      <c r="W50" s="10">
        <v>2.0</v>
      </c>
      <c r="X50" s="10" t="s">
        <v>74</v>
      </c>
      <c r="Y50" s="10" t="s">
        <v>75</v>
      </c>
      <c r="Z50" s="10" t="s">
        <v>74</v>
      </c>
      <c r="AA50" s="10" t="s">
        <v>76</v>
      </c>
      <c r="AB50" s="10" t="s">
        <v>74</v>
      </c>
      <c r="AC50" s="10"/>
      <c r="AD50" s="10" t="s">
        <v>327</v>
      </c>
      <c r="AE50" s="10">
        <v>4.0</v>
      </c>
      <c r="AF50" s="10" t="s">
        <v>74</v>
      </c>
      <c r="AG50" s="10" t="s">
        <v>74</v>
      </c>
      <c r="AH50" s="10" t="s">
        <v>74</v>
      </c>
      <c r="AI50" s="10" t="s">
        <v>74</v>
      </c>
      <c r="AJ50" s="10" t="s">
        <v>74</v>
      </c>
      <c r="AK50" s="10" t="s">
        <v>328</v>
      </c>
      <c r="AL50" s="10">
        <v>14.0</v>
      </c>
      <c r="AM50" s="10" t="s">
        <v>318</v>
      </c>
      <c r="AN50" s="10">
        <v>3.0</v>
      </c>
      <c r="AO50" s="10" t="s">
        <v>74</v>
      </c>
      <c r="AP50" s="10" t="s">
        <v>79</v>
      </c>
      <c r="AQ50" s="10" t="s">
        <v>80</v>
      </c>
      <c r="AR50" s="10">
        <v>500.0</v>
      </c>
      <c r="AS50" s="10" t="s">
        <v>81</v>
      </c>
      <c r="AT50" s="10">
        <v>996.0</v>
      </c>
      <c r="AU50" s="10"/>
      <c r="AV50" s="10" t="s">
        <v>74</v>
      </c>
      <c r="AW50" s="10" t="s">
        <v>74</v>
      </c>
      <c r="AX50" s="10">
        <v>1.0</v>
      </c>
      <c r="AY50" s="10">
        <v>60.0</v>
      </c>
      <c r="AZ50" s="10" t="s">
        <v>74</v>
      </c>
      <c r="BA50" s="10" t="s">
        <v>74</v>
      </c>
      <c r="BB50" s="10">
        <v>1.0</v>
      </c>
      <c r="BC50" s="10" t="s">
        <v>74</v>
      </c>
      <c r="BD50" s="10" t="s">
        <v>74</v>
      </c>
      <c r="BE50" s="10">
        <v>3.0</v>
      </c>
      <c r="BF50" s="10">
        <v>3.0</v>
      </c>
    </row>
    <row r="51" ht="14.25" customHeight="1">
      <c r="A51" s="10">
        <f t="shared" si="13"/>
        <v>45</v>
      </c>
      <c r="B51" s="10" t="s">
        <v>313</v>
      </c>
      <c r="C51" s="11" t="s">
        <v>314</v>
      </c>
      <c r="D51" s="11" t="s">
        <v>329</v>
      </c>
      <c r="E51" s="10">
        <f t="shared" si="14"/>
        <v>4</v>
      </c>
      <c r="F51" s="11" t="s">
        <v>330</v>
      </c>
      <c r="G51" s="11"/>
      <c r="H51" s="10"/>
      <c r="I51" s="11"/>
      <c r="J51" s="11"/>
      <c r="K51" s="10" t="s">
        <v>145</v>
      </c>
      <c r="L51" s="10" t="s">
        <v>145</v>
      </c>
      <c r="M51" s="10" t="s">
        <v>65</v>
      </c>
      <c r="N51" s="10" t="s">
        <v>74</v>
      </c>
      <c r="O51" s="10"/>
      <c r="P51" s="10"/>
      <c r="Q51" s="10"/>
      <c r="R51" s="10"/>
      <c r="S51" s="10"/>
      <c r="T51" s="10"/>
      <c r="U51" s="10"/>
      <c r="V51" s="10" t="s">
        <v>74</v>
      </c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</row>
    <row r="52" ht="14.25" customHeight="1">
      <c r="A52" s="10">
        <f t="shared" si="13"/>
        <v>46</v>
      </c>
      <c r="B52" s="10"/>
      <c r="C52" s="11" t="s">
        <v>314</v>
      </c>
      <c r="D52" s="11" t="s">
        <v>314</v>
      </c>
      <c r="E52" s="10">
        <f t="shared" si="14"/>
        <v>5</v>
      </c>
      <c r="F52" s="11" t="s">
        <v>331</v>
      </c>
      <c r="G52" s="11"/>
      <c r="H52" s="10"/>
      <c r="I52" s="11"/>
      <c r="J52" s="11"/>
      <c r="K52" s="10" t="s">
        <v>145</v>
      </c>
      <c r="L52" s="10" t="s">
        <v>145</v>
      </c>
      <c r="M52" s="10" t="s">
        <v>65</v>
      </c>
      <c r="N52" s="10" t="s">
        <v>74</v>
      </c>
      <c r="O52" s="10"/>
      <c r="P52" s="10"/>
      <c r="Q52" s="10"/>
      <c r="R52" s="10"/>
      <c r="S52" s="10"/>
      <c r="T52" s="10"/>
      <c r="U52" s="10"/>
      <c r="V52" s="10" t="s">
        <v>74</v>
      </c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</row>
    <row r="53" ht="14.25" customHeight="1">
      <c r="A53" s="10">
        <f t="shared" si="13"/>
        <v>47</v>
      </c>
      <c r="B53" s="10" t="s">
        <v>313</v>
      </c>
      <c r="C53" s="11" t="s">
        <v>332</v>
      </c>
      <c r="D53" s="11" t="s">
        <v>333</v>
      </c>
      <c r="E53" s="10">
        <f t="shared" si="14"/>
        <v>6</v>
      </c>
      <c r="F53" s="11" t="s">
        <v>334</v>
      </c>
      <c r="G53" s="11"/>
      <c r="H53" s="10"/>
      <c r="I53" s="11"/>
      <c r="J53" s="11"/>
      <c r="K53" s="10" t="s">
        <v>145</v>
      </c>
      <c r="L53" s="10" t="s">
        <v>145</v>
      </c>
      <c r="M53" s="10" t="s">
        <v>245</v>
      </c>
      <c r="N53" s="10" t="s">
        <v>74</v>
      </c>
      <c r="O53" s="10"/>
      <c r="P53" s="10"/>
      <c r="Q53" s="10"/>
      <c r="R53" s="10"/>
      <c r="S53" s="10"/>
      <c r="T53" s="10"/>
      <c r="U53" s="10"/>
      <c r="V53" s="10" t="s">
        <v>74</v>
      </c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</row>
    <row r="54" ht="14.25" customHeight="1">
      <c r="A54" s="10">
        <f t="shared" si="13"/>
        <v>48</v>
      </c>
      <c r="B54" s="10" t="s">
        <v>313</v>
      </c>
      <c r="C54" s="11" t="s">
        <v>332</v>
      </c>
      <c r="D54" s="11" t="s">
        <v>335</v>
      </c>
      <c r="E54" s="10">
        <f t="shared" si="14"/>
        <v>7</v>
      </c>
      <c r="F54" s="11" t="s">
        <v>336</v>
      </c>
      <c r="G54" s="11"/>
      <c r="H54" s="10"/>
      <c r="I54" s="11"/>
      <c r="J54" s="11"/>
      <c r="K54" s="10" t="s">
        <v>145</v>
      </c>
      <c r="L54" s="10" t="s">
        <v>252</v>
      </c>
      <c r="M54" s="10" t="s">
        <v>109</v>
      </c>
      <c r="N54" s="10" t="s">
        <v>95</v>
      </c>
      <c r="O54" s="10"/>
      <c r="P54" s="10"/>
      <c r="Q54" s="10"/>
      <c r="R54" s="10"/>
      <c r="S54" s="10"/>
      <c r="T54" s="10" t="s">
        <v>337</v>
      </c>
      <c r="U54" s="10"/>
      <c r="V54" s="10" t="s">
        <v>74</v>
      </c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</row>
    <row r="55" ht="14.25" customHeight="1">
      <c r="A55" s="10">
        <f t="shared" si="13"/>
        <v>49</v>
      </c>
      <c r="B55" s="10" t="s">
        <v>313</v>
      </c>
      <c r="C55" s="11" t="s">
        <v>332</v>
      </c>
      <c r="D55" s="11" t="s">
        <v>338</v>
      </c>
      <c r="E55" s="10">
        <f t="shared" si="14"/>
        <v>8</v>
      </c>
      <c r="F55" s="11" t="s">
        <v>339</v>
      </c>
      <c r="G55" s="11"/>
      <c r="H55" s="10"/>
      <c r="I55" s="11"/>
      <c r="J55" s="11"/>
      <c r="K55" s="10" t="s">
        <v>145</v>
      </c>
      <c r="L55" s="10" t="s">
        <v>145</v>
      </c>
      <c r="M55" s="10" t="s">
        <v>245</v>
      </c>
      <c r="N55" s="10" t="s">
        <v>74</v>
      </c>
      <c r="O55" s="10"/>
      <c r="P55" s="10"/>
      <c r="Q55" s="10"/>
      <c r="R55" s="10"/>
      <c r="S55" s="10"/>
      <c r="T55" s="10"/>
      <c r="U55" s="10"/>
      <c r="V55" s="10" t="s">
        <v>74</v>
      </c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</row>
    <row r="56" ht="14.25" customHeight="1">
      <c r="A56" s="10">
        <f t="shared" si="13"/>
        <v>50</v>
      </c>
      <c r="B56" s="10" t="s">
        <v>313</v>
      </c>
      <c r="C56" s="11" t="s">
        <v>340</v>
      </c>
      <c r="D56" s="11" t="s">
        <v>341</v>
      </c>
      <c r="E56" s="10">
        <f t="shared" si="14"/>
        <v>9</v>
      </c>
      <c r="F56" s="11" t="s">
        <v>342</v>
      </c>
      <c r="G56" s="11"/>
      <c r="H56" s="10"/>
      <c r="I56" s="11">
        <v>0.962722</v>
      </c>
      <c r="J56" s="11">
        <v>102.331371</v>
      </c>
      <c r="K56" s="10" t="s">
        <v>64</v>
      </c>
      <c r="L56" s="10" t="s">
        <v>252</v>
      </c>
      <c r="M56" s="10" t="s">
        <v>65</v>
      </c>
      <c r="N56" s="10" t="s">
        <v>95</v>
      </c>
      <c r="O56" s="10" t="s">
        <v>67</v>
      </c>
      <c r="P56" s="10"/>
      <c r="Q56" s="10"/>
      <c r="R56" s="10"/>
      <c r="S56" s="10"/>
      <c r="T56" s="10"/>
      <c r="U56" s="10" t="s">
        <v>95</v>
      </c>
      <c r="V56" s="10" t="s">
        <v>74</v>
      </c>
      <c r="W56" s="10">
        <v>2.0</v>
      </c>
      <c r="X56" s="10" t="s">
        <v>74</v>
      </c>
      <c r="Y56" s="10" t="s">
        <v>75</v>
      </c>
      <c r="Z56" s="10" t="s">
        <v>74</v>
      </c>
      <c r="AA56" s="10" t="s">
        <v>76</v>
      </c>
      <c r="AB56" s="10" t="s">
        <v>74</v>
      </c>
      <c r="AC56" s="10"/>
      <c r="AD56" s="10" t="s">
        <v>74</v>
      </c>
      <c r="AE56" s="10">
        <v>4.0</v>
      </c>
      <c r="AF56" s="10" t="s">
        <v>74</v>
      </c>
      <c r="AG56" s="10" t="s">
        <v>74</v>
      </c>
      <c r="AH56" s="10" t="s">
        <v>74</v>
      </c>
      <c r="AI56" s="10" t="s">
        <v>74</v>
      </c>
      <c r="AJ56" s="10" t="s">
        <v>74</v>
      </c>
      <c r="AK56" s="10" t="s">
        <v>343</v>
      </c>
      <c r="AL56" s="10">
        <v>14.0</v>
      </c>
      <c r="AM56" s="10" t="s">
        <v>344</v>
      </c>
      <c r="AN56" s="10">
        <v>3.0</v>
      </c>
      <c r="AO56" s="10" t="s">
        <v>74</v>
      </c>
      <c r="AP56" s="10" t="s">
        <v>74</v>
      </c>
      <c r="AQ56" s="10" t="s">
        <v>74</v>
      </c>
      <c r="AR56" s="10">
        <v>0.0</v>
      </c>
      <c r="AS56" s="10" t="s">
        <v>345</v>
      </c>
      <c r="AT56" s="10">
        <v>996.0</v>
      </c>
      <c r="AU56" s="10"/>
      <c r="AV56" s="10" t="s">
        <v>74</v>
      </c>
      <c r="AW56" s="10" t="s">
        <v>74</v>
      </c>
      <c r="AX56" s="10">
        <v>0.0</v>
      </c>
      <c r="AY56" s="10">
        <v>0.0</v>
      </c>
      <c r="AZ56" s="10" t="s">
        <v>74</v>
      </c>
      <c r="BA56" s="10" t="s">
        <v>74</v>
      </c>
      <c r="BB56" s="10">
        <v>1.0</v>
      </c>
      <c r="BC56" s="10" t="s">
        <v>74</v>
      </c>
      <c r="BD56" s="10" t="s">
        <v>74</v>
      </c>
      <c r="BE56" s="10">
        <v>0.0</v>
      </c>
      <c r="BF56" s="10">
        <v>0.0</v>
      </c>
    </row>
    <row r="57" ht="14.25" customHeight="1">
      <c r="A57" s="10">
        <f t="shared" si="13"/>
        <v>51</v>
      </c>
      <c r="B57" s="10" t="s">
        <v>313</v>
      </c>
      <c r="C57" s="11" t="s">
        <v>340</v>
      </c>
      <c r="D57" s="11" t="s">
        <v>346</v>
      </c>
      <c r="E57" s="10">
        <f t="shared" si="14"/>
        <v>10</v>
      </c>
      <c r="F57" s="11" t="s">
        <v>347</v>
      </c>
      <c r="G57" s="11"/>
      <c r="H57" s="10"/>
      <c r="I57" s="11"/>
      <c r="J57" s="11"/>
      <c r="K57" s="10" t="s">
        <v>145</v>
      </c>
      <c r="L57" s="10" t="s">
        <v>145</v>
      </c>
      <c r="M57" s="10" t="s">
        <v>245</v>
      </c>
      <c r="N57" s="10" t="s">
        <v>74</v>
      </c>
      <c r="O57" s="10"/>
      <c r="P57" s="10"/>
      <c r="Q57" s="10"/>
      <c r="R57" s="10"/>
      <c r="S57" s="10"/>
      <c r="T57" s="10"/>
      <c r="U57" s="10"/>
      <c r="V57" s="10" t="s">
        <v>74</v>
      </c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</row>
    <row r="58" ht="14.25" customHeight="1">
      <c r="A58" s="10">
        <f t="shared" si="13"/>
        <v>52</v>
      </c>
      <c r="B58" s="10" t="s">
        <v>313</v>
      </c>
      <c r="C58" s="11" t="s">
        <v>340</v>
      </c>
      <c r="D58" s="11" t="s">
        <v>348</v>
      </c>
      <c r="E58" s="10">
        <f t="shared" si="14"/>
        <v>11</v>
      </c>
      <c r="F58" s="11" t="s">
        <v>348</v>
      </c>
      <c r="G58" s="11"/>
      <c r="H58" s="10"/>
      <c r="I58" s="11"/>
      <c r="J58" s="11"/>
      <c r="K58" s="10" t="s">
        <v>145</v>
      </c>
      <c r="L58" s="10" t="s">
        <v>145</v>
      </c>
      <c r="M58" s="10" t="s">
        <v>245</v>
      </c>
      <c r="N58" s="10" t="s">
        <v>74</v>
      </c>
      <c r="O58" s="10"/>
      <c r="P58" s="10"/>
      <c r="Q58" s="10"/>
      <c r="R58" s="10"/>
      <c r="S58" s="10"/>
      <c r="T58" s="10"/>
      <c r="U58" s="10"/>
      <c r="V58" s="10" t="s">
        <v>74</v>
      </c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</row>
    <row r="59" ht="14.25" customHeight="1">
      <c r="A59" s="10">
        <f t="shared" si="13"/>
        <v>53</v>
      </c>
      <c r="B59" s="10"/>
      <c r="C59" s="11" t="s">
        <v>340</v>
      </c>
      <c r="D59" s="11" t="s">
        <v>349</v>
      </c>
      <c r="E59" s="10">
        <f t="shared" si="14"/>
        <v>12</v>
      </c>
      <c r="F59" s="11" t="s">
        <v>350</v>
      </c>
      <c r="G59" s="11"/>
      <c r="H59" s="10"/>
      <c r="I59" s="11"/>
      <c r="J59" s="11"/>
      <c r="K59" s="10" t="s">
        <v>145</v>
      </c>
      <c r="L59" s="10" t="s">
        <v>145</v>
      </c>
      <c r="M59" s="10" t="s">
        <v>65</v>
      </c>
      <c r="N59" s="10" t="s">
        <v>74</v>
      </c>
      <c r="O59" s="10"/>
      <c r="P59" s="10"/>
      <c r="Q59" s="10"/>
      <c r="R59" s="10"/>
      <c r="S59" s="10"/>
      <c r="T59" s="10"/>
      <c r="U59" s="10"/>
      <c r="V59" s="10" t="s">
        <v>74</v>
      </c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</row>
    <row r="60" ht="14.25" customHeight="1">
      <c r="A60" s="10">
        <f t="shared" si="13"/>
        <v>54</v>
      </c>
      <c r="B60" s="10" t="s">
        <v>313</v>
      </c>
      <c r="C60" s="11" t="s">
        <v>340</v>
      </c>
      <c r="D60" s="11" t="s">
        <v>351</v>
      </c>
      <c r="E60" s="10">
        <f t="shared" si="14"/>
        <v>13</v>
      </c>
      <c r="F60" s="11" t="s">
        <v>352</v>
      </c>
      <c r="G60" s="11"/>
      <c r="H60" s="10"/>
      <c r="I60" s="11">
        <v>0.93035</v>
      </c>
      <c r="J60" s="11">
        <v>102.462496</v>
      </c>
      <c r="K60" s="10" t="s">
        <v>64</v>
      </c>
      <c r="L60" s="10" t="s">
        <v>64</v>
      </c>
      <c r="M60" s="10" t="s">
        <v>65</v>
      </c>
      <c r="N60" s="10" t="s">
        <v>86</v>
      </c>
      <c r="O60" s="10" t="s">
        <v>67</v>
      </c>
      <c r="P60" s="10"/>
      <c r="Q60" s="10"/>
      <c r="R60" s="10"/>
      <c r="S60" s="10"/>
      <c r="T60" s="10"/>
      <c r="U60" s="10" t="s">
        <v>72</v>
      </c>
      <c r="V60" s="10" t="s">
        <v>353</v>
      </c>
      <c r="W60" s="10">
        <v>1.0</v>
      </c>
      <c r="X60" s="10" t="s">
        <v>74</v>
      </c>
      <c r="Y60" s="10" t="s">
        <v>75</v>
      </c>
      <c r="Z60" s="10" t="s">
        <v>74</v>
      </c>
      <c r="AA60" s="10" t="s">
        <v>76</v>
      </c>
      <c r="AB60" s="10" t="s">
        <v>74</v>
      </c>
      <c r="AC60" s="10"/>
      <c r="AD60" s="10" t="s">
        <v>74</v>
      </c>
      <c r="AE60" s="10">
        <v>4.0</v>
      </c>
      <c r="AF60" s="10" t="s">
        <v>74</v>
      </c>
      <c r="AG60" s="10" t="s">
        <v>74</v>
      </c>
      <c r="AH60" s="10" t="s">
        <v>74</v>
      </c>
      <c r="AI60" s="10" t="s">
        <v>74</v>
      </c>
      <c r="AJ60" s="10" t="s">
        <v>74</v>
      </c>
      <c r="AK60" s="10" t="s">
        <v>354</v>
      </c>
      <c r="AL60" s="10">
        <v>14.0</v>
      </c>
      <c r="AM60" s="10" t="s">
        <v>344</v>
      </c>
      <c r="AN60" s="10">
        <v>2.0</v>
      </c>
      <c r="AO60" s="10" t="s">
        <v>74</v>
      </c>
      <c r="AP60" s="10" t="s">
        <v>79</v>
      </c>
      <c r="AQ60" s="10" t="s">
        <v>80</v>
      </c>
      <c r="AR60" s="10">
        <v>500.0</v>
      </c>
      <c r="AS60" s="10" t="s">
        <v>81</v>
      </c>
      <c r="AT60" s="10">
        <v>996.0</v>
      </c>
      <c r="AU60" s="10"/>
      <c r="AV60" s="10" t="s">
        <v>74</v>
      </c>
      <c r="AW60" s="10" t="s">
        <v>74</v>
      </c>
      <c r="AX60" s="10">
        <v>1.0</v>
      </c>
      <c r="AY60" s="10">
        <v>57.0</v>
      </c>
      <c r="AZ60" s="10" t="s">
        <v>74</v>
      </c>
      <c r="BA60" s="10" t="s">
        <v>74</v>
      </c>
      <c r="BB60" s="10">
        <v>1.0</v>
      </c>
      <c r="BC60" s="10" t="s">
        <v>74</v>
      </c>
      <c r="BD60" s="10" t="s">
        <v>74</v>
      </c>
      <c r="BE60" s="10">
        <v>2.0</v>
      </c>
      <c r="BF60" s="10">
        <v>3.0</v>
      </c>
    </row>
    <row r="61" ht="14.25" customHeight="1">
      <c r="A61" s="10">
        <f t="shared" si="13"/>
        <v>55</v>
      </c>
      <c r="B61" s="10" t="s">
        <v>313</v>
      </c>
      <c r="C61" s="11" t="s">
        <v>340</v>
      </c>
      <c r="D61" s="11" t="s">
        <v>355</v>
      </c>
      <c r="E61" s="10">
        <f t="shared" si="14"/>
        <v>14</v>
      </c>
      <c r="F61" s="11" t="s">
        <v>356</v>
      </c>
      <c r="G61" s="11"/>
      <c r="H61" s="10"/>
      <c r="I61" s="11">
        <v>1.017772</v>
      </c>
      <c r="J61" s="11">
        <v>102.665928</v>
      </c>
      <c r="K61" s="10" t="s">
        <v>64</v>
      </c>
      <c r="L61" s="10" t="s">
        <v>64</v>
      </c>
      <c r="M61" s="10" t="s">
        <v>245</v>
      </c>
      <c r="N61" s="10" t="s">
        <v>86</v>
      </c>
      <c r="O61" s="10" t="s">
        <v>67</v>
      </c>
      <c r="P61" s="10"/>
      <c r="Q61" s="10"/>
      <c r="R61" s="10"/>
      <c r="S61" s="10"/>
      <c r="T61" s="10"/>
      <c r="U61" s="10" t="s">
        <v>246</v>
      </c>
      <c r="V61" s="10" t="s">
        <v>357</v>
      </c>
      <c r="W61" s="10">
        <v>2.0</v>
      </c>
      <c r="X61" s="10" t="s">
        <v>74</v>
      </c>
      <c r="Y61" s="10" t="s">
        <v>75</v>
      </c>
      <c r="Z61" s="10" t="s">
        <v>74</v>
      </c>
      <c r="AA61" s="10" t="s">
        <v>76</v>
      </c>
      <c r="AB61" s="10" t="s">
        <v>74</v>
      </c>
      <c r="AC61" s="10"/>
      <c r="AD61" s="10" t="s">
        <v>74</v>
      </c>
      <c r="AE61" s="10">
        <v>4.0</v>
      </c>
      <c r="AF61" s="10" t="s">
        <v>74</v>
      </c>
      <c r="AG61" s="10" t="s">
        <v>74</v>
      </c>
      <c r="AH61" s="10" t="s">
        <v>74</v>
      </c>
      <c r="AI61" s="10" t="s">
        <v>74</v>
      </c>
      <c r="AJ61" s="10" t="s">
        <v>74</v>
      </c>
      <c r="AK61" s="10" t="s">
        <v>358</v>
      </c>
      <c r="AL61" s="10">
        <v>14.0</v>
      </c>
      <c r="AM61" s="10" t="s">
        <v>344</v>
      </c>
      <c r="AN61" s="10">
        <v>3.0</v>
      </c>
      <c r="AO61" s="10" t="s">
        <v>74</v>
      </c>
      <c r="AP61" s="10" t="s">
        <v>74</v>
      </c>
      <c r="AQ61" s="10" t="s">
        <v>80</v>
      </c>
      <c r="AR61" s="10">
        <v>500.0</v>
      </c>
      <c r="AS61" s="10" t="s">
        <v>81</v>
      </c>
      <c r="AT61" s="10">
        <v>996.0</v>
      </c>
      <c r="AU61" s="10"/>
      <c r="AV61" s="10" t="s">
        <v>74</v>
      </c>
      <c r="AW61" s="10" t="s">
        <v>74</v>
      </c>
      <c r="AX61" s="10">
        <v>1.0</v>
      </c>
      <c r="AY61" s="10">
        <v>0.0</v>
      </c>
      <c r="AZ61" s="10" t="s">
        <v>74</v>
      </c>
      <c r="BA61" s="10" t="s">
        <v>74</v>
      </c>
      <c r="BB61" s="10">
        <v>1.0</v>
      </c>
      <c r="BC61" s="10" t="s">
        <v>74</v>
      </c>
      <c r="BD61" s="10" t="s">
        <v>74</v>
      </c>
      <c r="BE61" s="10">
        <v>3.0</v>
      </c>
      <c r="BF61" s="10">
        <v>3.0</v>
      </c>
    </row>
    <row r="62" ht="14.25" customHeight="1">
      <c r="A62" s="10">
        <f t="shared" si="13"/>
        <v>56</v>
      </c>
      <c r="B62" s="10" t="s">
        <v>313</v>
      </c>
      <c r="C62" s="11" t="s">
        <v>340</v>
      </c>
      <c r="D62" s="11" t="s">
        <v>355</v>
      </c>
      <c r="E62" s="10">
        <f t="shared" si="14"/>
        <v>15</v>
      </c>
      <c r="F62" s="11" t="s">
        <v>359</v>
      </c>
      <c r="G62" s="11"/>
      <c r="H62" s="10"/>
      <c r="I62" s="11">
        <v>0.998179</v>
      </c>
      <c r="J62" s="11">
        <v>102.666664</v>
      </c>
      <c r="K62" s="10" t="s">
        <v>64</v>
      </c>
      <c r="L62" s="10" t="s">
        <v>64</v>
      </c>
      <c r="M62" s="10" t="s">
        <v>65</v>
      </c>
      <c r="N62" s="10" t="s">
        <v>86</v>
      </c>
      <c r="O62" s="10" t="s">
        <v>67</v>
      </c>
      <c r="P62" s="10"/>
      <c r="Q62" s="10"/>
      <c r="R62" s="10"/>
      <c r="S62" s="10"/>
      <c r="T62" s="10"/>
      <c r="U62" s="10" t="s">
        <v>72</v>
      </c>
      <c r="V62" s="10" t="s">
        <v>360</v>
      </c>
      <c r="W62" s="10">
        <v>2.0</v>
      </c>
      <c r="X62" s="10" t="s">
        <v>74</v>
      </c>
      <c r="Y62" s="10" t="s">
        <v>75</v>
      </c>
      <c r="Z62" s="10" t="s">
        <v>74</v>
      </c>
      <c r="AA62" s="10" t="s">
        <v>76</v>
      </c>
      <c r="AB62" s="10" t="s">
        <v>74</v>
      </c>
      <c r="AC62" s="10"/>
      <c r="AD62" s="10" t="s">
        <v>74</v>
      </c>
      <c r="AE62" s="10">
        <v>4.0</v>
      </c>
      <c r="AF62" s="10" t="s">
        <v>74</v>
      </c>
      <c r="AG62" s="10" t="s">
        <v>74</v>
      </c>
      <c r="AH62" s="10" t="s">
        <v>74</v>
      </c>
      <c r="AI62" s="10" t="s">
        <v>74</v>
      </c>
      <c r="AJ62" s="10" t="s">
        <v>74</v>
      </c>
      <c r="AK62" s="10" t="s">
        <v>361</v>
      </c>
      <c r="AL62" s="10">
        <v>14.0</v>
      </c>
      <c r="AM62" s="10" t="s">
        <v>344</v>
      </c>
      <c r="AN62" s="10">
        <v>3.0</v>
      </c>
      <c r="AO62" s="10" t="s">
        <v>74</v>
      </c>
      <c r="AP62" s="10" t="s">
        <v>79</v>
      </c>
      <c r="AQ62" s="10" t="s">
        <v>80</v>
      </c>
      <c r="AR62" s="10">
        <v>500.0</v>
      </c>
      <c r="AS62" s="10" t="s">
        <v>81</v>
      </c>
      <c r="AT62" s="10">
        <v>996.0</v>
      </c>
      <c r="AU62" s="10"/>
      <c r="AV62" s="10" t="s">
        <v>74</v>
      </c>
      <c r="AW62" s="10" t="s">
        <v>74</v>
      </c>
      <c r="AX62" s="10">
        <v>1.0</v>
      </c>
      <c r="AY62" s="10">
        <v>0.0</v>
      </c>
      <c r="AZ62" s="10" t="s">
        <v>74</v>
      </c>
      <c r="BA62" s="10" t="s">
        <v>74</v>
      </c>
      <c r="BB62" s="10">
        <v>1.0</v>
      </c>
      <c r="BC62" s="10" t="s">
        <v>74</v>
      </c>
      <c r="BD62" s="10" t="s">
        <v>74</v>
      </c>
      <c r="BE62" s="10">
        <v>2.0</v>
      </c>
      <c r="BF62" s="10">
        <v>3.0</v>
      </c>
    </row>
    <row r="63" ht="14.25" customHeight="1">
      <c r="A63" s="10">
        <f t="shared" si="13"/>
        <v>57</v>
      </c>
      <c r="B63" s="10" t="s">
        <v>313</v>
      </c>
      <c r="C63" s="14" t="s">
        <v>362</v>
      </c>
      <c r="D63" s="11" t="s">
        <v>363</v>
      </c>
      <c r="E63" s="10">
        <f t="shared" si="14"/>
        <v>16</v>
      </c>
      <c r="F63" s="14" t="s">
        <v>364</v>
      </c>
      <c r="G63" s="11"/>
      <c r="H63" s="10"/>
      <c r="I63" s="11">
        <v>1.694333</v>
      </c>
      <c r="J63" s="11">
        <v>101.416139</v>
      </c>
      <c r="K63" s="10" t="s">
        <v>64</v>
      </c>
      <c r="L63" s="10" t="s">
        <v>64</v>
      </c>
      <c r="M63" s="10" t="s">
        <v>365</v>
      </c>
      <c r="N63" s="10" t="s">
        <v>110</v>
      </c>
      <c r="O63" s="10" t="s">
        <v>67</v>
      </c>
      <c r="P63" s="10" t="s">
        <v>68</v>
      </c>
      <c r="Q63" s="10" t="s">
        <v>366</v>
      </c>
      <c r="R63" s="10" t="s">
        <v>367</v>
      </c>
      <c r="S63" s="10" t="s">
        <v>71</v>
      </c>
      <c r="T63" s="10"/>
      <c r="U63" s="10" t="s">
        <v>72</v>
      </c>
      <c r="V63" s="10" t="s">
        <v>368</v>
      </c>
      <c r="W63" s="10">
        <v>1.0</v>
      </c>
      <c r="X63" s="10" t="s">
        <v>74</v>
      </c>
      <c r="Y63" s="10" t="s">
        <v>75</v>
      </c>
      <c r="Z63" s="10" t="s">
        <v>74</v>
      </c>
      <c r="AA63" s="10" t="s">
        <v>76</v>
      </c>
      <c r="AB63" s="10" t="s">
        <v>74</v>
      </c>
      <c r="AC63" s="10"/>
      <c r="AD63" s="10" t="s">
        <v>74</v>
      </c>
      <c r="AE63" s="10">
        <v>4.0</v>
      </c>
      <c r="AF63" s="10" t="s">
        <v>74</v>
      </c>
      <c r="AG63" s="10" t="s">
        <v>74</v>
      </c>
      <c r="AH63" s="10" t="s">
        <v>74</v>
      </c>
      <c r="AI63" s="10" t="s">
        <v>74</v>
      </c>
      <c r="AJ63" s="10" t="s">
        <v>74</v>
      </c>
      <c r="AK63" s="10" t="s">
        <v>369</v>
      </c>
      <c r="AL63" s="10">
        <v>14.0</v>
      </c>
      <c r="AM63" s="10" t="s">
        <v>370</v>
      </c>
      <c r="AN63" s="10">
        <v>1.0</v>
      </c>
      <c r="AO63" s="10" t="s">
        <v>74</v>
      </c>
      <c r="AP63" s="10" t="s">
        <v>79</v>
      </c>
      <c r="AQ63" s="10" t="s">
        <v>80</v>
      </c>
      <c r="AR63" s="10">
        <v>500.0</v>
      </c>
      <c r="AS63" s="10" t="s">
        <v>81</v>
      </c>
      <c r="AT63" s="10">
        <v>996.0</v>
      </c>
      <c r="AU63" s="10"/>
      <c r="AV63" s="10" t="s">
        <v>74</v>
      </c>
      <c r="AW63" s="10" t="s">
        <v>74</v>
      </c>
      <c r="AX63" s="10">
        <v>1.0</v>
      </c>
      <c r="AY63" s="10">
        <v>52.0</v>
      </c>
      <c r="AZ63" s="10" t="s">
        <v>74</v>
      </c>
      <c r="BA63" s="10" t="s">
        <v>74</v>
      </c>
      <c r="BB63" s="10">
        <v>1.0</v>
      </c>
      <c r="BC63" s="10" t="s">
        <v>74</v>
      </c>
      <c r="BD63" s="10" t="s">
        <v>74</v>
      </c>
      <c r="BE63" s="10">
        <v>3.0</v>
      </c>
      <c r="BF63" s="10">
        <v>3.0</v>
      </c>
    </row>
    <row r="64" ht="14.25" customHeight="1">
      <c r="A64" s="10">
        <f t="shared" si="13"/>
        <v>58</v>
      </c>
      <c r="B64" s="10" t="s">
        <v>313</v>
      </c>
      <c r="C64" s="11" t="s">
        <v>371</v>
      </c>
      <c r="D64" s="11" t="s">
        <v>372</v>
      </c>
      <c r="E64" s="10">
        <f t="shared" si="14"/>
        <v>17</v>
      </c>
      <c r="F64" s="11" t="s">
        <v>373</v>
      </c>
      <c r="G64" s="11"/>
      <c r="H64" s="10"/>
      <c r="I64" s="11">
        <v>0.967778</v>
      </c>
      <c r="J64" s="11">
        <v>102.251111</v>
      </c>
      <c r="K64" s="10" t="s">
        <v>64</v>
      </c>
      <c r="L64" s="10" t="s">
        <v>64</v>
      </c>
      <c r="M64" s="10" t="s">
        <v>65</v>
      </c>
      <c r="N64" s="10" t="s">
        <v>86</v>
      </c>
      <c r="O64" s="10" t="s">
        <v>67</v>
      </c>
      <c r="P64" s="10"/>
      <c r="Q64" s="10" t="s">
        <v>374</v>
      </c>
      <c r="R64" s="10" t="s">
        <v>375</v>
      </c>
      <c r="S64" s="10" t="s">
        <v>63</v>
      </c>
      <c r="T64" s="10"/>
      <c r="U64" s="10" t="s">
        <v>95</v>
      </c>
      <c r="V64" s="10" t="s">
        <v>74</v>
      </c>
      <c r="W64" s="10">
        <v>1.0</v>
      </c>
      <c r="X64" s="10" t="s">
        <v>74</v>
      </c>
      <c r="Y64" s="10" t="s">
        <v>75</v>
      </c>
      <c r="Z64" s="10" t="s">
        <v>74</v>
      </c>
      <c r="AA64" s="10" t="s">
        <v>76</v>
      </c>
      <c r="AB64" s="10" t="s">
        <v>74</v>
      </c>
      <c r="AC64" s="10"/>
      <c r="AD64" s="10" t="s">
        <v>74</v>
      </c>
      <c r="AE64" s="10">
        <v>4.0</v>
      </c>
      <c r="AF64" s="10" t="s">
        <v>74</v>
      </c>
      <c r="AG64" s="10" t="s">
        <v>74</v>
      </c>
      <c r="AH64" s="10" t="s">
        <v>74</v>
      </c>
      <c r="AI64" s="10" t="s">
        <v>74</v>
      </c>
      <c r="AJ64" s="10" t="s">
        <v>74</v>
      </c>
      <c r="AK64" s="10" t="s">
        <v>376</v>
      </c>
      <c r="AL64" s="10">
        <v>14.0</v>
      </c>
      <c r="AM64" s="10" t="s">
        <v>377</v>
      </c>
      <c r="AN64" s="10">
        <v>1.0</v>
      </c>
      <c r="AO64" s="10" t="s">
        <v>74</v>
      </c>
      <c r="AP64" s="10" t="s">
        <v>79</v>
      </c>
      <c r="AQ64" s="10" t="s">
        <v>80</v>
      </c>
      <c r="AR64" s="10">
        <v>1500.0</v>
      </c>
      <c r="AS64" s="10" t="s">
        <v>81</v>
      </c>
      <c r="AT64" s="10">
        <v>996.0</v>
      </c>
      <c r="AU64" s="10"/>
      <c r="AV64" s="10" t="s">
        <v>74</v>
      </c>
      <c r="AW64" s="10" t="s">
        <v>74</v>
      </c>
      <c r="AX64" s="10">
        <v>1.0</v>
      </c>
      <c r="AY64" s="10">
        <v>57.0</v>
      </c>
      <c r="AZ64" s="10" t="s">
        <v>74</v>
      </c>
      <c r="BA64" s="10" t="s">
        <v>74</v>
      </c>
      <c r="BB64" s="10">
        <v>1.0</v>
      </c>
      <c r="BC64" s="10" t="s">
        <v>74</v>
      </c>
      <c r="BD64" s="10" t="s">
        <v>74</v>
      </c>
      <c r="BE64" s="10">
        <v>4.0</v>
      </c>
      <c r="BF64" s="10">
        <v>4.0</v>
      </c>
    </row>
    <row r="65" ht="14.25" customHeight="1">
      <c r="A65" s="4" t="s">
        <v>378</v>
      </c>
      <c r="B65" s="5"/>
      <c r="C65" s="6" t="s">
        <v>379</v>
      </c>
      <c r="D65" s="7"/>
      <c r="E65" s="7"/>
      <c r="F65" s="7"/>
      <c r="G65" s="7"/>
      <c r="H65" s="8"/>
      <c r="I65" s="7"/>
      <c r="J65" s="7"/>
      <c r="K65" s="7"/>
      <c r="L65" s="7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</row>
    <row r="66" ht="14.25" customHeight="1">
      <c r="A66" s="10">
        <f>A64+1</f>
        <v>59</v>
      </c>
      <c r="B66" s="10" t="s">
        <v>379</v>
      </c>
      <c r="C66" s="11" t="s">
        <v>380</v>
      </c>
      <c r="D66" s="11" t="s">
        <v>381</v>
      </c>
      <c r="E66" s="10">
        <v>1.0</v>
      </c>
      <c r="F66" s="11" t="s">
        <v>382</v>
      </c>
      <c r="G66" s="11"/>
      <c r="H66" s="10"/>
      <c r="I66" s="11"/>
      <c r="J66" s="11"/>
      <c r="K66" s="10" t="s">
        <v>64</v>
      </c>
      <c r="L66" s="10" t="s">
        <v>64</v>
      </c>
      <c r="M66" s="10" t="s">
        <v>109</v>
      </c>
      <c r="N66" s="10" t="s">
        <v>86</v>
      </c>
      <c r="O66" s="10" t="s">
        <v>67</v>
      </c>
      <c r="P66" s="10" t="s">
        <v>68</v>
      </c>
      <c r="Q66" s="10" t="s">
        <v>383</v>
      </c>
      <c r="R66" s="10" t="s">
        <v>192</v>
      </c>
      <c r="S66" s="10" t="s">
        <v>63</v>
      </c>
      <c r="T66" s="10"/>
      <c r="U66" s="10" t="s">
        <v>113</v>
      </c>
      <c r="V66" s="10" t="s">
        <v>384</v>
      </c>
      <c r="W66" s="10">
        <v>1.0</v>
      </c>
      <c r="X66" s="10" t="s">
        <v>74</v>
      </c>
      <c r="Y66" s="10" t="s">
        <v>75</v>
      </c>
      <c r="Z66" s="10" t="s">
        <v>74</v>
      </c>
      <c r="AA66" s="10" t="s">
        <v>76</v>
      </c>
      <c r="AB66" s="10" t="s">
        <v>74</v>
      </c>
      <c r="AC66" s="10"/>
      <c r="AD66" s="10" t="s">
        <v>74</v>
      </c>
      <c r="AE66" s="10">
        <v>4.0</v>
      </c>
      <c r="AF66" s="10" t="s">
        <v>74</v>
      </c>
      <c r="AG66" s="10" t="s">
        <v>74</v>
      </c>
      <c r="AH66" s="10" t="s">
        <v>74</v>
      </c>
      <c r="AI66" s="10" t="s">
        <v>74</v>
      </c>
      <c r="AJ66" s="10" t="s">
        <v>74</v>
      </c>
      <c r="AK66" s="10" t="s">
        <v>385</v>
      </c>
      <c r="AL66" s="10">
        <v>15.0</v>
      </c>
      <c r="AM66" s="10" t="s">
        <v>386</v>
      </c>
      <c r="AN66" s="10">
        <v>1.0</v>
      </c>
      <c r="AO66" s="10" t="s">
        <v>74</v>
      </c>
      <c r="AP66" s="10" t="s">
        <v>79</v>
      </c>
      <c r="AQ66" s="10" t="s">
        <v>80</v>
      </c>
      <c r="AR66" s="10">
        <v>500.0</v>
      </c>
      <c r="AS66" s="10" t="s">
        <v>81</v>
      </c>
      <c r="AT66" s="10">
        <v>2.0</v>
      </c>
      <c r="AU66" s="10"/>
      <c r="AV66" s="10" t="s">
        <v>74</v>
      </c>
      <c r="AW66" s="10" t="s">
        <v>74</v>
      </c>
      <c r="AX66" s="10">
        <v>1.0</v>
      </c>
      <c r="AY66" s="10">
        <v>63.0</v>
      </c>
      <c r="AZ66" s="10" t="s">
        <v>74</v>
      </c>
      <c r="BA66" s="10" t="s">
        <v>74</v>
      </c>
      <c r="BB66" s="10">
        <v>1.0</v>
      </c>
      <c r="BC66" s="10" t="s">
        <v>74</v>
      </c>
      <c r="BD66" s="10" t="s">
        <v>74</v>
      </c>
      <c r="BE66" s="10">
        <v>3.0</v>
      </c>
      <c r="BF66" s="10">
        <v>3.0</v>
      </c>
    </row>
    <row r="67" ht="14.25" customHeight="1">
      <c r="A67" s="4" t="s">
        <v>387</v>
      </c>
      <c r="B67" s="5"/>
      <c r="C67" s="6" t="s">
        <v>388</v>
      </c>
      <c r="D67" s="7"/>
      <c r="E67" s="7"/>
      <c r="F67" s="7"/>
      <c r="G67" s="7"/>
      <c r="H67" s="8"/>
      <c r="I67" s="7"/>
      <c r="J67" s="7"/>
      <c r="K67" s="7"/>
      <c r="L67" s="7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</row>
    <row r="68" ht="24.75" customHeight="1">
      <c r="A68" s="10">
        <f>A66+1</f>
        <v>60</v>
      </c>
      <c r="B68" s="10" t="s">
        <v>388</v>
      </c>
      <c r="C68" s="11" t="s">
        <v>389</v>
      </c>
      <c r="D68" s="11" t="s">
        <v>390</v>
      </c>
      <c r="E68" s="10">
        <v>1.0</v>
      </c>
      <c r="F68" s="11" t="s">
        <v>391</v>
      </c>
      <c r="G68" s="11"/>
      <c r="H68" s="10"/>
      <c r="I68" s="11">
        <v>-2.3726</v>
      </c>
      <c r="J68" s="11">
        <v>104.805314</v>
      </c>
      <c r="K68" s="10" t="s">
        <v>64</v>
      </c>
      <c r="L68" s="10" t="s">
        <v>64</v>
      </c>
      <c r="M68" s="10" t="s">
        <v>392</v>
      </c>
      <c r="N68" s="10" t="s">
        <v>66</v>
      </c>
      <c r="O68" s="10" t="s">
        <v>67</v>
      </c>
      <c r="P68" s="10" t="s">
        <v>68</v>
      </c>
      <c r="Q68" s="10" t="s">
        <v>393</v>
      </c>
      <c r="R68" s="10" t="s">
        <v>394</v>
      </c>
      <c r="S68" s="10" t="s">
        <v>63</v>
      </c>
      <c r="T68" s="10"/>
      <c r="U68" s="10" t="s">
        <v>113</v>
      </c>
      <c r="V68" s="10" t="s">
        <v>395</v>
      </c>
      <c r="W68" s="10">
        <v>1.0</v>
      </c>
      <c r="X68" s="10" t="s">
        <v>74</v>
      </c>
      <c r="Y68" s="10" t="s">
        <v>75</v>
      </c>
      <c r="Z68" s="10" t="s">
        <v>74</v>
      </c>
      <c r="AA68" s="10" t="s">
        <v>76</v>
      </c>
      <c r="AB68" s="10" t="s">
        <v>74</v>
      </c>
      <c r="AC68" s="10"/>
      <c r="AD68" s="10" t="s">
        <v>74</v>
      </c>
      <c r="AE68" s="10">
        <v>4.0</v>
      </c>
      <c r="AF68" s="10" t="s">
        <v>74</v>
      </c>
      <c r="AG68" s="10" t="s">
        <v>74</v>
      </c>
      <c r="AH68" s="10" t="s">
        <v>74</v>
      </c>
      <c r="AI68" s="10" t="s">
        <v>74</v>
      </c>
      <c r="AJ68" s="10" t="s">
        <v>74</v>
      </c>
      <c r="AK68" s="10" t="s">
        <v>396</v>
      </c>
      <c r="AL68" s="10">
        <v>16.0</v>
      </c>
      <c r="AM68" s="10" t="s">
        <v>397</v>
      </c>
      <c r="AN68" s="10">
        <v>1.0</v>
      </c>
      <c r="AO68" s="10" t="s">
        <v>74</v>
      </c>
      <c r="AP68" s="10" t="s">
        <v>79</v>
      </c>
      <c r="AQ68" s="10" t="s">
        <v>80</v>
      </c>
      <c r="AR68" s="10">
        <v>1000.0</v>
      </c>
      <c r="AS68" s="10" t="s">
        <v>81</v>
      </c>
      <c r="AT68" s="10">
        <v>996.0</v>
      </c>
      <c r="AU68" s="10" t="s">
        <v>398</v>
      </c>
      <c r="AV68" s="10"/>
      <c r="AW68" s="10" t="s">
        <v>74</v>
      </c>
      <c r="AX68" s="10">
        <v>1.0</v>
      </c>
      <c r="AY68" s="10">
        <v>82.0</v>
      </c>
      <c r="AZ68" s="10" t="s">
        <v>74</v>
      </c>
      <c r="BA68" s="10" t="s">
        <v>74</v>
      </c>
      <c r="BB68" s="10">
        <v>1.0</v>
      </c>
      <c r="BC68" s="10" t="s">
        <v>74</v>
      </c>
      <c r="BD68" s="10" t="s">
        <v>74</v>
      </c>
      <c r="BE68" s="10">
        <v>4.0</v>
      </c>
      <c r="BF68" s="10">
        <v>4.0</v>
      </c>
    </row>
    <row r="69" ht="22.5" customHeight="1">
      <c r="A69" s="4" t="s">
        <v>399</v>
      </c>
      <c r="B69" s="5"/>
      <c r="C69" s="6" t="s">
        <v>400</v>
      </c>
      <c r="D69" s="7"/>
      <c r="E69" s="7"/>
      <c r="F69" s="7"/>
      <c r="G69" s="7"/>
      <c r="H69" s="8"/>
      <c r="I69" s="7"/>
      <c r="J69" s="7"/>
      <c r="K69" s="7"/>
      <c r="L69" s="7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</row>
    <row r="70" ht="14.25" customHeight="1">
      <c r="A70" s="10">
        <f>A68+1</f>
        <v>61</v>
      </c>
      <c r="B70" s="10" t="s">
        <v>400</v>
      </c>
      <c r="C70" s="11" t="s">
        <v>401</v>
      </c>
      <c r="D70" s="11" t="s">
        <v>402</v>
      </c>
      <c r="E70" s="10">
        <v>1.0</v>
      </c>
      <c r="F70" s="11" t="s">
        <v>403</v>
      </c>
      <c r="G70" s="11"/>
      <c r="H70" s="10"/>
      <c r="I70" s="11"/>
      <c r="J70" s="11"/>
      <c r="K70" s="10" t="s">
        <v>145</v>
      </c>
      <c r="L70" s="10" t="s">
        <v>145</v>
      </c>
      <c r="M70" s="10" t="s">
        <v>245</v>
      </c>
      <c r="N70" s="10" t="s">
        <v>74</v>
      </c>
      <c r="O70" s="10"/>
      <c r="P70" s="10"/>
      <c r="Q70" s="10"/>
      <c r="R70" s="10"/>
      <c r="S70" s="10"/>
      <c r="T70" s="10"/>
      <c r="U70" s="10"/>
      <c r="V70" s="10" t="s">
        <v>74</v>
      </c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</row>
    <row r="71" ht="14.25" customHeight="1">
      <c r="A71" s="10">
        <f t="shared" ref="A71:A91" si="15">A70+1</f>
        <v>62</v>
      </c>
      <c r="B71" s="10" t="s">
        <v>400</v>
      </c>
      <c r="C71" s="11" t="s">
        <v>401</v>
      </c>
      <c r="D71" s="11" t="s">
        <v>404</v>
      </c>
      <c r="E71" s="10">
        <f t="shared" ref="E71:E91" si="16">E70+1</f>
        <v>2</v>
      </c>
      <c r="F71" s="11" t="s">
        <v>405</v>
      </c>
      <c r="G71" s="11"/>
      <c r="H71" s="10"/>
      <c r="I71" s="11"/>
      <c r="J71" s="11"/>
      <c r="K71" s="10" t="s">
        <v>145</v>
      </c>
      <c r="L71" s="10" t="s">
        <v>252</v>
      </c>
      <c r="M71" s="10" t="s">
        <v>65</v>
      </c>
      <c r="N71" s="10" t="s">
        <v>95</v>
      </c>
      <c r="O71" s="10"/>
      <c r="P71" s="10"/>
      <c r="Q71" s="10"/>
      <c r="R71" s="10"/>
      <c r="S71" s="10"/>
      <c r="T71" s="10"/>
      <c r="U71" s="10"/>
      <c r="V71" s="10" t="s">
        <v>74</v>
      </c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</row>
    <row r="72" ht="14.25" customHeight="1">
      <c r="A72" s="10">
        <f t="shared" si="15"/>
        <v>63</v>
      </c>
      <c r="B72" s="10" t="s">
        <v>400</v>
      </c>
      <c r="C72" s="11" t="s">
        <v>406</v>
      </c>
      <c r="D72" s="11" t="s">
        <v>407</v>
      </c>
      <c r="E72" s="10">
        <f t="shared" si="16"/>
        <v>3</v>
      </c>
      <c r="F72" s="11" t="s">
        <v>408</v>
      </c>
      <c r="G72" s="11"/>
      <c r="H72" s="10"/>
      <c r="I72" s="11">
        <v>-2.083956</v>
      </c>
      <c r="J72" s="11">
        <v>105.132848</v>
      </c>
      <c r="K72" s="10" t="s">
        <v>64</v>
      </c>
      <c r="L72" s="10" t="s">
        <v>64</v>
      </c>
      <c r="M72" s="10" t="s">
        <v>109</v>
      </c>
      <c r="N72" s="10" t="s">
        <v>228</v>
      </c>
      <c r="O72" s="10" t="s">
        <v>67</v>
      </c>
      <c r="P72" s="10" t="s">
        <v>68</v>
      </c>
      <c r="Q72" s="10"/>
      <c r="R72" s="10"/>
      <c r="S72" s="10"/>
      <c r="T72" s="10"/>
      <c r="U72" s="10" t="s">
        <v>113</v>
      </c>
      <c r="V72" s="10" t="s">
        <v>409</v>
      </c>
      <c r="W72" s="10">
        <v>1.0</v>
      </c>
      <c r="X72" s="10" t="s">
        <v>74</v>
      </c>
      <c r="Y72" s="10" t="s">
        <v>75</v>
      </c>
      <c r="Z72" s="10" t="s">
        <v>74</v>
      </c>
      <c r="AA72" s="10" t="s">
        <v>76</v>
      </c>
      <c r="AB72" s="10" t="s">
        <v>74</v>
      </c>
      <c r="AC72" s="10"/>
      <c r="AD72" s="10" t="s">
        <v>74</v>
      </c>
      <c r="AE72" s="10">
        <v>4.0</v>
      </c>
      <c r="AF72" s="10" t="s">
        <v>74</v>
      </c>
      <c r="AG72" s="10" t="s">
        <v>74</v>
      </c>
      <c r="AH72" s="10" t="s">
        <v>74</v>
      </c>
      <c r="AI72" s="10" t="s">
        <v>74</v>
      </c>
      <c r="AJ72" s="10" t="s">
        <v>74</v>
      </c>
      <c r="AK72" s="10" t="s">
        <v>410</v>
      </c>
      <c r="AL72" s="10">
        <v>19.0</v>
      </c>
      <c r="AM72" s="10" t="s">
        <v>411</v>
      </c>
      <c r="AN72" s="10">
        <v>1.0</v>
      </c>
      <c r="AO72" s="10" t="s">
        <v>74</v>
      </c>
      <c r="AP72" s="10" t="s">
        <v>79</v>
      </c>
      <c r="AQ72" s="10" t="s">
        <v>80</v>
      </c>
      <c r="AR72" s="10">
        <v>500.0</v>
      </c>
      <c r="AS72" s="10" t="s">
        <v>81</v>
      </c>
      <c r="AT72" s="10">
        <v>1.0</v>
      </c>
      <c r="AU72" s="10"/>
      <c r="AV72" s="10" t="s">
        <v>74</v>
      </c>
      <c r="AW72" s="10" t="s">
        <v>74</v>
      </c>
      <c r="AX72" s="10">
        <v>1.0</v>
      </c>
      <c r="AY72" s="10">
        <v>57.0</v>
      </c>
      <c r="AZ72" s="10" t="s">
        <v>74</v>
      </c>
      <c r="BA72" s="10" t="s">
        <v>74</v>
      </c>
      <c r="BB72" s="10">
        <v>1.0</v>
      </c>
      <c r="BC72" s="10" t="s">
        <v>74</v>
      </c>
      <c r="BD72" s="10" t="s">
        <v>74</v>
      </c>
      <c r="BE72" s="10">
        <v>3.0</v>
      </c>
      <c r="BF72" s="10">
        <v>3.0</v>
      </c>
    </row>
    <row r="73" ht="14.25" customHeight="1">
      <c r="A73" s="10">
        <f t="shared" si="15"/>
        <v>64</v>
      </c>
      <c r="B73" s="10" t="s">
        <v>400</v>
      </c>
      <c r="C73" s="11" t="s">
        <v>406</v>
      </c>
      <c r="D73" s="11" t="s">
        <v>412</v>
      </c>
      <c r="E73" s="10">
        <f t="shared" si="16"/>
        <v>4</v>
      </c>
      <c r="F73" s="11" t="s">
        <v>413</v>
      </c>
      <c r="G73" s="11"/>
      <c r="H73" s="10"/>
      <c r="I73" s="11"/>
      <c r="J73" s="11"/>
      <c r="K73" s="10" t="s">
        <v>145</v>
      </c>
      <c r="L73" s="10" t="s">
        <v>252</v>
      </c>
      <c r="M73" s="10" t="s">
        <v>65</v>
      </c>
      <c r="N73" s="10" t="s">
        <v>95</v>
      </c>
      <c r="O73" s="10"/>
      <c r="P73" s="10"/>
      <c r="Q73" s="10"/>
      <c r="R73" s="10"/>
      <c r="S73" s="10"/>
      <c r="T73" s="10"/>
      <c r="U73" s="10"/>
      <c r="V73" s="10" t="s">
        <v>74</v>
      </c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</row>
    <row r="74" ht="14.25" customHeight="1">
      <c r="A74" s="10">
        <f t="shared" si="15"/>
        <v>65</v>
      </c>
      <c r="B74" s="10" t="s">
        <v>400</v>
      </c>
      <c r="C74" s="11" t="s">
        <v>414</v>
      </c>
      <c r="D74" s="11" t="s">
        <v>415</v>
      </c>
      <c r="E74" s="10">
        <f t="shared" si="16"/>
        <v>5</v>
      </c>
      <c r="F74" s="11" t="s">
        <v>416</v>
      </c>
      <c r="G74" s="11"/>
      <c r="H74" s="10"/>
      <c r="I74" s="11"/>
      <c r="J74" s="11"/>
      <c r="K74" s="10" t="s">
        <v>145</v>
      </c>
      <c r="L74" s="10" t="s">
        <v>145</v>
      </c>
      <c r="M74" s="10" t="s">
        <v>245</v>
      </c>
      <c r="N74" s="10" t="s">
        <v>74</v>
      </c>
      <c r="O74" s="10"/>
      <c r="P74" s="10"/>
      <c r="Q74" s="10"/>
      <c r="R74" s="10"/>
      <c r="S74" s="10"/>
      <c r="T74" s="10"/>
      <c r="U74" s="10"/>
      <c r="V74" s="10" t="s">
        <v>74</v>
      </c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</row>
    <row r="75" ht="14.25" customHeight="1">
      <c r="A75" s="10">
        <f t="shared" si="15"/>
        <v>66</v>
      </c>
      <c r="B75" s="10" t="s">
        <v>400</v>
      </c>
      <c r="C75" s="11" t="s">
        <v>414</v>
      </c>
      <c r="D75" s="11" t="s">
        <v>415</v>
      </c>
      <c r="E75" s="10">
        <f t="shared" si="16"/>
        <v>6</v>
      </c>
      <c r="F75" s="11" t="s">
        <v>417</v>
      </c>
      <c r="G75" s="11"/>
      <c r="H75" s="10"/>
      <c r="I75" s="11"/>
      <c r="J75" s="11"/>
      <c r="K75" s="10" t="s">
        <v>145</v>
      </c>
      <c r="L75" s="10" t="s">
        <v>145</v>
      </c>
      <c r="M75" s="10" t="s">
        <v>245</v>
      </c>
      <c r="N75" s="10" t="s">
        <v>74</v>
      </c>
      <c r="O75" s="10"/>
      <c r="P75" s="10"/>
      <c r="Q75" s="10"/>
      <c r="R75" s="10"/>
      <c r="S75" s="10"/>
      <c r="T75" s="10"/>
      <c r="U75" s="10"/>
      <c r="V75" s="10" t="s">
        <v>74</v>
      </c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</row>
    <row r="76" ht="14.25" customHeight="1">
      <c r="A76" s="10">
        <f t="shared" si="15"/>
        <v>67</v>
      </c>
      <c r="B76" s="10" t="s">
        <v>400</v>
      </c>
      <c r="C76" s="11" t="s">
        <v>414</v>
      </c>
      <c r="D76" s="11" t="s">
        <v>418</v>
      </c>
      <c r="E76" s="10">
        <f t="shared" si="16"/>
        <v>7</v>
      </c>
      <c r="F76" s="11" t="s">
        <v>419</v>
      </c>
      <c r="G76" s="11"/>
      <c r="H76" s="10"/>
      <c r="I76" s="11">
        <v>-3.005436</v>
      </c>
      <c r="J76" s="11">
        <v>106.739186</v>
      </c>
      <c r="K76" s="10" t="s">
        <v>64</v>
      </c>
      <c r="L76" s="10" t="s">
        <v>64</v>
      </c>
      <c r="M76" s="10" t="s">
        <v>109</v>
      </c>
      <c r="N76" s="10" t="s">
        <v>86</v>
      </c>
      <c r="O76" s="10" t="s">
        <v>67</v>
      </c>
      <c r="P76" s="10" t="s">
        <v>68</v>
      </c>
      <c r="Q76" s="10" t="s">
        <v>420</v>
      </c>
      <c r="R76" s="10" t="s">
        <v>421</v>
      </c>
      <c r="S76" s="10" t="s">
        <v>63</v>
      </c>
      <c r="T76" s="10"/>
      <c r="U76" s="10" t="s">
        <v>72</v>
      </c>
      <c r="V76" s="10" t="s">
        <v>422</v>
      </c>
      <c r="W76" s="10">
        <v>1.0</v>
      </c>
      <c r="X76" s="10" t="s">
        <v>74</v>
      </c>
      <c r="Y76" s="10" t="s">
        <v>75</v>
      </c>
      <c r="Z76" s="10" t="s">
        <v>74</v>
      </c>
      <c r="AA76" s="10" t="s">
        <v>76</v>
      </c>
      <c r="AB76" s="10" t="s">
        <v>74</v>
      </c>
      <c r="AC76" s="10"/>
      <c r="AD76" s="10" t="s">
        <v>74</v>
      </c>
      <c r="AE76" s="10">
        <v>4.0</v>
      </c>
      <c r="AF76" s="10" t="s">
        <v>74</v>
      </c>
      <c r="AG76" s="10" t="s">
        <v>74</v>
      </c>
      <c r="AH76" s="10" t="s">
        <v>74</v>
      </c>
      <c r="AI76" s="10" t="s">
        <v>74</v>
      </c>
      <c r="AJ76" s="10" t="s">
        <v>74</v>
      </c>
      <c r="AK76" s="10" t="s">
        <v>423</v>
      </c>
      <c r="AL76" s="10">
        <v>19.0</v>
      </c>
      <c r="AM76" s="10" t="s">
        <v>424</v>
      </c>
      <c r="AN76" s="10">
        <v>1.0</v>
      </c>
      <c r="AO76" s="10" t="s">
        <v>74</v>
      </c>
      <c r="AP76" s="10" t="s">
        <v>79</v>
      </c>
      <c r="AQ76" s="10" t="s">
        <v>80</v>
      </c>
      <c r="AR76" s="10">
        <v>500.0</v>
      </c>
      <c r="AS76" s="10" t="s">
        <v>81</v>
      </c>
      <c r="AT76" s="10">
        <v>996.0</v>
      </c>
      <c r="AU76" s="10"/>
      <c r="AV76" s="10" t="s">
        <v>74</v>
      </c>
      <c r="AW76" s="10" t="s">
        <v>74</v>
      </c>
      <c r="AX76" s="10">
        <v>1.0</v>
      </c>
      <c r="AY76" s="10">
        <v>72.0</v>
      </c>
      <c r="AZ76" s="10" t="s">
        <v>74</v>
      </c>
      <c r="BA76" s="10" t="s">
        <v>74</v>
      </c>
      <c r="BB76" s="10">
        <v>1.0</v>
      </c>
      <c r="BC76" s="10" t="s">
        <v>74</v>
      </c>
      <c r="BD76" s="10" t="s">
        <v>74</v>
      </c>
      <c r="BE76" s="10">
        <v>3.0</v>
      </c>
      <c r="BF76" s="10">
        <v>3.0</v>
      </c>
    </row>
    <row r="77" ht="14.25" customHeight="1">
      <c r="A77" s="10">
        <f t="shared" si="15"/>
        <v>68</v>
      </c>
      <c r="B77" s="10" t="s">
        <v>400</v>
      </c>
      <c r="C77" s="11" t="s">
        <v>425</v>
      </c>
      <c r="D77" s="11" t="s">
        <v>426</v>
      </c>
      <c r="E77" s="10">
        <f t="shared" si="16"/>
        <v>8</v>
      </c>
      <c r="F77" s="11" t="s">
        <v>426</v>
      </c>
      <c r="G77" s="11"/>
      <c r="H77" s="10"/>
      <c r="I77" s="11"/>
      <c r="J77" s="11"/>
      <c r="K77" s="10" t="s">
        <v>145</v>
      </c>
      <c r="L77" s="10" t="s">
        <v>145</v>
      </c>
      <c r="M77" s="10" t="s">
        <v>245</v>
      </c>
      <c r="N77" s="10" t="s">
        <v>74</v>
      </c>
      <c r="O77" s="10"/>
      <c r="P77" s="10"/>
      <c r="Q77" s="10"/>
      <c r="R77" s="10"/>
      <c r="S77" s="10"/>
      <c r="T77" s="10"/>
      <c r="U77" s="10"/>
      <c r="V77" s="10" t="s">
        <v>74</v>
      </c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</row>
    <row r="78" ht="14.25" customHeight="1">
      <c r="A78" s="10">
        <f t="shared" si="15"/>
        <v>69</v>
      </c>
      <c r="B78" s="10" t="s">
        <v>400</v>
      </c>
      <c r="C78" s="11" t="s">
        <v>425</v>
      </c>
      <c r="D78" s="11" t="s">
        <v>427</v>
      </c>
      <c r="E78" s="10">
        <f t="shared" si="16"/>
        <v>9</v>
      </c>
      <c r="F78" s="11" t="s">
        <v>427</v>
      </c>
      <c r="G78" s="11"/>
      <c r="H78" s="10"/>
      <c r="I78" s="11"/>
      <c r="J78" s="11"/>
      <c r="K78" s="10" t="s">
        <v>145</v>
      </c>
      <c r="L78" s="10" t="s">
        <v>145</v>
      </c>
      <c r="M78" s="10" t="s">
        <v>245</v>
      </c>
      <c r="N78" s="10" t="s">
        <v>74</v>
      </c>
      <c r="O78" s="10"/>
      <c r="P78" s="10"/>
      <c r="Q78" s="10"/>
      <c r="R78" s="10"/>
      <c r="S78" s="10"/>
      <c r="T78" s="10"/>
      <c r="U78" s="10"/>
      <c r="V78" s="10" t="s">
        <v>74</v>
      </c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</row>
    <row r="79" ht="14.25" customHeight="1">
      <c r="A79" s="10">
        <f t="shared" si="15"/>
        <v>70</v>
      </c>
      <c r="B79" s="10" t="s">
        <v>400</v>
      </c>
      <c r="C79" s="11" t="s">
        <v>428</v>
      </c>
      <c r="D79" s="11" t="s">
        <v>429</v>
      </c>
      <c r="E79" s="10">
        <f t="shared" si="16"/>
        <v>10</v>
      </c>
      <c r="F79" s="11" t="s">
        <v>430</v>
      </c>
      <c r="G79" s="11"/>
      <c r="H79" s="10"/>
      <c r="I79" s="11">
        <v>-2.936221</v>
      </c>
      <c r="J79" s="11">
        <v>107.530638</v>
      </c>
      <c r="K79" s="10" t="s">
        <v>64</v>
      </c>
      <c r="L79" s="10" t="s">
        <v>64</v>
      </c>
      <c r="M79" s="10" t="s">
        <v>65</v>
      </c>
      <c r="N79" s="10" t="s">
        <v>86</v>
      </c>
      <c r="O79" s="10" t="s">
        <v>67</v>
      </c>
      <c r="P79" s="10" t="s">
        <v>68</v>
      </c>
      <c r="Q79" s="10" t="s">
        <v>431</v>
      </c>
      <c r="R79" s="10" t="s">
        <v>432</v>
      </c>
      <c r="S79" s="10" t="s">
        <v>63</v>
      </c>
      <c r="T79" s="10"/>
      <c r="U79" s="10" t="s">
        <v>72</v>
      </c>
      <c r="V79" s="10" t="s">
        <v>433</v>
      </c>
      <c r="W79" s="10">
        <v>1.0</v>
      </c>
      <c r="X79" s="10" t="s">
        <v>74</v>
      </c>
      <c r="Y79" s="10" t="s">
        <v>75</v>
      </c>
      <c r="Z79" s="10" t="s">
        <v>74</v>
      </c>
      <c r="AA79" s="10" t="s">
        <v>76</v>
      </c>
      <c r="AB79" s="10" t="s">
        <v>74</v>
      </c>
      <c r="AC79" s="10"/>
      <c r="AD79" s="10" t="s">
        <v>74</v>
      </c>
      <c r="AE79" s="10">
        <v>4.0</v>
      </c>
      <c r="AF79" s="10" t="s">
        <v>74</v>
      </c>
      <c r="AG79" s="10" t="s">
        <v>74</v>
      </c>
      <c r="AH79" s="10" t="s">
        <v>74</v>
      </c>
      <c r="AI79" s="10" t="s">
        <v>74</v>
      </c>
      <c r="AJ79" s="10" t="s">
        <v>74</v>
      </c>
      <c r="AK79" s="10" t="s">
        <v>434</v>
      </c>
      <c r="AL79" s="10">
        <v>19.0</v>
      </c>
      <c r="AM79" s="10" t="s">
        <v>435</v>
      </c>
      <c r="AN79" s="10">
        <v>1.0</v>
      </c>
      <c r="AO79" s="10" t="s">
        <v>74</v>
      </c>
      <c r="AP79" s="10" t="s">
        <v>79</v>
      </c>
      <c r="AQ79" s="10" t="s">
        <v>80</v>
      </c>
      <c r="AR79" s="10">
        <v>300.0</v>
      </c>
      <c r="AS79" s="10" t="s">
        <v>81</v>
      </c>
      <c r="AT79" s="10">
        <v>996.0</v>
      </c>
      <c r="AU79" s="10"/>
      <c r="AV79" s="10" t="s">
        <v>74</v>
      </c>
      <c r="AW79" s="10" t="s">
        <v>74</v>
      </c>
      <c r="AX79" s="10">
        <v>1.0</v>
      </c>
      <c r="AY79" s="10">
        <v>35.0</v>
      </c>
      <c r="AZ79" s="10" t="s">
        <v>74</v>
      </c>
      <c r="BA79" s="10" t="s">
        <v>74</v>
      </c>
      <c r="BB79" s="10">
        <v>1.0</v>
      </c>
      <c r="BC79" s="10" t="s">
        <v>74</v>
      </c>
      <c r="BD79" s="10" t="s">
        <v>74</v>
      </c>
      <c r="BE79" s="10">
        <v>3.0</v>
      </c>
      <c r="BF79" s="10">
        <v>3.0</v>
      </c>
    </row>
    <row r="80" ht="14.25" customHeight="1">
      <c r="A80" s="10">
        <f t="shared" si="15"/>
        <v>71</v>
      </c>
      <c r="B80" s="10" t="s">
        <v>400</v>
      </c>
      <c r="C80" s="11" t="s">
        <v>428</v>
      </c>
      <c r="D80" s="11" t="s">
        <v>436</v>
      </c>
      <c r="E80" s="10">
        <f t="shared" si="16"/>
        <v>11</v>
      </c>
      <c r="F80" s="11" t="s">
        <v>437</v>
      </c>
      <c r="G80" s="11"/>
      <c r="H80" s="10"/>
      <c r="I80" s="11"/>
      <c r="J80" s="11"/>
      <c r="K80" s="10" t="s">
        <v>145</v>
      </c>
      <c r="L80" s="10" t="s">
        <v>145</v>
      </c>
      <c r="M80" s="10" t="s">
        <v>245</v>
      </c>
      <c r="N80" s="10" t="s">
        <v>74</v>
      </c>
      <c r="O80" s="10"/>
      <c r="P80" s="10"/>
      <c r="Q80" s="10"/>
      <c r="R80" s="10"/>
      <c r="S80" s="10"/>
      <c r="T80" s="10"/>
      <c r="U80" s="10"/>
      <c r="V80" s="10" t="s">
        <v>74</v>
      </c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</row>
    <row r="81" ht="14.25" customHeight="1">
      <c r="A81" s="10">
        <f t="shared" si="15"/>
        <v>72</v>
      </c>
      <c r="B81" s="10" t="s">
        <v>400</v>
      </c>
      <c r="C81" s="11" t="s">
        <v>428</v>
      </c>
      <c r="D81" s="11" t="s">
        <v>438</v>
      </c>
      <c r="E81" s="10">
        <f t="shared" si="16"/>
        <v>12</v>
      </c>
      <c r="F81" s="11" t="s">
        <v>439</v>
      </c>
      <c r="G81" s="11"/>
      <c r="H81" s="10"/>
      <c r="I81" s="11"/>
      <c r="J81" s="11"/>
      <c r="K81" s="10" t="s">
        <v>145</v>
      </c>
      <c r="L81" s="10" t="s">
        <v>145</v>
      </c>
      <c r="M81" s="10" t="s">
        <v>245</v>
      </c>
      <c r="N81" s="10" t="s">
        <v>74</v>
      </c>
      <c r="O81" s="10"/>
      <c r="P81" s="10"/>
      <c r="Q81" s="10"/>
      <c r="R81" s="10"/>
      <c r="S81" s="10"/>
      <c r="T81" s="10"/>
      <c r="U81" s="10"/>
      <c r="V81" s="10" t="s">
        <v>74</v>
      </c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</row>
    <row r="82" ht="14.25" customHeight="1">
      <c r="A82" s="10">
        <f t="shared" si="15"/>
        <v>73</v>
      </c>
      <c r="B82" s="10" t="s">
        <v>400</v>
      </c>
      <c r="C82" s="11" t="s">
        <v>428</v>
      </c>
      <c r="D82" s="11" t="s">
        <v>438</v>
      </c>
      <c r="E82" s="10">
        <f t="shared" si="16"/>
        <v>13</v>
      </c>
      <c r="F82" s="11" t="s">
        <v>440</v>
      </c>
      <c r="G82" s="11"/>
      <c r="H82" s="10"/>
      <c r="I82" s="11"/>
      <c r="J82" s="11"/>
      <c r="K82" s="10" t="s">
        <v>145</v>
      </c>
      <c r="L82" s="10" t="s">
        <v>145</v>
      </c>
      <c r="M82" s="10" t="s">
        <v>245</v>
      </c>
      <c r="N82" s="10" t="s">
        <v>74</v>
      </c>
      <c r="O82" s="10"/>
      <c r="P82" s="10"/>
      <c r="Q82" s="10"/>
      <c r="R82" s="10"/>
      <c r="S82" s="10"/>
      <c r="T82" s="10"/>
      <c r="U82" s="10"/>
      <c r="V82" s="10" t="s">
        <v>74</v>
      </c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</row>
    <row r="83" ht="14.25" customHeight="1">
      <c r="A83" s="10">
        <f t="shared" si="15"/>
        <v>74</v>
      </c>
      <c r="B83" s="10" t="s">
        <v>400</v>
      </c>
      <c r="C83" s="11" t="s">
        <v>428</v>
      </c>
      <c r="D83" s="11" t="s">
        <v>438</v>
      </c>
      <c r="E83" s="10">
        <f t="shared" si="16"/>
        <v>14</v>
      </c>
      <c r="F83" s="11" t="s">
        <v>441</v>
      </c>
      <c r="G83" s="11"/>
      <c r="H83" s="10"/>
      <c r="I83" s="11"/>
      <c r="J83" s="11"/>
      <c r="K83" s="10" t="s">
        <v>145</v>
      </c>
      <c r="L83" s="10" t="s">
        <v>145</v>
      </c>
      <c r="M83" s="10" t="s">
        <v>245</v>
      </c>
      <c r="N83" s="10" t="s">
        <v>74</v>
      </c>
      <c r="O83" s="10"/>
      <c r="P83" s="10"/>
      <c r="Q83" s="10"/>
      <c r="R83" s="10"/>
      <c r="S83" s="10"/>
      <c r="T83" s="10"/>
      <c r="U83" s="10"/>
      <c r="V83" s="10" t="s">
        <v>74</v>
      </c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</row>
    <row r="84" ht="14.25" customHeight="1">
      <c r="A84" s="10">
        <f t="shared" si="15"/>
        <v>75</v>
      </c>
      <c r="B84" s="10" t="s">
        <v>400</v>
      </c>
      <c r="C84" s="11" t="s">
        <v>428</v>
      </c>
      <c r="D84" s="11" t="s">
        <v>438</v>
      </c>
      <c r="E84" s="10">
        <f t="shared" si="16"/>
        <v>15</v>
      </c>
      <c r="F84" s="11" t="s">
        <v>442</v>
      </c>
      <c r="G84" s="11"/>
      <c r="H84" s="10"/>
      <c r="I84" s="11"/>
      <c r="J84" s="11"/>
      <c r="K84" s="10" t="s">
        <v>145</v>
      </c>
      <c r="L84" s="10" t="s">
        <v>145</v>
      </c>
      <c r="M84" s="10" t="s">
        <v>245</v>
      </c>
      <c r="N84" s="10" t="s">
        <v>74</v>
      </c>
      <c r="O84" s="10"/>
      <c r="P84" s="10"/>
      <c r="Q84" s="10"/>
      <c r="R84" s="10"/>
      <c r="S84" s="10"/>
      <c r="T84" s="10"/>
      <c r="U84" s="10"/>
      <c r="V84" s="10" t="s">
        <v>74</v>
      </c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</row>
    <row r="85" ht="14.25" customHeight="1">
      <c r="A85" s="10">
        <f t="shared" si="15"/>
        <v>76</v>
      </c>
      <c r="B85" s="10" t="s">
        <v>400</v>
      </c>
      <c r="C85" s="11" t="s">
        <v>428</v>
      </c>
      <c r="D85" s="11" t="s">
        <v>438</v>
      </c>
      <c r="E85" s="10">
        <f t="shared" si="16"/>
        <v>16</v>
      </c>
      <c r="F85" s="11" t="s">
        <v>443</v>
      </c>
      <c r="G85" s="11"/>
      <c r="H85" s="10"/>
      <c r="I85" s="11"/>
      <c r="J85" s="11"/>
      <c r="K85" s="10" t="s">
        <v>145</v>
      </c>
      <c r="L85" s="10" t="s">
        <v>145</v>
      </c>
      <c r="M85" s="10" t="s">
        <v>245</v>
      </c>
      <c r="N85" s="10" t="s">
        <v>74</v>
      </c>
      <c r="O85" s="10"/>
      <c r="P85" s="10"/>
      <c r="Q85" s="10"/>
      <c r="R85" s="10"/>
      <c r="S85" s="10"/>
      <c r="T85" s="10"/>
      <c r="U85" s="10"/>
      <c r="V85" s="10" t="s">
        <v>74</v>
      </c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</row>
    <row r="86" ht="14.25" customHeight="1">
      <c r="A86" s="10">
        <f t="shared" si="15"/>
        <v>77</v>
      </c>
      <c r="B86" s="10" t="s">
        <v>400</v>
      </c>
      <c r="C86" s="11" t="s">
        <v>428</v>
      </c>
      <c r="D86" s="11" t="s">
        <v>438</v>
      </c>
      <c r="E86" s="10">
        <f t="shared" si="16"/>
        <v>17</v>
      </c>
      <c r="F86" s="11" t="s">
        <v>444</v>
      </c>
      <c r="G86" s="11"/>
      <c r="H86" s="10"/>
      <c r="I86" s="11"/>
      <c r="J86" s="11"/>
      <c r="K86" s="10" t="s">
        <v>145</v>
      </c>
      <c r="L86" s="10" t="s">
        <v>145</v>
      </c>
      <c r="M86" s="10" t="s">
        <v>245</v>
      </c>
      <c r="N86" s="10" t="s">
        <v>74</v>
      </c>
      <c r="O86" s="10"/>
      <c r="P86" s="10"/>
      <c r="Q86" s="10"/>
      <c r="R86" s="10"/>
      <c r="S86" s="10"/>
      <c r="T86" s="10"/>
      <c r="U86" s="10"/>
      <c r="V86" s="10" t="s">
        <v>74</v>
      </c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</row>
    <row r="87" ht="14.25" customHeight="1">
      <c r="A87" s="10">
        <f t="shared" si="15"/>
        <v>78</v>
      </c>
      <c r="B87" s="10" t="s">
        <v>400</v>
      </c>
      <c r="C87" s="14" t="s">
        <v>428</v>
      </c>
      <c r="D87" s="11" t="s">
        <v>402</v>
      </c>
      <c r="E87" s="10">
        <f t="shared" si="16"/>
        <v>18</v>
      </c>
      <c r="F87" s="14" t="s">
        <v>445</v>
      </c>
      <c r="G87" s="11"/>
      <c r="H87" s="10"/>
      <c r="I87" s="11">
        <v>-2.890748</v>
      </c>
      <c r="J87" s="11">
        <v>107.47596</v>
      </c>
      <c r="K87" s="10" t="s">
        <v>64</v>
      </c>
      <c r="L87" s="10" t="s">
        <v>64</v>
      </c>
      <c r="M87" s="10" t="s">
        <v>245</v>
      </c>
      <c r="N87" s="10" t="s">
        <v>110</v>
      </c>
      <c r="O87" s="10" t="s">
        <v>67</v>
      </c>
      <c r="P87" s="10" t="s">
        <v>68</v>
      </c>
      <c r="Q87" s="10"/>
      <c r="R87" s="10"/>
      <c r="S87" s="10"/>
      <c r="T87" s="10"/>
      <c r="U87" s="10" t="s">
        <v>246</v>
      </c>
      <c r="V87" s="10" t="s">
        <v>446</v>
      </c>
      <c r="W87" s="10">
        <v>2.0</v>
      </c>
      <c r="X87" s="10" t="s">
        <v>74</v>
      </c>
      <c r="Y87" s="10" t="s">
        <v>75</v>
      </c>
      <c r="Z87" s="10" t="s">
        <v>74</v>
      </c>
      <c r="AA87" s="10" t="s">
        <v>76</v>
      </c>
      <c r="AB87" s="10" t="s">
        <v>74</v>
      </c>
      <c r="AC87" s="10"/>
      <c r="AD87" s="10" t="s">
        <v>447</v>
      </c>
      <c r="AE87" s="10">
        <v>4.0</v>
      </c>
      <c r="AF87" s="10" t="s">
        <v>74</v>
      </c>
      <c r="AG87" s="10" t="s">
        <v>74</v>
      </c>
      <c r="AH87" s="10" t="s">
        <v>74</v>
      </c>
      <c r="AI87" s="10" t="s">
        <v>74</v>
      </c>
      <c r="AJ87" s="10" t="s">
        <v>74</v>
      </c>
      <c r="AK87" s="10" t="s">
        <v>448</v>
      </c>
      <c r="AL87" s="10">
        <v>19.0</v>
      </c>
      <c r="AM87" s="10" t="s">
        <v>435</v>
      </c>
      <c r="AN87" s="10">
        <v>3.0</v>
      </c>
      <c r="AO87" s="10" t="s">
        <v>74</v>
      </c>
      <c r="AP87" s="10" t="s">
        <v>90</v>
      </c>
      <c r="AQ87" s="10" t="s">
        <v>91</v>
      </c>
      <c r="AR87" s="10">
        <v>0.0</v>
      </c>
      <c r="AS87" s="10" t="s">
        <v>81</v>
      </c>
      <c r="AT87" s="10">
        <v>996.0</v>
      </c>
      <c r="AU87" s="10"/>
      <c r="AV87" s="10" t="s">
        <v>74</v>
      </c>
      <c r="AW87" s="10" t="s">
        <v>74</v>
      </c>
      <c r="AX87" s="10">
        <v>1.0</v>
      </c>
      <c r="AY87" s="10">
        <v>0.0</v>
      </c>
      <c r="AZ87" s="10" t="s">
        <v>74</v>
      </c>
      <c r="BA87" s="10" t="s">
        <v>74</v>
      </c>
      <c r="BB87" s="10">
        <v>1.0</v>
      </c>
      <c r="BC87" s="10" t="s">
        <v>74</v>
      </c>
      <c r="BD87" s="10" t="s">
        <v>74</v>
      </c>
      <c r="BE87" s="10">
        <v>2.0</v>
      </c>
      <c r="BF87" s="10">
        <v>3.0</v>
      </c>
    </row>
    <row r="88" ht="14.25" customHeight="1">
      <c r="A88" s="10">
        <f t="shared" si="15"/>
        <v>79</v>
      </c>
      <c r="B88" s="10" t="s">
        <v>400</v>
      </c>
      <c r="C88" s="11" t="s">
        <v>428</v>
      </c>
      <c r="D88" s="11" t="s">
        <v>402</v>
      </c>
      <c r="E88" s="10">
        <f t="shared" si="16"/>
        <v>19</v>
      </c>
      <c r="F88" s="11" t="s">
        <v>449</v>
      </c>
      <c r="G88" s="11"/>
      <c r="H88" s="10"/>
      <c r="I88" s="11"/>
      <c r="J88" s="11"/>
      <c r="K88" s="10" t="s">
        <v>145</v>
      </c>
      <c r="L88" s="10" t="s">
        <v>145</v>
      </c>
      <c r="M88" s="10" t="s">
        <v>245</v>
      </c>
      <c r="N88" s="10" t="s">
        <v>74</v>
      </c>
      <c r="O88" s="10"/>
      <c r="P88" s="10"/>
      <c r="Q88" s="10"/>
      <c r="R88" s="10"/>
      <c r="S88" s="10"/>
      <c r="T88" s="10"/>
      <c r="U88" s="10"/>
      <c r="V88" s="10" t="s">
        <v>74</v>
      </c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</row>
    <row r="89" ht="14.25" customHeight="1">
      <c r="A89" s="10">
        <f t="shared" si="15"/>
        <v>80</v>
      </c>
      <c r="B89" s="10" t="s">
        <v>400</v>
      </c>
      <c r="C89" s="11" t="s">
        <v>428</v>
      </c>
      <c r="D89" s="11" t="s">
        <v>450</v>
      </c>
      <c r="E89" s="10">
        <f t="shared" si="16"/>
        <v>20</v>
      </c>
      <c r="F89" s="11" t="s">
        <v>451</v>
      </c>
      <c r="G89" s="11"/>
      <c r="H89" s="10"/>
      <c r="I89" s="11"/>
      <c r="J89" s="11"/>
      <c r="K89" s="10" t="s">
        <v>145</v>
      </c>
      <c r="L89" s="10" t="s">
        <v>145</v>
      </c>
      <c r="M89" s="10" t="s">
        <v>245</v>
      </c>
      <c r="N89" s="10" t="s">
        <v>74</v>
      </c>
      <c r="O89" s="10"/>
      <c r="P89" s="10"/>
      <c r="Q89" s="10"/>
      <c r="R89" s="10"/>
      <c r="S89" s="10"/>
      <c r="T89" s="10"/>
      <c r="U89" s="10"/>
      <c r="V89" s="10" t="s">
        <v>74</v>
      </c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</row>
    <row r="90" ht="14.25" customHeight="1">
      <c r="A90" s="10">
        <f t="shared" si="15"/>
        <v>81</v>
      </c>
      <c r="B90" s="10" t="s">
        <v>400</v>
      </c>
      <c r="C90" s="11" t="s">
        <v>428</v>
      </c>
      <c r="D90" s="11" t="s">
        <v>450</v>
      </c>
      <c r="E90" s="10">
        <f t="shared" si="16"/>
        <v>21</v>
      </c>
      <c r="F90" s="11" t="s">
        <v>452</v>
      </c>
      <c r="G90" s="11"/>
      <c r="H90" s="10"/>
      <c r="I90" s="11"/>
      <c r="J90" s="11"/>
      <c r="K90" s="10" t="s">
        <v>145</v>
      </c>
      <c r="L90" s="10" t="s">
        <v>145</v>
      </c>
      <c r="M90" s="10" t="s">
        <v>245</v>
      </c>
      <c r="N90" s="10" t="s">
        <v>74</v>
      </c>
      <c r="O90" s="10"/>
      <c r="P90" s="10"/>
      <c r="Q90" s="10"/>
      <c r="R90" s="10"/>
      <c r="S90" s="10"/>
      <c r="T90" s="10"/>
      <c r="U90" s="10"/>
      <c r="V90" s="10" t="s">
        <v>74</v>
      </c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</row>
    <row r="91" ht="14.25" customHeight="1">
      <c r="A91" s="10">
        <f t="shared" si="15"/>
        <v>82</v>
      </c>
      <c r="B91" s="10" t="s">
        <v>400</v>
      </c>
      <c r="C91" s="11" t="s">
        <v>453</v>
      </c>
      <c r="D91" s="11" t="s">
        <v>454</v>
      </c>
      <c r="E91" s="10">
        <f t="shared" si="16"/>
        <v>22</v>
      </c>
      <c r="F91" s="11" t="s">
        <v>455</v>
      </c>
      <c r="G91" s="11"/>
      <c r="H91" s="10"/>
      <c r="I91" s="11">
        <v>-2.84825</v>
      </c>
      <c r="J91" s="11">
        <v>108.289889</v>
      </c>
      <c r="K91" s="10" t="s">
        <v>145</v>
      </c>
      <c r="L91" s="10" t="s">
        <v>456</v>
      </c>
      <c r="M91" s="10" t="s">
        <v>109</v>
      </c>
      <c r="N91" s="10" t="s">
        <v>95</v>
      </c>
      <c r="O91" s="10"/>
      <c r="P91" s="10"/>
      <c r="Q91" s="10"/>
      <c r="R91" s="10"/>
      <c r="S91" s="10"/>
      <c r="T91" s="10"/>
      <c r="U91" s="10" t="s">
        <v>95</v>
      </c>
      <c r="V91" s="10" t="s">
        <v>74</v>
      </c>
      <c r="W91" s="10">
        <v>1.0</v>
      </c>
      <c r="X91" s="10" t="s">
        <v>74</v>
      </c>
      <c r="Y91" s="10" t="s">
        <v>75</v>
      </c>
      <c r="Z91" s="10" t="s">
        <v>74</v>
      </c>
      <c r="AA91" s="10" t="s">
        <v>76</v>
      </c>
      <c r="AB91" s="10" t="s">
        <v>74</v>
      </c>
      <c r="AC91" s="10"/>
      <c r="AD91" s="10" t="s">
        <v>74</v>
      </c>
      <c r="AE91" s="10">
        <v>4.0</v>
      </c>
      <c r="AF91" s="10" t="s">
        <v>74</v>
      </c>
      <c r="AG91" s="10" t="s">
        <v>74</v>
      </c>
      <c r="AH91" s="10" t="s">
        <v>74</v>
      </c>
      <c r="AI91" s="10" t="s">
        <v>74</v>
      </c>
      <c r="AJ91" s="10" t="s">
        <v>74</v>
      </c>
      <c r="AK91" s="10" t="s">
        <v>457</v>
      </c>
      <c r="AL91" s="10">
        <v>19.0</v>
      </c>
      <c r="AM91" s="10" t="s">
        <v>458</v>
      </c>
      <c r="AN91" s="10">
        <v>2.0</v>
      </c>
      <c r="AO91" s="10" t="s">
        <v>74</v>
      </c>
      <c r="AP91" s="10" t="s">
        <v>79</v>
      </c>
      <c r="AQ91" s="10" t="s">
        <v>80</v>
      </c>
      <c r="AR91" s="10">
        <v>500.0</v>
      </c>
      <c r="AS91" s="10" t="s">
        <v>81</v>
      </c>
      <c r="AT91" s="10">
        <v>996.0</v>
      </c>
      <c r="AU91" s="10"/>
      <c r="AV91" s="10" t="s">
        <v>74</v>
      </c>
      <c r="AW91" s="10" t="s">
        <v>74</v>
      </c>
      <c r="AX91" s="10">
        <v>1.0</v>
      </c>
      <c r="AY91" s="10">
        <v>57.0</v>
      </c>
      <c r="AZ91" s="10" t="s">
        <v>74</v>
      </c>
      <c r="BA91" s="10" t="s">
        <v>74</v>
      </c>
      <c r="BB91" s="10">
        <v>1.0</v>
      </c>
      <c r="BC91" s="10" t="s">
        <v>74</v>
      </c>
      <c r="BD91" s="10" t="s">
        <v>74</v>
      </c>
      <c r="BE91" s="10">
        <v>3.0</v>
      </c>
      <c r="BF91" s="10">
        <v>3.0</v>
      </c>
    </row>
    <row r="92" ht="14.25" customHeight="1">
      <c r="A92" s="4" t="s">
        <v>459</v>
      </c>
      <c r="B92" s="5"/>
      <c r="C92" s="6" t="s">
        <v>460</v>
      </c>
      <c r="D92" s="7"/>
      <c r="E92" s="7"/>
      <c r="F92" s="7"/>
      <c r="G92" s="7"/>
      <c r="H92" s="8"/>
      <c r="I92" s="7"/>
      <c r="J92" s="7"/>
      <c r="K92" s="7"/>
      <c r="L92" s="7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</row>
    <row r="93" ht="14.25" customHeight="1">
      <c r="A93" s="10">
        <f>A91+1</f>
        <v>83</v>
      </c>
      <c r="B93" s="10" t="s">
        <v>460</v>
      </c>
      <c r="C93" s="11" t="s">
        <v>461</v>
      </c>
      <c r="D93" s="11" t="s">
        <v>462</v>
      </c>
      <c r="E93" s="10">
        <v>1.0</v>
      </c>
      <c r="F93" s="11" t="s">
        <v>463</v>
      </c>
      <c r="G93" s="11"/>
      <c r="H93" s="10"/>
      <c r="I93" s="11">
        <v>-5.428056</v>
      </c>
      <c r="J93" s="11">
        <v>102.37875</v>
      </c>
      <c r="K93" s="10" t="s">
        <v>64</v>
      </c>
      <c r="L93" s="10" t="s">
        <v>64</v>
      </c>
      <c r="M93" s="10" t="s">
        <v>65</v>
      </c>
      <c r="N93" s="10" t="s">
        <v>66</v>
      </c>
      <c r="O93" s="10" t="s">
        <v>67</v>
      </c>
      <c r="P93" s="10"/>
      <c r="Q93" s="10" t="s">
        <v>464</v>
      </c>
      <c r="R93" s="10" t="s">
        <v>465</v>
      </c>
      <c r="S93" s="10" t="s">
        <v>63</v>
      </c>
      <c r="T93" s="10"/>
      <c r="U93" s="10" t="s">
        <v>72</v>
      </c>
      <c r="V93" s="10" t="s">
        <v>466</v>
      </c>
      <c r="W93" s="10">
        <v>3.0</v>
      </c>
      <c r="X93" s="10" t="s">
        <v>74</v>
      </c>
      <c r="Y93" s="10" t="s">
        <v>75</v>
      </c>
      <c r="Z93" s="10" t="s">
        <v>74</v>
      </c>
      <c r="AA93" s="10" t="s">
        <v>76</v>
      </c>
      <c r="AB93" s="10" t="s">
        <v>74</v>
      </c>
      <c r="AC93" s="10"/>
      <c r="AD93" s="10" t="s">
        <v>74</v>
      </c>
      <c r="AE93" s="10">
        <v>4.0</v>
      </c>
      <c r="AF93" s="10" t="s">
        <v>74</v>
      </c>
      <c r="AG93" s="10" t="s">
        <v>74</v>
      </c>
      <c r="AH93" s="10" t="s">
        <v>74</v>
      </c>
      <c r="AI93" s="10" t="s">
        <v>74</v>
      </c>
      <c r="AJ93" s="10" t="s">
        <v>74</v>
      </c>
      <c r="AK93" s="10" t="s">
        <v>467</v>
      </c>
      <c r="AL93" s="10">
        <v>17.0</v>
      </c>
      <c r="AM93" s="10" t="s">
        <v>468</v>
      </c>
      <c r="AN93" s="10">
        <v>2.0</v>
      </c>
      <c r="AO93" s="10" t="s">
        <v>74</v>
      </c>
      <c r="AP93" s="10" t="s">
        <v>90</v>
      </c>
      <c r="AQ93" s="10" t="s">
        <v>91</v>
      </c>
      <c r="AR93" s="10">
        <v>500.0</v>
      </c>
      <c r="AS93" s="10" t="s">
        <v>81</v>
      </c>
      <c r="AT93" s="10">
        <v>996.0</v>
      </c>
      <c r="AU93" s="10"/>
      <c r="AV93" s="10" t="s">
        <v>74</v>
      </c>
      <c r="AW93" s="10" t="s">
        <v>74</v>
      </c>
      <c r="AX93" s="10">
        <v>1.0</v>
      </c>
      <c r="AY93" s="10">
        <v>63.0</v>
      </c>
      <c r="AZ93" s="10" t="s">
        <v>74</v>
      </c>
      <c r="BA93" s="10" t="s">
        <v>74</v>
      </c>
      <c r="BB93" s="10">
        <v>1.0</v>
      </c>
      <c r="BC93" s="10" t="s">
        <v>74</v>
      </c>
      <c r="BD93" s="10" t="s">
        <v>74</v>
      </c>
      <c r="BE93" s="10">
        <v>3.0</v>
      </c>
      <c r="BF93" s="10">
        <v>3.0</v>
      </c>
    </row>
    <row r="94" ht="14.25" customHeight="1">
      <c r="A94" s="10">
        <f t="shared" ref="A94:A95" si="17">A93+1</f>
        <v>84</v>
      </c>
      <c r="B94" s="10" t="s">
        <v>460</v>
      </c>
      <c r="C94" s="11" t="s">
        <v>469</v>
      </c>
      <c r="D94" s="11" t="s">
        <v>470</v>
      </c>
      <c r="E94" s="10">
        <f t="shared" ref="E94:E95" si="18">E93+1</f>
        <v>2</v>
      </c>
      <c r="F94" s="11" t="s">
        <v>471</v>
      </c>
      <c r="G94" s="11"/>
      <c r="H94" s="10"/>
      <c r="I94" s="11">
        <v>-3.904056</v>
      </c>
      <c r="J94" s="11">
        <v>102.305889</v>
      </c>
      <c r="K94" s="10" t="s">
        <v>64</v>
      </c>
      <c r="L94" s="10" t="s">
        <v>64</v>
      </c>
      <c r="M94" s="10" t="s">
        <v>65</v>
      </c>
      <c r="N94" s="10" t="s">
        <v>66</v>
      </c>
      <c r="O94" s="10" t="s">
        <v>67</v>
      </c>
      <c r="P94" s="10"/>
      <c r="Q94" s="10" t="s">
        <v>472</v>
      </c>
      <c r="R94" s="10" t="s">
        <v>473</v>
      </c>
      <c r="S94" s="10" t="s">
        <v>63</v>
      </c>
      <c r="T94" s="10"/>
      <c r="U94" s="10" t="s">
        <v>72</v>
      </c>
      <c r="V94" s="10" t="s">
        <v>474</v>
      </c>
      <c r="W94" s="10">
        <v>1.0</v>
      </c>
      <c r="X94" s="10" t="s">
        <v>74</v>
      </c>
      <c r="Y94" s="10" t="s">
        <v>75</v>
      </c>
      <c r="Z94" s="10" t="s">
        <v>74</v>
      </c>
      <c r="AA94" s="10" t="s">
        <v>76</v>
      </c>
      <c r="AB94" s="10" t="s">
        <v>74</v>
      </c>
      <c r="AC94" s="10"/>
      <c r="AD94" s="10" t="s">
        <v>74</v>
      </c>
      <c r="AE94" s="10">
        <v>4.0</v>
      </c>
      <c r="AF94" s="10" t="s">
        <v>74</v>
      </c>
      <c r="AG94" s="10" t="s">
        <v>74</v>
      </c>
      <c r="AH94" s="10" t="s">
        <v>74</v>
      </c>
      <c r="AI94" s="10" t="s">
        <v>74</v>
      </c>
      <c r="AJ94" s="10" t="s">
        <v>74</v>
      </c>
      <c r="AK94" s="10" t="s">
        <v>475</v>
      </c>
      <c r="AL94" s="10">
        <v>17.0</v>
      </c>
      <c r="AM94" s="10" t="s">
        <v>476</v>
      </c>
      <c r="AN94" s="10">
        <v>1.0</v>
      </c>
      <c r="AO94" s="10" t="s">
        <v>74</v>
      </c>
      <c r="AP94" s="10" t="s">
        <v>90</v>
      </c>
      <c r="AQ94" s="10" t="s">
        <v>91</v>
      </c>
      <c r="AR94" s="10">
        <v>1000.0</v>
      </c>
      <c r="AS94" s="10" t="s">
        <v>81</v>
      </c>
      <c r="AT94" s="10">
        <v>996.0</v>
      </c>
      <c r="AU94" s="10"/>
      <c r="AV94" s="10" t="s">
        <v>74</v>
      </c>
      <c r="AW94" s="10" t="s">
        <v>74</v>
      </c>
      <c r="AX94" s="10">
        <v>1.0</v>
      </c>
      <c r="AY94" s="10">
        <v>63.0</v>
      </c>
      <c r="AZ94" s="10" t="s">
        <v>74</v>
      </c>
      <c r="BA94" s="10" t="s">
        <v>74</v>
      </c>
      <c r="BB94" s="10">
        <v>1.0</v>
      </c>
      <c r="BC94" s="10" t="s">
        <v>74</v>
      </c>
      <c r="BD94" s="10" t="s">
        <v>74</v>
      </c>
      <c r="BE94" s="10">
        <v>3.0</v>
      </c>
      <c r="BF94" s="10">
        <v>3.0</v>
      </c>
    </row>
    <row r="95" ht="14.25" customHeight="1">
      <c r="A95" s="10">
        <f t="shared" si="17"/>
        <v>85</v>
      </c>
      <c r="B95" s="10" t="s">
        <v>460</v>
      </c>
      <c r="C95" s="11" t="s">
        <v>477</v>
      </c>
      <c r="D95" s="11" t="s">
        <v>478</v>
      </c>
      <c r="E95" s="10">
        <f t="shared" si="18"/>
        <v>3</v>
      </c>
      <c r="F95" s="11" t="s">
        <v>477</v>
      </c>
      <c r="G95" s="11"/>
      <c r="H95" s="10"/>
      <c r="I95" s="11"/>
      <c r="J95" s="11"/>
      <c r="K95" s="10" t="s">
        <v>145</v>
      </c>
      <c r="L95" s="10" t="s">
        <v>145</v>
      </c>
      <c r="M95" s="10" t="s">
        <v>109</v>
      </c>
      <c r="N95" s="10" t="s">
        <v>74</v>
      </c>
      <c r="O95" s="10"/>
      <c r="P95" s="10"/>
      <c r="Q95" s="10"/>
      <c r="R95" s="10"/>
      <c r="S95" s="10"/>
      <c r="T95" s="10"/>
      <c r="U95" s="10"/>
      <c r="V95" s="10" t="s">
        <v>74</v>
      </c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</row>
    <row r="96" ht="14.25" customHeight="1">
      <c r="A96" s="4" t="s">
        <v>479</v>
      </c>
      <c r="B96" s="5"/>
      <c r="C96" s="6" t="s">
        <v>480</v>
      </c>
      <c r="D96" s="7"/>
      <c r="E96" s="7"/>
      <c r="F96" s="7"/>
      <c r="G96" s="7"/>
      <c r="H96" s="8"/>
      <c r="I96" s="7"/>
      <c r="J96" s="7"/>
      <c r="K96" s="7"/>
      <c r="L96" s="7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</row>
    <row r="97" ht="14.25" customHeight="1">
      <c r="A97" s="10">
        <f>A95+1</f>
        <v>86</v>
      </c>
      <c r="B97" s="10" t="s">
        <v>480</v>
      </c>
      <c r="C97" s="11" t="s">
        <v>481</v>
      </c>
      <c r="D97" s="11" t="s">
        <v>482</v>
      </c>
      <c r="E97" s="10">
        <v>1.0</v>
      </c>
      <c r="F97" s="11" t="s">
        <v>482</v>
      </c>
      <c r="G97" s="11"/>
      <c r="H97" s="10"/>
      <c r="I97" s="11">
        <v>-5.868682</v>
      </c>
      <c r="J97" s="11">
        <v>105.754384</v>
      </c>
      <c r="K97" s="10" t="s">
        <v>64</v>
      </c>
      <c r="L97" s="10" t="s">
        <v>64</v>
      </c>
      <c r="M97" s="10" t="s">
        <v>109</v>
      </c>
      <c r="N97" s="10" t="s">
        <v>228</v>
      </c>
      <c r="O97" s="10" t="s">
        <v>67</v>
      </c>
      <c r="P97" s="10" t="s">
        <v>483</v>
      </c>
      <c r="Q97" s="10"/>
      <c r="R97" s="10"/>
      <c r="S97" s="10"/>
      <c r="T97" s="10"/>
      <c r="U97" s="10" t="s">
        <v>113</v>
      </c>
      <c r="V97" s="10" t="s">
        <v>484</v>
      </c>
      <c r="W97" s="10">
        <v>1.0</v>
      </c>
      <c r="X97" s="10" t="s">
        <v>74</v>
      </c>
      <c r="Y97" s="10" t="s">
        <v>75</v>
      </c>
      <c r="Z97" s="10" t="s">
        <v>74</v>
      </c>
      <c r="AA97" s="10" t="s">
        <v>76</v>
      </c>
      <c r="AB97" s="10" t="s">
        <v>74</v>
      </c>
      <c r="AC97" s="10"/>
      <c r="AD97" s="10" t="s">
        <v>74</v>
      </c>
      <c r="AE97" s="10">
        <v>4.0</v>
      </c>
      <c r="AF97" s="10" t="s">
        <v>74</v>
      </c>
      <c r="AG97" s="10" t="s">
        <v>74</v>
      </c>
      <c r="AH97" s="10" t="s">
        <v>74</v>
      </c>
      <c r="AI97" s="10" t="s">
        <v>74</v>
      </c>
      <c r="AJ97" s="10" t="s">
        <v>74</v>
      </c>
      <c r="AK97" s="10" t="s">
        <v>485</v>
      </c>
      <c r="AL97" s="10">
        <v>18.0</v>
      </c>
      <c r="AM97" s="10" t="s">
        <v>486</v>
      </c>
      <c r="AN97" s="10">
        <v>1.0</v>
      </c>
      <c r="AO97" s="10" t="s">
        <v>74</v>
      </c>
      <c r="AP97" s="10" t="s">
        <v>79</v>
      </c>
      <c r="AQ97" s="10" t="s">
        <v>80</v>
      </c>
      <c r="AR97" s="10">
        <v>30000.0</v>
      </c>
      <c r="AS97" s="10" t="s">
        <v>487</v>
      </c>
      <c r="AT97" s="10">
        <v>1.0</v>
      </c>
      <c r="AU97" s="10"/>
      <c r="AV97" s="10" t="s">
        <v>74</v>
      </c>
      <c r="AW97" s="10" t="s">
        <v>74</v>
      </c>
      <c r="AX97" s="10">
        <v>7.0</v>
      </c>
      <c r="AY97" s="10">
        <v>183.0</v>
      </c>
      <c r="AZ97" s="10" t="s">
        <v>74</v>
      </c>
      <c r="BA97" s="10" t="s">
        <v>74</v>
      </c>
      <c r="BB97" s="10">
        <v>2.0</v>
      </c>
      <c r="BC97" s="10" t="s">
        <v>74</v>
      </c>
      <c r="BD97" s="10" t="s">
        <v>74</v>
      </c>
      <c r="BE97" s="10">
        <v>0.0</v>
      </c>
      <c r="BF97" s="10">
        <v>0.0</v>
      </c>
    </row>
    <row r="98" ht="14.25" customHeight="1">
      <c r="A98" s="10">
        <f t="shared" ref="A98:A103" si="19">A97+1</f>
        <v>87</v>
      </c>
      <c r="B98" s="10" t="s">
        <v>480</v>
      </c>
      <c r="C98" s="11" t="s">
        <v>481</v>
      </c>
      <c r="D98" s="11" t="s">
        <v>488</v>
      </c>
      <c r="E98" s="10">
        <f t="shared" ref="E98:E103" si="20">E97+1</f>
        <v>2</v>
      </c>
      <c r="F98" s="11" t="s">
        <v>489</v>
      </c>
      <c r="G98" s="11"/>
      <c r="H98" s="10"/>
      <c r="I98" s="11"/>
      <c r="J98" s="11"/>
      <c r="K98" s="10" t="s">
        <v>145</v>
      </c>
      <c r="L98" s="10" t="s">
        <v>145</v>
      </c>
      <c r="M98" s="10" t="s">
        <v>109</v>
      </c>
      <c r="N98" s="10" t="s">
        <v>74</v>
      </c>
      <c r="O98" s="10"/>
      <c r="P98" s="10"/>
      <c r="Q98" s="10"/>
      <c r="R98" s="10"/>
      <c r="S98" s="10"/>
      <c r="T98" s="10"/>
      <c r="U98" s="10"/>
      <c r="V98" s="10" t="s">
        <v>74</v>
      </c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</row>
    <row r="99" ht="14.25" customHeight="1">
      <c r="A99" s="10">
        <f t="shared" si="19"/>
        <v>88</v>
      </c>
      <c r="B99" s="10" t="s">
        <v>480</v>
      </c>
      <c r="C99" s="11" t="s">
        <v>490</v>
      </c>
      <c r="D99" s="11" t="s">
        <v>491</v>
      </c>
      <c r="E99" s="10">
        <f t="shared" si="20"/>
        <v>3</v>
      </c>
      <c r="F99" s="11" t="s">
        <v>492</v>
      </c>
      <c r="G99" s="11"/>
      <c r="H99" s="10"/>
      <c r="I99" s="11"/>
      <c r="J99" s="11"/>
      <c r="K99" s="10" t="s">
        <v>145</v>
      </c>
      <c r="L99" s="10" t="s">
        <v>145</v>
      </c>
      <c r="M99" s="10" t="s">
        <v>245</v>
      </c>
      <c r="N99" s="10" t="s">
        <v>74</v>
      </c>
      <c r="O99" s="10"/>
      <c r="P99" s="10"/>
      <c r="Q99" s="10"/>
      <c r="R99" s="10"/>
      <c r="S99" s="10"/>
      <c r="T99" s="10"/>
      <c r="U99" s="10"/>
      <c r="V99" s="10" t="s">
        <v>74</v>
      </c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</row>
    <row r="100" ht="14.25" customHeight="1">
      <c r="A100" s="10">
        <f t="shared" si="19"/>
        <v>89</v>
      </c>
      <c r="B100" s="10" t="s">
        <v>480</v>
      </c>
      <c r="C100" s="11" t="s">
        <v>490</v>
      </c>
      <c r="D100" s="11" t="s">
        <v>493</v>
      </c>
      <c r="E100" s="10">
        <f t="shared" si="20"/>
        <v>4</v>
      </c>
      <c r="F100" s="11" t="s">
        <v>494</v>
      </c>
      <c r="G100" s="11"/>
      <c r="H100" s="10"/>
      <c r="I100" s="11"/>
      <c r="J100" s="11"/>
      <c r="K100" s="10" t="s">
        <v>145</v>
      </c>
      <c r="L100" s="10" t="s">
        <v>145</v>
      </c>
      <c r="M100" s="10" t="s">
        <v>245</v>
      </c>
      <c r="N100" s="10" t="s">
        <v>74</v>
      </c>
      <c r="O100" s="10"/>
      <c r="P100" s="10"/>
      <c r="Q100" s="10"/>
      <c r="R100" s="10"/>
      <c r="S100" s="10"/>
      <c r="T100" s="10"/>
      <c r="U100" s="10"/>
      <c r="V100" s="10" t="s">
        <v>74</v>
      </c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</row>
    <row r="101" ht="14.25" customHeight="1">
      <c r="A101" s="10">
        <f t="shared" si="19"/>
        <v>90</v>
      </c>
      <c r="B101" s="10" t="s">
        <v>480</v>
      </c>
      <c r="C101" s="11" t="s">
        <v>481</v>
      </c>
      <c r="D101" s="11" t="s">
        <v>495</v>
      </c>
      <c r="E101" s="10">
        <f t="shared" si="20"/>
        <v>5</v>
      </c>
      <c r="F101" s="11" t="s">
        <v>496</v>
      </c>
      <c r="G101" s="11"/>
      <c r="H101" s="10"/>
      <c r="I101" s="11"/>
      <c r="J101" s="11"/>
      <c r="K101" s="10" t="s">
        <v>145</v>
      </c>
      <c r="L101" s="10" t="s">
        <v>145</v>
      </c>
      <c r="M101" s="10" t="s">
        <v>245</v>
      </c>
      <c r="N101" s="10" t="s">
        <v>74</v>
      </c>
      <c r="O101" s="10"/>
      <c r="P101" s="10"/>
      <c r="Q101" s="10"/>
      <c r="R101" s="10"/>
      <c r="S101" s="10"/>
      <c r="T101" s="10"/>
      <c r="U101" s="10"/>
      <c r="V101" s="10" t="s">
        <v>74</v>
      </c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</row>
    <row r="102" ht="14.25" customHeight="1">
      <c r="A102" s="10">
        <f t="shared" si="19"/>
        <v>91</v>
      </c>
      <c r="B102" s="10" t="s">
        <v>480</v>
      </c>
      <c r="C102" s="11" t="s">
        <v>481</v>
      </c>
      <c r="D102" s="11" t="s">
        <v>495</v>
      </c>
      <c r="E102" s="10">
        <f t="shared" si="20"/>
        <v>6</v>
      </c>
      <c r="F102" s="11" t="s">
        <v>497</v>
      </c>
      <c r="G102" s="11"/>
      <c r="H102" s="10"/>
      <c r="I102" s="11"/>
      <c r="J102" s="11"/>
      <c r="K102" s="10" t="s">
        <v>145</v>
      </c>
      <c r="L102" s="10" t="s">
        <v>145</v>
      </c>
      <c r="M102" s="10" t="s">
        <v>245</v>
      </c>
      <c r="N102" s="10" t="s">
        <v>74</v>
      </c>
      <c r="O102" s="10"/>
      <c r="P102" s="10"/>
      <c r="Q102" s="10"/>
      <c r="R102" s="10"/>
      <c r="S102" s="10"/>
      <c r="T102" s="10"/>
      <c r="U102" s="10"/>
      <c r="V102" s="10" t="s">
        <v>74</v>
      </c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</row>
    <row r="103" ht="14.25" customHeight="1">
      <c r="A103" s="10">
        <f t="shared" si="19"/>
        <v>92</v>
      </c>
      <c r="B103" s="10" t="s">
        <v>480</v>
      </c>
      <c r="C103" s="11" t="s">
        <v>498</v>
      </c>
      <c r="D103" s="11" t="s">
        <v>499</v>
      </c>
      <c r="E103" s="10">
        <f t="shared" si="20"/>
        <v>7</v>
      </c>
      <c r="F103" s="11" t="s">
        <v>500</v>
      </c>
      <c r="G103" s="11"/>
      <c r="H103" s="10"/>
      <c r="I103" s="11"/>
      <c r="J103" s="11"/>
      <c r="K103" s="10" t="s">
        <v>145</v>
      </c>
      <c r="L103" s="10" t="s">
        <v>145</v>
      </c>
      <c r="M103" s="10" t="s">
        <v>65</v>
      </c>
      <c r="N103" s="10" t="s">
        <v>74</v>
      </c>
      <c r="O103" s="10"/>
      <c r="P103" s="10"/>
      <c r="Q103" s="10"/>
      <c r="R103" s="10"/>
      <c r="S103" s="10"/>
      <c r="T103" s="10"/>
      <c r="U103" s="10"/>
      <c r="V103" s="10" t="s">
        <v>74</v>
      </c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</row>
    <row r="104" ht="14.25" customHeight="1">
      <c r="A104" s="4" t="s">
        <v>501</v>
      </c>
      <c r="B104" s="5"/>
      <c r="C104" s="6" t="s">
        <v>502</v>
      </c>
      <c r="D104" s="7"/>
      <c r="E104" s="7"/>
      <c r="F104" s="7"/>
      <c r="G104" s="7"/>
      <c r="H104" s="8"/>
      <c r="I104" s="7"/>
      <c r="J104" s="7"/>
      <c r="K104" s="7"/>
      <c r="L104" s="7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</row>
    <row r="105" ht="14.25" customHeight="1">
      <c r="A105" s="10">
        <f>A103+1</f>
        <v>93</v>
      </c>
      <c r="B105" s="10" t="s">
        <v>502</v>
      </c>
      <c r="C105" s="11" t="s">
        <v>503</v>
      </c>
      <c r="D105" s="11" t="s">
        <v>504</v>
      </c>
      <c r="E105" s="10">
        <v>1.0</v>
      </c>
      <c r="F105" s="11" t="s">
        <v>504</v>
      </c>
      <c r="G105" s="11"/>
      <c r="H105" s="10"/>
      <c r="I105" s="11">
        <v>-5.932341</v>
      </c>
      <c r="J105" s="11">
        <v>105.998956</v>
      </c>
      <c r="K105" s="10" t="s">
        <v>64</v>
      </c>
      <c r="L105" s="10" t="s">
        <v>64</v>
      </c>
      <c r="M105" s="10" t="s">
        <v>109</v>
      </c>
      <c r="N105" s="10" t="s">
        <v>228</v>
      </c>
      <c r="O105" s="10" t="s">
        <v>67</v>
      </c>
      <c r="P105" s="10" t="s">
        <v>68</v>
      </c>
      <c r="Q105" s="10"/>
      <c r="R105" s="10"/>
      <c r="S105" s="10"/>
      <c r="T105" s="10"/>
      <c r="U105" s="10" t="s">
        <v>113</v>
      </c>
      <c r="V105" s="10" t="s">
        <v>505</v>
      </c>
      <c r="W105" s="10">
        <v>1.0</v>
      </c>
      <c r="X105" s="10" t="s">
        <v>74</v>
      </c>
      <c r="Y105" s="10" t="s">
        <v>75</v>
      </c>
      <c r="Z105" s="10" t="s">
        <v>74</v>
      </c>
      <c r="AA105" s="10" t="s">
        <v>76</v>
      </c>
      <c r="AB105" s="10" t="s">
        <v>74</v>
      </c>
      <c r="AC105" s="10"/>
      <c r="AD105" s="10" t="s">
        <v>74</v>
      </c>
      <c r="AE105" s="10">
        <v>4.0</v>
      </c>
      <c r="AF105" s="10" t="s">
        <v>74</v>
      </c>
      <c r="AG105" s="10" t="s">
        <v>74</v>
      </c>
      <c r="AH105" s="10" t="s">
        <v>74</v>
      </c>
      <c r="AI105" s="10" t="s">
        <v>74</v>
      </c>
      <c r="AJ105" s="10" t="s">
        <v>74</v>
      </c>
      <c r="AK105" s="10" t="s">
        <v>506</v>
      </c>
      <c r="AL105" s="10">
        <v>36.0</v>
      </c>
      <c r="AM105" s="10" t="s">
        <v>507</v>
      </c>
      <c r="AN105" s="10">
        <v>1.0</v>
      </c>
      <c r="AO105" s="10" t="s">
        <v>74</v>
      </c>
      <c r="AP105" s="10" t="s">
        <v>79</v>
      </c>
      <c r="AQ105" s="10" t="s">
        <v>80</v>
      </c>
      <c r="AR105" s="10">
        <v>30000.0</v>
      </c>
      <c r="AS105" s="10" t="s">
        <v>123</v>
      </c>
      <c r="AT105" s="10">
        <v>1.0</v>
      </c>
      <c r="AU105" s="10"/>
      <c r="AV105" s="10" t="s">
        <v>74</v>
      </c>
      <c r="AW105" s="10" t="s">
        <v>74</v>
      </c>
      <c r="AX105" s="10">
        <v>7.0</v>
      </c>
      <c r="AY105" s="10">
        <v>0.0</v>
      </c>
      <c r="AZ105" s="10" t="s">
        <v>74</v>
      </c>
      <c r="BA105" s="10" t="s">
        <v>74</v>
      </c>
      <c r="BB105" s="10">
        <v>2.0</v>
      </c>
      <c r="BC105" s="10" t="s">
        <v>74</v>
      </c>
      <c r="BD105" s="10" t="s">
        <v>74</v>
      </c>
      <c r="BE105" s="10">
        <v>0.0</v>
      </c>
      <c r="BF105" s="10">
        <v>0.0</v>
      </c>
    </row>
    <row r="106" ht="14.25" customHeight="1">
      <c r="A106" s="10">
        <f>A105+1</f>
        <v>94</v>
      </c>
      <c r="B106" s="10" t="s">
        <v>502</v>
      </c>
      <c r="C106" s="11" t="s">
        <v>508</v>
      </c>
      <c r="D106" s="11" t="s">
        <v>509</v>
      </c>
      <c r="E106" s="10">
        <f>E105+1</f>
        <v>2</v>
      </c>
      <c r="F106" s="11" t="s">
        <v>510</v>
      </c>
      <c r="G106" s="11"/>
      <c r="H106" s="10"/>
      <c r="I106" s="11"/>
      <c r="J106" s="11"/>
      <c r="K106" s="10" t="s">
        <v>145</v>
      </c>
      <c r="L106" s="10" t="s">
        <v>145</v>
      </c>
      <c r="M106" s="10" t="s">
        <v>109</v>
      </c>
      <c r="N106" s="10" t="s">
        <v>74</v>
      </c>
      <c r="O106" s="10"/>
      <c r="P106" s="10"/>
      <c r="Q106" s="10"/>
      <c r="R106" s="10"/>
      <c r="S106" s="10"/>
      <c r="T106" s="10"/>
      <c r="U106" s="10"/>
      <c r="V106" s="10" t="s">
        <v>74</v>
      </c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</row>
    <row r="107" ht="14.25" customHeight="1">
      <c r="A107" s="4" t="s">
        <v>511</v>
      </c>
      <c r="B107" s="5"/>
      <c r="C107" s="6" t="s">
        <v>512</v>
      </c>
      <c r="D107" s="7"/>
      <c r="E107" s="15"/>
      <c r="F107" s="7"/>
      <c r="G107" s="7"/>
      <c r="H107" s="8"/>
      <c r="I107" s="7"/>
      <c r="J107" s="7"/>
      <c r="K107" s="7"/>
      <c r="L107" s="7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</row>
    <row r="108" ht="14.25" customHeight="1">
      <c r="A108" s="10">
        <f>A106+1</f>
        <v>95</v>
      </c>
      <c r="B108" s="10" t="s">
        <v>512</v>
      </c>
      <c r="C108" s="11" t="s">
        <v>513</v>
      </c>
      <c r="D108" s="11" t="s">
        <v>514</v>
      </c>
      <c r="E108" s="10">
        <v>1.0</v>
      </c>
      <c r="F108" s="11" t="s">
        <v>515</v>
      </c>
      <c r="G108" s="11"/>
      <c r="H108" s="10"/>
      <c r="I108" s="11"/>
      <c r="J108" s="11"/>
      <c r="K108" s="10" t="s">
        <v>145</v>
      </c>
      <c r="L108" s="10" t="s">
        <v>145</v>
      </c>
      <c r="M108" s="10" t="s">
        <v>245</v>
      </c>
      <c r="N108" s="10" t="s">
        <v>74</v>
      </c>
      <c r="O108" s="10"/>
      <c r="P108" s="10"/>
      <c r="Q108" s="10"/>
      <c r="R108" s="10"/>
      <c r="S108" s="10"/>
      <c r="T108" s="10"/>
      <c r="U108" s="10"/>
      <c r="V108" s="10" t="s">
        <v>74</v>
      </c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</row>
    <row r="109" ht="14.25" customHeight="1">
      <c r="A109" s="10">
        <f t="shared" ref="A109:A112" si="21">A108+1</f>
        <v>96</v>
      </c>
      <c r="B109" s="10" t="s">
        <v>512</v>
      </c>
      <c r="C109" s="11" t="s">
        <v>513</v>
      </c>
      <c r="D109" s="11" t="s">
        <v>516</v>
      </c>
      <c r="E109" s="10">
        <f t="shared" ref="E109:E112" si="22">E108+1</f>
        <v>2</v>
      </c>
      <c r="F109" s="11" t="s">
        <v>517</v>
      </c>
      <c r="G109" s="11"/>
      <c r="H109" s="10"/>
      <c r="I109" s="11"/>
      <c r="J109" s="11"/>
      <c r="K109" s="10" t="s">
        <v>145</v>
      </c>
      <c r="L109" s="10" t="s">
        <v>145</v>
      </c>
      <c r="M109" s="10" t="s">
        <v>245</v>
      </c>
      <c r="N109" s="10" t="s">
        <v>74</v>
      </c>
      <c r="O109" s="10"/>
      <c r="P109" s="10"/>
      <c r="Q109" s="10"/>
      <c r="R109" s="10"/>
      <c r="S109" s="10"/>
      <c r="T109" s="10"/>
      <c r="U109" s="10"/>
      <c r="V109" s="10" t="s">
        <v>74</v>
      </c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</row>
    <row r="110" ht="14.25" customHeight="1">
      <c r="A110" s="10">
        <f t="shared" si="21"/>
        <v>97</v>
      </c>
      <c r="B110" s="10" t="s">
        <v>512</v>
      </c>
      <c r="C110" s="11" t="s">
        <v>513</v>
      </c>
      <c r="D110" s="11" t="s">
        <v>516</v>
      </c>
      <c r="E110" s="10">
        <f t="shared" si="22"/>
        <v>3</v>
      </c>
      <c r="F110" s="11" t="s">
        <v>518</v>
      </c>
      <c r="G110" s="11"/>
      <c r="H110" s="10"/>
      <c r="I110" s="11"/>
      <c r="J110" s="11"/>
      <c r="K110" s="10" t="s">
        <v>145</v>
      </c>
      <c r="L110" s="10" t="s">
        <v>145</v>
      </c>
      <c r="M110" s="10" t="s">
        <v>245</v>
      </c>
      <c r="N110" s="10" t="s">
        <v>74</v>
      </c>
      <c r="O110" s="10"/>
      <c r="P110" s="10"/>
      <c r="Q110" s="10"/>
      <c r="R110" s="10"/>
      <c r="S110" s="10"/>
      <c r="T110" s="10"/>
      <c r="U110" s="10"/>
      <c r="V110" s="10" t="s">
        <v>74</v>
      </c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</row>
    <row r="111" ht="14.25" customHeight="1">
      <c r="A111" s="10">
        <f t="shared" si="21"/>
        <v>98</v>
      </c>
      <c r="B111" s="10" t="s">
        <v>512</v>
      </c>
      <c r="C111" s="11" t="s">
        <v>513</v>
      </c>
      <c r="D111" s="11" t="s">
        <v>514</v>
      </c>
      <c r="E111" s="10">
        <f t="shared" si="22"/>
        <v>4</v>
      </c>
      <c r="F111" s="11" t="s">
        <v>519</v>
      </c>
      <c r="G111" s="11"/>
      <c r="H111" s="10"/>
      <c r="I111" s="11"/>
      <c r="J111" s="11"/>
      <c r="K111" s="10" t="s">
        <v>145</v>
      </c>
      <c r="L111" s="10" t="s">
        <v>145</v>
      </c>
      <c r="M111" s="10" t="s">
        <v>245</v>
      </c>
      <c r="N111" s="10" t="s">
        <v>74</v>
      </c>
      <c r="O111" s="10"/>
      <c r="P111" s="10"/>
      <c r="Q111" s="10"/>
      <c r="R111" s="10"/>
      <c r="S111" s="10"/>
      <c r="T111" s="10"/>
      <c r="U111" s="10"/>
      <c r="V111" s="10" t="s">
        <v>74</v>
      </c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</row>
    <row r="112" ht="14.25" customHeight="1">
      <c r="A112" s="10">
        <f t="shared" si="21"/>
        <v>99</v>
      </c>
      <c r="B112" s="10" t="s">
        <v>512</v>
      </c>
      <c r="C112" s="11" t="s">
        <v>520</v>
      </c>
      <c r="D112" s="11" t="s">
        <v>521</v>
      </c>
      <c r="E112" s="10">
        <f t="shared" si="22"/>
        <v>5</v>
      </c>
      <c r="F112" s="11" t="s">
        <v>522</v>
      </c>
      <c r="G112" s="11"/>
      <c r="H112" s="10"/>
      <c r="I112" s="11"/>
      <c r="J112" s="11"/>
      <c r="K112" s="10" t="s">
        <v>145</v>
      </c>
      <c r="L112" s="10" t="s">
        <v>145</v>
      </c>
      <c r="M112" s="10" t="s">
        <v>65</v>
      </c>
      <c r="N112" s="10" t="s">
        <v>74</v>
      </c>
      <c r="O112" s="10"/>
      <c r="P112" s="10"/>
      <c r="Q112" s="10"/>
      <c r="R112" s="10"/>
      <c r="S112" s="10"/>
      <c r="T112" s="10"/>
      <c r="U112" s="10"/>
      <c r="V112" s="10" t="s">
        <v>74</v>
      </c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</row>
    <row r="113" ht="14.25" customHeight="1">
      <c r="A113" s="4" t="s">
        <v>523</v>
      </c>
      <c r="B113" s="5"/>
      <c r="C113" s="6" t="s">
        <v>524</v>
      </c>
      <c r="D113" s="7"/>
      <c r="E113" s="15" t="s">
        <v>525</v>
      </c>
      <c r="F113" s="7"/>
      <c r="G113" s="7"/>
      <c r="H113" s="8"/>
      <c r="I113" s="7"/>
      <c r="J113" s="7"/>
      <c r="K113" s="7"/>
      <c r="L113" s="7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</row>
    <row r="114" ht="14.25" customHeight="1">
      <c r="A114" s="10">
        <f>A112+1</f>
        <v>100</v>
      </c>
      <c r="B114" s="10" t="s">
        <v>524</v>
      </c>
      <c r="C114" s="11" t="s">
        <v>526</v>
      </c>
      <c r="D114" s="11" t="s">
        <v>526</v>
      </c>
      <c r="E114" s="10">
        <v>1.0</v>
      </c>
      <c r="F114" s="11" t="s">
        <v>526</v>
      </c>
      <c r="G114" s="11"/>
      <c r="H114" s="10"/>
      <c r="I114" s="11">
        <v>-6.590733</v>
      </c>
      <c r="J114" s="11">
        <v>110.647607</v>
      </c>
      <c r="K114" s="10" t="s">
        <v>64</v>
      </c>
      <c r="L114" s="10" t="s">
        <v>64</v>
      </c>
      <c r="M114" s="10" t="s">
        <v>245</v>
      </c>
      <c r="N114" s="10" t="s">
        <v>86</v>
      </c>
      <c r="O114" s="10" t="s">
        <v>67</v>
      </c>
      <c r="P114" s="10" t="s">
        <v>68</v>
      </c>
      <c r="Q114" s="10" t="s">
        <v>527</v>
      </c>
      <c r="R114" s="10" t="s">
        <v>528</v>
      </c>
      <c r="S114" s="10" t="s">
        <v>63</v>
      </c>
      <c r="T114" s="10"/>
      <c r="U114" s="10" t="s">
        <v>246</v>
      </c>
      <c r="V114" s="10" t="s">
        <v>529</v>
      </c>
      <c r="W114" s="10">
        <v>1.0</v>
      </c>
      <c r="X114" s="10" t="s">
        <v>74</v>
      </c>
      <c r="Y114" s="10" t="s">
        <v>75</v>
      </c>
      <c r="Z114" s="10" t="s">
        <v>74</v>
      </c>
      <c r="AA114" s="10" t="s">
        <v>76</v>
      </c>
      <c r="AB114" s="10" t="s">
        <v>74</v>
      </c>
      <c r="AC114" s="10"/>
      <c r="AD114" s="10" t="s">
        <v>74</v>
      </c>
      <c r="AE114" s="10">
        <v>4.0</v>
      </c>
      <c r="AF114" s="10" t="s">
        <v>74</v>
      </c>
      <c r="AG114" s="10" t="s">
        <v>74</v>
      </c>
      <c r="AH114" s="10" t="s">
        <v>74</v>
      </c>
      <c r="AI114" s="10" t="s">
        <v>74</v>
      </c>
      <c r="AJ114" s="10" t="s">
        <v>74</v>
      </c>
      <c r="AK114" s="10" t="s">
        <v>530</v>
      </c>
      <c r="AL114" s="10">
        <v>33.0</v>
      </c>
      <c r="AM114" s="10" t="s">
        <v>531</v>
      </c>
      <c r="AN114" s="10">
        <v>996.0</v>
      </c>
      <c r="AO114" s="10" t="s">
        <v>74</v>
      </c>
      <c r="AP114" s="10" t="s">
        <v>90</v>
      </c>
      <c r="AQ114" s="10" t="s">
        <v>91</v>
      </c>
      <c r="AR114" s="10">
        <v>3000.0</v>
      </c>
      <c r="AS114" s="10" t="s">
        <v>81</v>
      </c>
      <c r="AT114" s="10">
        <v>996.0</v>
      </c>
      <c r="AU114" s="10"/>
      <c r="AV114" s="10" t="s">
        <v>74</v>
      </c>
      <c r="AW114" s="10" t="s">
        <v>74</v>
      </c>
      <c r="AX114" s="10">
        <v>1.0</v>
      </c>
      <c r="AY114" s="10">
        <v>90.0</v>
      </c>
      <c r="AZ114" s="10" t="s">
        <v>74</v>
      </c>
      <c r="BA114" s="10" t="s">
        <v>74</v>
      </c>
      <c r="BB114" s="10">
        <v>1.0</v>
      </c>
      <c r="BC114" s="10" t="s">
        <v>74</v>
      </c>
      <c r="BD114" s="10" t="s">
        <v>74</v>
      </c>
      <c r="BE114" s="10">
        <v>2.0</v>
      </c>
      <c r="BF114" s="10">
        <v>5.0</v>
      </c>
    </row>
    <row r="115" ht="14.25" customHeight="1">
      <c r="A115" s="10">
        <f t="shared" ref="A115:A120" si="23">A114+1</f>
        <v>101</v>
      </c>
      <c r="B115" s="10" t="s">
        <v>524</v>
      </c>
      <c r="C115" s="11" t="s">
        <v>526</v>
      </c>
      <c r="D115" s="11" t="s">
        <v>532</v>
      </c>
      <c r="E115" s="10">
        <f t="shared" ref="E115:E120" si="24">E114+1</f>
        <v>2</v>
      </c>
      <c r="F115" s="11" t="s">
        <v>533</v>
      </c>
      <c r="G115" s="11"/>
      <c r="H115" s="10"/>
      <c r="I115" s="11">
        <v>-5.844989</v>
      </c>
      <c r="J115" s="11">
        <v>110.601539</v>
      </c>
      <c r="K115" s="10" t="s">
        <v>145</v>
      </c>
      <c r="L115" s="10" t="s">
        <v>456</v>
      </c>
      <c r="M115" s="10" t="s">
        <v>245</v>
      </c>
      <c r="N115" s="10" t="s">
        <v>86</v>
      </c>
      <c r="O115" s="10"/>
      <c r="P115" s="10" t="s">
        <v>74</v>
      </c>
      <c r="Q115" s="10"/>
      <c r="R115" s="10"/>
      <c r="S115" s="10"/>
      <c r="T115" s="10"/>
      <c r="U115" s="10" t="s">
        <v>95</v>
      </c>
      <c r="V115" s="10" t="s">
        <v>74</v>
      </c>
      <c r="W115" s="10">
        <v>3.0</v>
      </c>
      <c r="X115" s="10"/>
      <c r="Y115" s="10" t="s">
        <v>253</v>
      </c>
      <c r="Z115" s="10"/>
      <c r="AA115" s="10" t="s">
        <v>76</v>
      </c>
      <c r="AB115" s="10"/>
      <c r="AC115" s="10"/>
      <c r="AD115" s="10"/>
      <c r="AE115" s="10">
        <v>4.0</v>
      </c>
      <c r="AF115" s="10"/>
      <c r="AG115" s="10"/>
      <c r="AH115" s="10"/>
      <c r="AI115" s="10"/>
      <c r="AJ115" s="10"/>
      <c r="AK115" s="10" t="s">
        <v>74</v>
      </c>
      <c r="AL115" s="10">
        <v>33.0</v>
      </c>
      <c r="AM115" s="10"/>
      <c r="AN115" s="10"/>
      <c r="AO115" s="10"/>
      <c r="AP115" s="10"/>
      <c r="AQ115" s="10" t="s">
        <v>91</v>
      </c>
      <c r="AR115" s="10"/>
      <c r="AS115" s="10" t="s">
        <v>534</v>
      </c>
      <c r="AT115" s="10">
        <v>996.0</v>
      </c>
      <c r="AU115" s="10"/>
      <c r="AV115" s="10"/>
      <c r="AW115" s="10"/>
      <c r="AX115" s="10">
        <v>1.0</v>
      </c>
      <c r="AY115" s="10" t="s">
        <v>535</v>
      </c>
      <c r="AZ115" s="10" t="s">
        <v>536</v>
      </c>
      <c r="BA115" s="10"/>
      <c r="BB115" s="10">
        <v>996.0</v>
      </c>
      <c r="BC115" s="10" t="s">
        <v>74</v>
      </c>
      <c r="BD115" s="10"/>
      <c r="BE115" s="10">
        <v>0.0</v>
      </c>
      <c r="BF115" s="10">
        <v>0.0</v>
      </c>
      <c r="BG115" s="16" t="s">
        <v>537</v>
      </c>
    </row>
    <row r="116" ht="14.25" customHeight="1">
      <c r="A116" s="10">
        <f t="shared" si="23"/>
        <v>102</v>
      </c>
      <c r="B116" s="10" t="s">
        <v>524</v>
      </c>
      <c r="C116" s="11" t="s">
        <v>526</v>
      </c>
      <c r="D116" s="11" t="s">
        <v>532</v>
      </c>
      <c r="E116" s="10">
        <f t="shared" si="24"/>
        <v>3</v>
      </c>
      <c r="F116" s="11" t="s">
        <v>538</v>
      </c>
      <c r="G116" s="11"/>
      <c r="H116" s="10"/>
      <c r="I116" s="11">
        <v>-5.883953</v>
      </c>
      <c r="J116" s="11">
        <v>110.440224</v>
      </c>
      <c r="K116" s="10" t="s">
        <v>64</v>
      </c>
      <c r="L116" s="10" t="s">
        <v>64</v>
      </c>
      <c r="M116" s="10" t="s">
        <v>245</v>
      </c>
      <c r="N116" s="10" t="s">
        <v>86</v>
      </c>
      <c r="O116" s="10" t="s">
        <v>67</v>
      </c>
      <c r="P116" s="10" t="s">
        <v>539</v>
      </c>
      <c r="Q116" s="10" t="s">
        <v>540</v>
      </c>
      <c r="R116" s="10" t="s">
        <v>541</v>
      </c>
      <c r="S116" s="10" t="s">
        <v>63</v>
      </c>
      <c r="T116" s="10"/>
      <c r="U116" s="10" t="s">
        <v>246</v>
      </c>
      <c r="V116" s="10" t="s">
        <v>542</v>
      </c>
      <c r="W116" s="10">
        <v>3.0</v>
      </c>
      <c r="X116" s="10" t="s">
        <v>74</v>
      </c>
      <c r="Y116" s="10" t="s">
        <v>75</v>
      </c>
      <c r="Z116" s="10" t="s">
        <v>74</v>
      </c>
      <c r="AA116" s="10" t="s">
        <v>76</v>
      </c>
      <c r="AB116" s="10" t="s">
        <v>74</v>
      </c>
      <c r="AC116" s="10"/>
      <c r="AD116" s="10" t="s">
        <v>74</v>
      </c>
      <c r="AE116" s="10">
        <v>4.0</v>
      </c>
      <c r="AF116" s="10" t="s">
        <v>74</v>
      </c>
      <c r="AG116" s="10" t="s">
        <v>74</v>
      </c>
      <c r="AH116" s="10" t="s">
        <v>74</v>
      </c>
      <c r="AI116" s="10" t="s">
        <v>74</v>
      </c>
      <c r="AJ116" s="10" t="s">
        <v>74</v>
      </c>
      <c r="AK116" s="10" t="s">
        <v>543</v>
      </c>
      <c r="AL116" s="10">
        <v>33.0</v>
      </c>
      <c r="AM116" s="10" t="s">
        <v>531</v>
      </c>
      <c r="AN116" s="10">
        <v>996.0</v>
      </c>
      <c r="AO116" s="10" t="s">
        <v>74</v>
      </c>
      <c r="AP116" s="10" t="s">
        <v>90</v>
      </c>
      <c r="AQ116" s="10" t="s">
        <v>91</v>
      </c>
      <c r="AR116" s="10">
        <v>2000.0</v>
      </c>
      <c r="AS116" s="10" t="s">
        <v>81</v>
      </c>
      <c r="AT116" s="10">
        <v>996.0</v>
      </c>
      <c r="AU116" s="10"/>
      <c r="AV116" s="10" t="s">
        <v>74</v>
      </c>
      <c r="AW116" s="10" t="s">
        <v>74</v>
      </c>
      <c r="AX116" s="10">
        <v>1.0</v>
      </c>
      <c r="AY116" s="10">
        <v>60.0</v>
      </c>
      <c r="AZ116" s="10" t="s">
        <v>74</v>
      </c>
      <c r="BA116" s="10" t="s">
        <v>74</v>
      </c>
      <c r="BB116" s="10">
        <v>1.0</v>
      </c>
      <c r="BC116" s="10" t="s">
        <v>74</v>
      </c>
      <c r="BD116" s="10" t="s">
        <v>74</v>
      </c>
      <c r="BE116" s="10">
        <v>3.0</v>
      </c>
      <c r="BF116" s="10">
        <v>4.0</v>
      </c>
    </row>
    <row r="117" ht="14.25" customHeight="1">
      <c r="A117" s="10">
        <f t="shared" si="23"/>
        <v>103</v>
      </c>
      <c r="B117" s="10" t="s">
        <v>524</v>
      </c>
      <c r="C117" s="11" t="s">
        <v>526</v>
      </c>
      <c r="D117" s="11" t="s">
        <v>532</v>
      </c>
      <c r="E117" s="10">
        <f t="shared" si="24"/>
        <v>4</v>
      </c>
      <c r="F117" s="11" t="s">
        <v>544</v>
      </c>
      <c r="G117" s="11"/>
      <c r="H117" s="10"/>
      <c r="I117" s="11"/>
      <c r="J117" s="11"/>
      <c r="K117" s="10" t="s">
        <v>145</v>
      </c>
      <c r="L117" s="10" t="s">
        <v>145</v>
      </c>
      <c r="M117" s="10" t="s">
        <v>245</v>
      </c>
      <c r="N117" s="10" t="s">
        <v>74</v>
      </c>
      <c r="O117" s="10"/>
      <c r="P117" s="10" t="s">
        <v>74</v>
      </c>
      <c r="Q117" s="10"/>
      <c r="R117" s="10"/>
      <c r="S117" s="10"/>
      <c r="T117" s="10"/>
      <c r="U117" s="10"/>
      <c r="V117" s="10" t="s">
        <v>74</v>
      </c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</row>
    <row r="118" ht="14.25" customHeight="1">
      <c r="A118" s="10">
        <f t="shared" si="23"/>
        <v>104</v>
      </c>
      <c r="B118" s="10" t="s">
        <v>524</v>
      </c>
      <c r="C118" s="11" t="s">
        <v>526</v>
      </c>
      <c r="D118" s="11" t="s">
        <v>532</v>
      </c>
      <c r="E118" s="10">
        <f t="shared" si="24"/>
        <v>5</v>
      </c>
      <c r="F118" s="11" t="s">
        <v>545</v>
      </c>
      <c r="G118" s="11"/>
      <c r="H118" s="10"/>
      <c r="I118" s="11">
        <v>-5.752397</v>
      </c>
      <c r="J118" s="11">
        <v>110.241374</v>
      </c>
      <c r="K118" s="17" t="s">
        <v>145</v>
      </c>
      <c r="L118" s="17" t="s">
        <v>145</v>
      </c>
      <c r="M118" s="10" t="s">
        <v>245</v>
      </c>
      <c r="N118" s="10" t="s">
        <v>86</v>
      </c>
      <c r="O118" s="10"/>
      <c r="P118" s="10" t="s">
        <v>74</v>
      </c>
      <c r="Q118" s="10"/>
      <c r="R118" s="10"/>
      <c r="S118" s="10"/>
      <c r="T118" s="10"/>
      <c r="U118" s="10" t="s">
        <v>95</v>
      </c>
      <c r="V118" s="10" t="s">
        <v>74</v>
      </c>
      <c r="W118" s="10">
        <v>3.0</v>
      </c>
      <c r="X118" s="10" t="s">
        <v>74</v>
      </c>
      <c r="Y118" s="10" t="s">
        <v>75</v>
      </c>
      <c r="Z118" s="10" t="s">
        <v>74</v>
      </c>
      <c r="AA118" s="10" t="s">
        <v>76</v>
      </c>
      <c r="AB118" s="10" t="s">
        <v>74</v>
      </c>
      <c r="AC118" s="10"/>
      <c r="AD118" s="10" t="s">
        <v>74</v>
      </c>
      <c r="AE118" s="10">
        <v>4.0</v>
      </c>
      <c r="AF118" s="10" t="s">
        <v>74</v>
      </c>
      <c r="AG118" s="10" t="s">
        <v>74</v>
      </c>
      <c r="AH118" s="10" t="s">
        <v>74</v>
      </c>
      <c r="AI118" s="10" t="s">
        <v>74</v>
      </c>
      <c r="AJ118" s="10" t="s">
        <v>74</v>
      </c>
      <c r="AK118" s="10" t="s">
        <v>74</v>
      </c>
      <c r="AL118" s="10">
        <v>33.0</v>
      </c>
      <c r="AM118" s="10" t="s">
        <v>531</v>
      </c>
      <c r="AN118" s="10">
        <v>996.0</v>
      </c>
      <c r="AO118" s="10" t="s">
        <v>74</v>
      </c>
      <c r="AP118" s="10"/>
      <c r="AQ118" s="10"/>
      <c r="AR118" s="10">
        <v>0.0</v>
      </c>
      <c r="AS118" s="10"/>
      <c r="AT118" s="10">
        <v>996.0</v>
      </c>
      <c r="AU118" s="10"/>
      <c r="AV118" s="10" t="s">
        <v>74</v>
      </c>
      <c r="AW118" s="10" t="s">
        <v>74</v>
      </c>
      <c r="AX118" s="10">
        <v>1.0</v>
      </c>
      <c r="AY118" s="10">
        <v>0.0</v>
      </c>
      <c r="AZ118" s="10" t="s">
        <v>74</v>
      </c>
      <c r="BA118" s="10" t="s">
        <v>74</v>
      </c>
      <c r="BB118" s="10">
        <v>0.0</v>
      </c>
      <c r="BC118" s="10" t="s">
        <v>74</v>
      </c>
      <c r="BD118" s="10" t="s">
        <v>74</v>
      </c>
      <c r="BE118" s="10">
        <v>0.0</v>
      </c>
      <c r="BF118" s="10">
        <v>0.0</v>
      </c>
    </row>
    <row r="119" ht="14.25" customHeight="1">
      <c r="A119" s="10">
        <f t="shared" si="23"/>
        <v>105</v>
      </c>
      <c r="B119" s="10" t="s">
        <v>524</v>
      </c>
      <c r="C119" s="11" t="s">
        <v>526</v>
      </c>
      <c r="D119" s="11" t="s">
        <v>526</v>
      </c>
      <c r="E119" s="10">
        <f t="shared" si="24"/>
        <v>6</v>
      </c>
      <c r="F119" s="11" t="s">
        <v>546</v>
      </c>
      <c r="G119" s="11"/>
      <c r="H119" s="10"/>
      <c r="I119" s="11">
        <v>-6.577634</v>
      </c>
      <c r="J119" s="11">
        <v>110.630973</v>
      </c>
      <c r="K119" s="10" t="s">
        <v>145</v>
      </c>
      <c r="L119" s="10" t="s">
        <v>145</v>
      </c>
      <c r="M119" s="10" t="s">
        <v>245</v>
      </c>
      <c r="N119" s="10" t="s">
        <v>86</v>
      </c>
      <c r="O119" s="10"/>
      <c r="P119" s="10" t="s">
        <v>74</v>
      </c>
      <c r="Q119" s="10"/>
      <c r="R119" s="10"/>
      <c r="S119" s="10"/>
      <c r="T119" s="10"/>
      <c r="U119" s="10" t="s">
        <v>95</v>
      </c>
      <c r="V119" s="10" t="s">
        <v>74</v>
      </c>
      <c r="W119" s="10">
        <v>3.0</v>
      </c>
      <c r="X119" s="10" t="s">
        <v>74</v>
      </c>
      <c r="Y119" s="10" t="s">
        <v>75</v>
      </c>
      <c r="Z119" s="10" t="s">
        <v>74</v>
      </c>
      <c r="AA119" s="10" t="s">
        <v>76</v>
      </c>
      <c r="AB119" s="10" t="s">
        <v>74</v>
      </c>
      <c r="AC119" s="10"/>
      <c r="AD119" s="10" t="s">
        <v>74</v>
      </c>
      <c r="AE119" s="10">
        <v>4.0</v>
      </c>
      <c r="AF119" s="10" t="s">
        <v>74</v>
      </c>
      <c r="AG119" s="10" t="s">
        <v>74</v>
      </c>
      <c r="AH119" s="10" t="s">
        <v>74</v>
      </c>
      <c r="AI119" s="10" t="s">
        <v>74</v>
      </c>
      <c r="AJ119" s="10" t="s">
        <v>74</v>
      </c>
      <c r="AK119" s="10" t="s">
        <v>74</v>
      </c>
      <c r="AL119" s="10">
        <v>33.0</v>
      </c>
      <c r="AM119" s="10" t="s">
        <v>531</v>
      </c>
      <c r="AN119" s="10">
        <v>996.0</v>
      </c>
      <c r="AO119" s="10" t="s">
        <v>74</v>
      </c>
      <c r="AP119" s="10" t="s">
        <v>74</v>
      </c>
      <c r="AQ119" s="10" t="s">
        <v>74</v>
      </c>
      <c r="AR119" s="10">
        <v>0.0</v>
      </c>
      <c r="AS119" s="10" t="s">
        <v>74</v>
      </c>
      <c r="AT119" s="10">
        <v>996.0</v>
      </c>
      <c r="AU119" s="10"/>
      <c r="AV119" s="10" t="s">
        <v>74</v>
      </c>
      <c r="AW119" s="10" t="s">
        <v>74</v>
      </c>
      <c r="AX119" s="10">
        <v>1.0</v>
      </c>
      <c r="AY119" s="10">
        <v>0.0</v>
      </c>
      <c r="AZ119" s="10" t="s">
        <v>74</v>
      </c>
      <c r="BA119" s="10" t="s">
        <v>74</v>
      </c>
      <c r="BB119" s="10">
        <v>0.0</v>
      </c>
      <c r="BC119" s="10" t="s">
        <v>74</v>
      </c>
      <c r="BD119" s="10" t="s">
        <v>74</v>
      </c>
      <c r="BE119" s="10">
        <v>0.0</v>
      </c>
      <c r="BF119" s="10">
        <v>0.0</v>
      </c>
    </row>
    <row r="120" ht="14.25" customHeight="1">
      <c r="A120" s="10">
        <f t="shared" si="23"/>
        <v>106</v>
      </c>
      <c r="B120" s="10" t="s">
        <v>524</v>
      </c>
      <c r="C120" s="11" t="s">
        <v>547</v>
      </c>
      <c r="D120" s="11" t="s">
        <v>548</v>
      </c>
      <c r="E120" s="10">
        <f t="shared" si="24"/>
        <v>7</v>
      </c>
      <c r="F120" s="11" t="s">
        <v>547</v>
      </c>
      <c r="G120" s="11"/>
      <c r="H120" s="10"/>
      <c r="I120" s="11">
        <v>-6.91876</v>
      </c>
      <c r="J120" s="11">
        <v>110.287203</v>
      </c>
      <c r="K120" s="10" t="s">
        <v>64</v>
      </c>
      <c r="L120" s="10" t="s">
        <v>64</v>
      </c>
      <c r="M120" s="10" t="s">
        <v>109</v>
      </c>
      <c r="N120" s="18" t="s">
        <v>86</v>
      </c>
      <c r="O120" s="10" t="s">
        <v>67</v>
      </c>
      <c r="P120" s="10" t="s">
        <v>68</v>
      </c>
      <c r="Q120" s="10" t="s">
        <v>549</v>
      </c>
      <c r="R120" s="10" t="s">
        <v>550</v>
      </c>
      <c r="S120" s="10" t="s">
        <v>63</v>
      </c>
      <c r="T120" s="10"/>
      <c r="U120" s="18" t="s">
        <v>113</v>
      </c>
      <c r="V120" s="18" t="s">
        <v>551</v>
      </c>
      <c r="W120" s="18">
        <v>1.0</v>
      </c>
      <c r="X120" s="18" t="s">
        <v>74</v>
      </c>
      <c r="Y120" s="18" t="s">
        <v>75</v>
      </c>
      <c r="Z120" s="18" t="s">
        <v>74</v>
      </c>
      <c r="AA120" s="18" t="s">
        <v>76</v>
      </c>
      <c r="AB120" s="18" t="s">
        <v>74</v>
      </c>
      <c r="AC120" s="18"/>
      <c r="AD120" s="18" t="s">
        <v>552</v>
      </c>
      <c r="AE120" s="18">
        <v>4.0</v>
      </c>
      <c r="AF120" s="18" t="s">
        <v>74</v>
      </c>
      <c r="AG120" s="18" t="s">
        <v>74</v>
      </c>
      <c r="AH120" s="18" t="s">
        <v>74</v>
      </c>
      <c r="AI120" s="18" t="s">
        <v>74</v>
      </c>
      <c r="AJ120" s="18" t="s">
        <v>74</v>
      </c>
      <c r="AK120" s="18" t="s">
        <v>553</v>
      </c>
      <c r="AL120" s="18">
        <v>33.0</v>
      </c>
      <c r="AM120" s="18" t="s">
        <v>554</v>
      </c>
      <c r="AN120" s="18">
        <v>996.0</v>
      </c>
      <c r="AO120" s="18" t="s">
        <v>74</v>
      </c>
      <c r="AP120" s="18" t="s">
        <v>90</v>
      </c>
      <c r="AQ120" s="18" t="s">
        <v>91</v>
      </c>
      <c r="AR120" s="18">
        <v>5000.0</v>
      </c>
      <c r="AS120" s="18" t="s">
        <v>123</v>
      </c>
      <c r="AT120" s="18">
        <v>996.0</v>
      </c>
      <c r="AU120" s="18"/>
      <c r="AV120" s="18" t="s">
        <v>74</v>
      </c>
      <c r="AW120" s="18" t="s">
        <v>74</v>
      </c>
      <c r="AX120" s="18">
        <v>1.0</v>
      </c>
      <c r="AY120" s="18">
        <v>110.0</v>
      </c>
      <c r="AZ120" s="18" t="s">
        <v>74</v>
      </c>
      <c r="BA120" s="18" t="s">
        <v>74</v>
      </c>
      <c r="BB120" s="18">
        <v>1.0</v>
      </c>
      <c r="BC120" s="18" t="s">
        <v>74</v>
      </c>
      <c r="BD120" s="18" t="s">
        <v>74</v>
      </c>
      <c r="BE120" s="18">
        <v>1.0</v>
      </c>
      <c r="BF120" s="18">
        <v>0.0</v>
      </c>
    </row>
    <row r="121" ht="14.25" customHeight="1">
      <c r="A121" s="4" t="s">
        <v>555</v>
      </c>
      <c r="B121" s="5"/>
      <c r="C121" s="6" t="s">
        <v>556</v>
      </c>
      <c r="D121" s="7"/>
      <c r="E121" s="15"/>
      <c r="F121" s="7"/>
      <c r="G121" s="7"/>
      <c r="H121" s="8"/>
      <c r="I121" s="7"/>
      <c r="J121" s="7"/>
      <c r="K121" s="7"/>
      <c r="L121" s="7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</row>
    <row r="122" ht="14.25" customHeight="1">
      <c r="A122" s="10">
        <f>A120+1</f>
        <v>107</v>
      </c>
      <c r="B122" s="10" t="s">
        <v>556</v>
      </c>
      <c r="C122" s="11" t="s">
        <v>557</v>
      </c>
      <c r="D122" s="11" t="s">
        <v>558</v>
      </c>
      <c r="E122" s="10">
        <v>1.0</v>
      </c>
      <c r="F122" s="11" t="s">
        <v>558</v>
      </c>
      <c r="G122" s="11"/>
      <c r="H122" s="10"/>
      <c r="I122" s="11">
        <v>-6.867908</v>
      </c>
      <c r="J122" s="11">
        <v>112.365916</v>
      </c>
      <c r="K122" s="10" t="s">
        <v>64</v>
      </c>
      <c r="L122" s="10" t="s">
        <v>64</v>
      </c>
      <c r="M122" s="10" t="s">
        <v>109</v>
      </c>
      <c r="N122" s="10" t="s">
        <v>66</v>
      </c>
      <c r="O122" s="10" t="s">
        <v>67</v>
      </c>
      <c r="P122" s="10" t="s">
        <v>68</v>
      </c>
      <c r="Q122" s="10" t="s">
        <v>559</v>
      </c>
      <c r="R122" s="10" t="s">
        <v>560</v>
      </c>
      <c r="S122" s="10" t="s">
        <v>71</v>
      </c>
      <c r="T122" s="10"/>
      <c r="U122" s="10" t="s">
        <v>113</v>
      </c>
      <c r="V122" s="10" t="s">
        <v>561</v>
      </c>
      <c r="W122" s="10">
        <v>1.0</v>
      </c>
      <c r="X122" s="10" t="s">
        <v>74</v>
      </c>
      <c r="Y122" s="10" t="s">
        <v>75</v>
      </c>
      <c r="Z122" s="10" t="s">
        <v>74</v>
      </c>
      <c r="AA122" s="10" t="s">
        <v>76</v>
      </c>
      <c r="AB122" s="10" t="s">
        <v>74</v>
      </c>
      <c r="AC122" s="10"/>
      <c r="AD122" s="10" t="s">
        <v>562</v>
      </c>
      <c r="AE122" s="10">
        <v>4.0</v>
      </c>
      <c r="AF122" s="10" t="s">
        <v>74</v>
      </c>
      <c r="AG122" s="10" t="s">
        <v>74</v>
      </c>
      <c r="AH122" s="10" t="s">
        <v>74</v>
      </c>
      <c r="AI122" s="10" t="s">
        <v>74</v>
      </c>
      <c r="AJ122" s="10" t="s">
        <v>74</v>
      </c>
      <c r="AK122" s="10" t="s">
        <v>563</v>
      </c>
      <c r="AL122" s="10">
        <v>35.0</v>
      </c>
      <c r="AM122" s="10" t="s">
        <v>564</v>
      </c>
      <c r="AN122" s="10">
        <v>1.0</v>
      </c>
      <c r="AO122" s="10" t="s">
        <v>74</v>
      </c>
      <c r="AP122" s="10" t="s">
        <v>90</v>
      </c>
      <c r="AQ122" s="10" t="s">
        <v>91</v>
      </c>
      <c r="AR122" s="10">
        <v>1000.0</v>
      </c>
      <c r="AS122" s="10" t="s">
        <v>565</v>
      </c>
      <c r="AT122" s="10">
        <v>996.0</v>
      </c>
      <c r="AU122" s="10"/>
      <c r="AV122" s="10" t="s">
        <v>74</v>
      </c>
      <c r="AW122" s="10" t="s">
        <v>74</v>
      </c>
      <c r="AX122" s="10">
        <v>1.0</v>
      </c>
      <c r="AY122" s="10">
        <v>135.0</v>
      </c>
      <c r="AZ122" s="10" t="s">
        <v>74</v>
      </c>
      <c r="BA122" s="10" t="s">
        <v>74</v>
      </c>
      <c r="BB122" s="10">
        <v>1.0</v>
      </c>
      <c r="BC122" s="10" t="s">
        <v>74</v>
      </c>
      <c r="BD122" s="10" t="s">
        <v>74</v>
      </c>
      <c r="BE122" s="10">
        <v>0.0</v>
      </c>
      <c r="BF122" s="10">
        <v>0.0</v>
      </c>
    </row>
    <row r="123" ht="14.25" customHeight="1">
      <c r="A123" s="10">
        <f t="shared" ref="A123:A137" si="25">A122+1</f>
        <v>108</v>
      </c>
      <c r="B123" s="10" t="s">
        <v>556</v>
      </c>
      <c r="C123" s="11" t="s">
        <v>566</v>
      </c>
      <c r="D123" s="11" t="s">
        <v>567</v>
      </c>
      <c r="E123" s="10">
        <f t="shared" ref="E123:E137" si="26">E122+1</f>
        <v>2</v>
      </c>
      <c r="F123" s="11" t="s">
        <v>567</v>
      </c>
      <c r="G123" s="11"/>
      <c r="H123" s="10"/>
      <c r="I123" s="11">
        <v>-7.175062</v>
      </c>
      <c r="J123" s="11">
        <v>112.72212</v>
      </c>
      <c r="K123" s="10" t="s">
        <v>64</v>
      </c>
      <c r="L123" s="10" t="s">
        <v>64</v>
      </c>
      <c r="M123" s="10" t="s">
        <v>65</v>
      </c>
      <c r="N123" s="10" t="s">
        <v>228</v>
      </c>
      <c r="O123" s="10" t="s">
        <v>67</v>
      </c>
      <c r="P123" s="10" t="s">
        <v>68</v>
      </c>
      <c r="Q123" s="10"/>
      <c r="R123" s="10"/>
      <c r="S123" s="10"/>
      <c r="T123" s="10"/>
      <c r="U123" s="10" t="s">
        <v>72</v>
      </c>
      <c r="V123" s="10" t="s">
        <v>568</v>
      </c>
      <c r="W123" s="10">
        <v>1.0</v>
      </c>
      <c r="X123" s="10" t="s">
        <v>74</v>
      </c>
      <c r="Y123" s="10" t="s">
        <v>75</v>
      </c>
      <c r="Z123" s="10" t="s">
        <v>74</v>
      </c>
      <c r="AA123" s="10" t="s">
        <v>76</v>
      </c>
      <c r="AB123" s="10" t="s">
        <v>74</v>
      </c>
      <c r="AC123" s="10"/>
      <c r="AD123" s="10" t="s">
        <v>74</v>
      </c>
      <c r="AE123" s="10">
        <v>4.0</v>
      </c>
      <c r="AF123" s="10" t="s">
        <v>74</v>
      </c>
      <c r="AG123" s="10" t="s">
        <v>74</v>
      </c>
      <c r="AH123" s="10" t="s">
        <v>74</v>
      </c>
      <c r="AI123" s="10" t="s">
        <v>74</v>
      </c>
      <c r="AJ123" s="10" t="s">
        <v>74</v>
      </c>
      <c r="AK123" s="10" t="s">
        <v>569</v>
      </c>
      <c r="AL123" s="10">
        <v>35.0</v>
      </c>
      <c r="AM123" s="10" t="s">
        <v>570</v>
      </c>
      <c r="AN123" s="10">
        <v>1.0</v>
      </c>
      <c r="AO123" s="10" t="s">
        <v>74</v>
      </c>
      <c r="AP123" s="10" t="s">
        <v>79</v>
      </c>
      <c r="AQ123" s="10" t="s">
        <v>80</v>
      </c>
      <c r="AR123" s="10">
        <v>500.0</v>
      </c>
      <c r="AS123" s="10" t="s">
        <v>81</v>
      </c>
      <c r="AT123" s="10">
        <v>996.0</v>
      </c>
      <c r="AU123" s="10"/>
      <c r="AV123" s="10" t="s">
        <v>74</v>
      </c>
      <c r="AW123" s="10" t="s">
        <v>74</v>
      </c>
      <c r="AX123" s="10">
        <v>3.0</v>
      </c>
      <c r="AY123" s="10">
        <v>40.0</v>
      </c>
      <c r="AZ123" s="10" t="s">
        <v>74</v>
      </c>
      <c r="BA123" s="10" t="s">
        <v>74</v>
      </c>
      <c r="BB123" s="10">
        <v>1.0</v>
      </c>
      <c r="BC123" s="10" t="s">
        <v>74</v>
      </c>
      <c r="BD123" s="10" t="s">
        <v>74</v>
      </c>
      <c r="BE123" s="10">
        <v>2.0</v>
      </c>
      <c r="BF123" s="10">
        <v>2.0</v>
      </c>
    </row>
    <row r="124" ht="14.25" customHeight="1">
      <c r="A124" s="10">
        <f t="shared" si="25"/>
        <v>109</v>
      </c>
      <c r="B124" s="10" t="s">
        <v>556</v>
      </c>
      <c r="C124" s="11" t="s">
        <v>571</v>
      </c>
      <c r="D124" s="11" t="s">
        <v>572</v>
      </c>
      <c r="E124" s="10">
        <f t="shared" si="26"/>
        <v>3</v>
      </c>
      <c r="F124" s="11" t="s">
        <v>573</v>
      </c>
      <c r="G124" s="11"/>
      <c r="H124" s="10"/>
      <c r="I124" s="11">
        <v>-8.142778</v>
      </c>
      <c r="J124" s="11">
        <v>114.400278</v>
      </c>
      <c r="K124" s="10" t="s">
        <v>64</v>
      </c>
      <c r="L124" s="10" t="s">
        <v>64</v>
      </c>
      <c r="M124" s="10" t="s">
        <v>109</v>
      </c>
      <c r="N124" s="10" t="s">
        <v>228</v>
      </c>
      <c r="O124" s="10" t="s">
        <v>67</v>
      </c>
      <c r="P124" s="10" t="s">
        <v>483</v>
      </c>
      <c r="Q124" s="10"/>
      <c r="R124" s="10"/>
      <c r="S124" s="10"/>
      <c r="T124" s="10"/>
      <c r="U124" s="10" t="s">
        <v>113</v>
      </c>
      <c r="V124" s="10" t="s">
        <v>574</v>
      </c>
      <c r="W124" s="10">
        <v>1.0</v>
      </c>
      <c r="X124" s="10" t="s">
        <v>74</v>
      </c>
      <c r="Y124" s="10" t="s">
        <v>75</v>
      </c>
      <c r="Z124" s="10" t="s">
        <v>74</v>
      </c>
      <c r="AA124" s="10" t="s">
        <v>76</v>
      </c>
      <c r="AB124" s="10" t="s">
        <v>74</v>
      </c>
      <c r="AC124" s="10"/>
      <c r="AD124" s="10" t="s">
        <v>74</v>
      </c>
      <c r="AE124" s="10">
        <v>4.0</v>
      </c>
      <c r="AF124" s="10" t="s">
        <v>74</v>
      </c>
      <c r="AG124" s="10" t="s">
        <v>74</v>
      </c>
      <c r="AH124" s="10" t="s">
        <v>74</v>
      </c>
      <c r="AI124" s="10" t="s">
        <v>74</v>
      </c>
      <c r="AJ124" s="10" t="s">
        <v>74</v>
      </c>
      <c r="AK124" s="10" t="s">
        <v>575</v>
      </c>
      <c r="AL124" s="10">
        <v>35.0</v>
      </c>
      <c r="AM124" s="10" t="s">
        <v>576</v>
      </c>
      <c r="AN124" s="10">
        <v>1.0</v>
      </c>
      <c r="AO124" s="10" t="s">
        <v>74</v>
      </c>
      <c r="AP124" s="10" t="s">
        <v>577</v>
      </c>
      <c r="AQ124" s="10" t="s">
        <v>578</v>
      </c>
      <c r="AR124" s="10">
        <v>2000.0</v>
      </c>
      <c r="AS124" s="10" t="s">
        <v>81</v>
      </c>
      <c r="AT124" s="10">
        <v>1.0</v>
      </c>
      <c r="AU124" s="10"/>
      <c r="AV124" s="10" t="s">
        <v>74</v>
      </c>
      <c r="AW124" s="10" t="s">
        <v>74</v>
      </c>
      <c r="AX124" s="10">
        <v>8.0</v>
      </c>
      <c r="AY124" s="10">
        <v>65.0</v>
      </c>
      <c r="AZ124" s="10" t="s">
        <v>74</v>
      </c>
      <c r="BA124" s="10" t="s">
        <v>74</v>
      </c>
      <c r="BB124" s="10">
        <v>1.0</v>
      </c>
      <c r="BC124" s="10" t="s">
        <v>74</v>
      </c>
      <c r="BD124" s="10" t="s">
        <v>74</v>
      </c>
      <c r="BE124" s="10">
        <v>3.0</v>
      </c>
      <c r="BF124" s="10">
        <v>5.0</v>
      </c>
    </row>
    <row r="125" ht="14.25" customHeight="1">
      <c r="A125" s="10">
        <f t="shared" si="25"/>
        <v>110</v>
      </c>
      <c r="B125" s="10" t="s">
        <v>556</v>
      </c>
      <c r="C125" s="11" t="s">
        <v>579</v>
      </c>
      <c r="D125" s="11" t="s">
        <v>580</v>
      </c>
      <c r="E125" s="10">
        <f t="shared" si="26"/>
        <v>4</v>
      </c>
      <c r="F125" s="11" t="s">
        <v>581</v>
      </c>
      <c r="G125" s="11"/>
      <c r="H125" s="10"/>
      <c r="I125" s="11">
        <v>-5.845556</v>
      </c>
      <c r="J125" s="11">
        <v>112.643611</v>
      </c>
      <c r="K125" s="10" t="s">
        <v>64</v>
      </c>
      <c r="L125" s="10" t="s">
        <v>64</v>
      </c>
      <c r="M125" s="10" t="s">
        <v>65</v>
      </c>
      <c r="N125" s="10" t="s">
        <v>86</v>
      </c>
      <c r="O125" s="10" t="s">
        <v>582</v>
      </c>
      <c r="P125" s="10" t="s">
        <v>68</v>
      </c>
      <c r="Q125" s="10" t="s">
        <v>583</v>
      </c>
      <c r="R125" s="10" t="s">
        <v>160</v>
      </c>
      <c r="S125" s="10" t="s">
        <v>63</v>
      </c>
      <c r="T125" s="10"/>
      <c r="U125" s="10" t="s">
        <v>246</v>
      </c>
      <c r="V125" s="10" t="s">
        <v>584</v>
      </c>
      <c r="W125" s="10">
        <v>2.0</v>
      </c>
      <c r="X125" s="10" t="s">
        <v>74</v>
      </c>
      <c r="Y125" s="10" t="s">
        <v>75</v>
      </c>
      <c r="Z125" s="10" t="s">
        <v>74</v>
      </c>
      <c r="AA125" s="10" t="s">
        <v>76</v>
      </c>
      <c r="AB125" s="10" t="s">
        <v>74</v>
      </c>
      <c r="AC125" s="10"/>
      <c r="AD125" s="10" t="s">
        <v>585</v>
      </c>
      <c r="AE125" s="10">
        <v>4.0</v>
      </c>
      <c r="AF125" s="10" t="s">
        <v>74</v>
      </c>
      <c r="AG125" s="10" t="s">
        <v>74</v>
      </c>
      <c r="AH125" s="10" t="s">
        <v>74</v>
      </c>
      <c r="AI125" s="10" t="s">
        <v>74</v>
      </c>
      <c r="AJ125" s="10" t="s">
        <v>74</v>
      </c>
      <c r="AK125" s="10" t="s">
        <v>586</v>
      </c>
      <c r="AL125" s="10">
        <v>35.0</v>
      </c>
      <c r="AM125" s="10" t="s">
        <v>587</v>
      </c>
      <c r="AN125" s="10">
        <v>3.0</v>
      </c>
      <c r="AO125" s="10" t="s">
        <v>74</v>
      </c>
      <c r="AP125" s="10" t="s">
        <v>79</v>
      </c>
      <c r="AQ125" s="10" t="s">
        <v>80</v>
      </c>
      <c r="AR125" s="10">
        <v>500.0</v>
      </c>
      <c r="AS125" s="10" t="s">
        <v>81</v>
      </c>
      <c r="AT125" s="10">
        <v>996.0</v>
      </c>
      <c r="AU125" s="10"/>
      <c r="AV125" s="10" t="s">
        <v>74</v>
      </c>
      <c r="AW125" s="10" t="s">
        <v>74</v>
      </c>
      <c r="AX125" s="10">
        <v>1.0</v>
      </c>
      <c r="AY125" s="10">
        <v>50.0</v>
      </c>
      <c r="AZ125" s="10" t="s">
        <v>74</v>
      </c>
      <c r="BA125" s="10" t="s">
        <v>74</v>
      </c>
      <c r="BB125" s="10">
        <v>1.0</v>
      </c>
      <c r="BC125" s="10" t="s">
        <v>74</v>
      </c>
      <c r="BD125" s="10" t="s">
        <v>74</v>
      </c>
      <c r="BE125" s="10">
        <v>3.0</v>
      </c>
      <c r="BF125" s="10">
        <v>4.0</v>
      </c>
    </row>
    <row r="126" ht="14.25" customHeight="1">
      <c r="A126" s="10">
        <f t="shared" si="25"/>
        <v>111</v>
      </c>
      <c r="B126" s="10" t="s">
        <v>556</v>
      </c>
      <c r="C126" s="11" t="s">
        <v>588</v>
      </c>
      <c r="D126" s="11" t="s">
        <v>589</v>
      </c>
      <c r="E126" s="10">
        <f t="shared" si="26"/>
        <v>5</v>
      </c>
      <c r="F126" s="11" t="s">
        <v>590</v>
      </c>
      <c r="G126" s="11"/>
      <c r="H126" s="10"/>
      <c r="I126" s="11">
        <v>-7.198072</v>
      </c>
      <c r="J126" s="11">
        <v>112.734773</v>
      </c>
      <c r="K126" s="10" t="s">
        <v>64</v>
      </c>
      <c r="L126" s="10" t="s">
        <v>64</v>
      </c>
      <c r="M126" s="10" t="s">
        <v>65</v>
      </c>
      <c r="N126" s="10" t="s">
        <v>228</v>
      </c>
      <c r="O126" s="10" t="s">
        <v>67</v>
      </c>
      <c r="P126" s="10" t="s">
        <v>68</v>
      </c>
      <c r="Q126" s="10" t="s">
        <v>591</v>
      </c>
      <c r="R126" s="10" t="s">
        <v>160</v>
      </c>
      <c r="S126" s="10" t="s">
        <v>63</v>
      </c>
      <c r="T126" s="10"/>
      <c r="U126" s="10" t="s">
        <v>72</v>
      </c>
      <c r="V126" s="10" t="s">
        <v>592</v>
      </c>
      <c r="W126" s="10">
        <v>1.0</v>
      </c>
      <c r="X126" s="10" t="s">
        <v>74</v>
      </c>
      <c r="Y126" s="10" t="s">
        <v>75</v>
      </c>
      <c r="Z126" s="10" t="s">
        <v>74</v>
      </c>
      <c r="AA126" s="10" t="s">
        <v>76</v>
      </c>
      <c r="AB126" s="10" t="s">
        <v>74</v>
      </c>
      <c r="AC126" s="10"/>
      <c r="AD126" s="10" t="s">
        <v>74</v>
      </c>
      <c r="AE126" s="10">
        <v>4.0</v>
      </c>
      <c r="AF126" s="10" t="s">
        <v>74</v>
      </c>
      <c r="AG126" s="10" t="s">
        <v>74</v>
      </c>
      <c r="AH126" s="10" t="s">
        <v>74</v>
      </c>
      <c r="AI126" s="10" t="s">
        <v>74</v>
      </c>
      <c r="AJ126" s="10" t="s">
        <v>74</v>
      </c>
      <c r="AK126" s="10" t="s">
        <v>593</v>
      </c>
      <c r="AL126" s="10">
        <v>35.0</v>
      </c>
      <c r="AM126" s="10" t="s">
        <v>594</v>
      </c>
      <c r="AN126" s="10">
        <v>3.0</v>
      </c>
      <c r="AO126" s="10" t="s">
        <v>74</v>
      </c>
      <c r="AP126" s="10" t="s">
        <v>79</v>
      </c>
      <c r="AQ126" s="10" t="s">
        <v>80</v>
      </c>
      <c r="AR126" s="10">
        <v>500.0</v>
      </c>
      <c r="AS126" s="10" t="s">
        <v>81</v>
      </c>
      <c r="AT126" s="10">
        <v>996.0</v>
      </c>
      <c r="AU126" s="10"/>
      <c r="AV126" s="10" t="s">
        <v>74</v>
      </c>
      <c r="AW126" s="10" t="s">
        <v>74</v>
      </c>
      <c r="AX126" s="10">
        <v>3.0</v>
      </c>
      <c r="AY126" s="10">
        <v>40.0</v>
      </c>
      <c r="AZ126" s="10" t="s">
        <v>74</v>
      </c>
      <c r="BA126" s="10" t="s">
        <v>74</v>
      </c>
      <c r="BB126" s="10">
        <v>1.0</v>
      </c>
      <c r="BC126" s="10" t="s">
        <v>74</v>
      </c>
      <c r="BD126" s="10" t="s">
        <v>74</v>
      </c>
      <c r="BE126" s="10">
        <v>3.0</v>
      </c>
      <c r="BF126" s="10">
        <v>2.0</v>
      </c>
    </row>
    <row r="127" ht="14.25" customHeight="1">
      <c r="A127" s="10">
        <f t="shared" si="25"/>
        <v>112</v>
      </c>
      <c r="B127" s="10" t="s">
        <v>556</v>
      </c>
      <c r="C127" s="11" t="s">
        <v>595</v>
      </c>
      <c r="D127" s="11" t="s">
        <v>596</v>
      </c>
      <c r="E127" s="10">
        <f t="shared" si="26"/>
        <v>6</v>
      </c>
      <c r="F127" s="11" t="s">
        <v>596</v>
      </c>
      <c r="G127" s="11"/>
      <c r="H127" s="10"/>
      <c r="I127" s="11"/>
      <c r="J127" s="11"/>
      <c r="K127" s="10" t="s">
        <v>145</v>
      </c>
      <c r="L127" s="10" t="s">
        <v>145</v>
      </c>
      <c r="M127" s="10" t="s">
        <v>245</v>
      </c>
      <c r="N127" s="10" t="s">
        <v>74</v>
      </c>
      <c r="O127" s="10"/>
      <c r="P127" s="10"/>
      <c r="Q127" s="10"/>
      <c r="R127" s="10"/>
      <c r="S127" s="10"/>
      <c r="T127" s="10"/>
      <c r="U127" s="10"/>
      <c r="V127" s="10" t="s">
        <v>74</v>
      </c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</row>
    <row r="128" ht="14.25" customHeight="1">
      <c r="A128" s="10">
        <f t="shared" si="25"/>
        <v>113</v>
      </c>
      <c r="B128" s="10" t="s">
        <v>556</v>
      </c>
      <c r="C128" s="11" t="s">
        <v>595</v>
      </c>
      <c r="D128" s="11" t="s">
        <v>597</v>
      </c>
      <c r="E128" s="10">
        <f t="shared" si="26"/>
        <v>7</v>
      </c>
      <c r="F128" s="11" t="s">
        <v>595</v>
      </c>
      <c r="G128" s="11"/>
      <c r="H128" s="10"/>
      <c r="I128" s="11"/>
      <c r="J128" s="11"/>
      <c r="K128" s="10" t="s">
        <v>145</v>
      </c>
      <c r="L128" s="10" t="s">
        <v>145</v>
      </c>
      <c r="M128" s="10" t="s">
        <v>65</v>
      </c>
      <c r="N128" s="10" t="s">
        <v>74</v>
      </c>
      <c r="O128" s="10"/>
      <c r="P128" s="10"/>
      <c r="Q128" s="10"/>
      <c r="R128" s="10"/>
      <c r="S128" s="10"/>
      <c r="T128" s="10"/>
      <c r="U128" s="10"/>
      <c r="V128" s="10" t="s">
        <v>74</v>
      </c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</row>
    <row r="129" ht="14.25" customHeight="1">
      <c r="A129" s="10">
        <f t="shared" si="25"/>
        <v>114</v>
      </c>
      <c r="B129" s="10" t="s">
        <v>556</v>
      </c>
      <c r="C129" s="11" t="s">
        <v>598</v>
      </c>
      <c r="D129" s="11" t="s">
        <v>599</v>
      </c>
      <c r="E129" s="10">
        <f t="shared" si="26"/>
        <v>8</v>
      </c>
      <c r="F129" s="11" t="s">
        <v>599</v>
      </c>
      <c r="G129" s="11"/>
      <c r="H129" s="10"/>
      <c r="I129" s="11">
        <v>-7.716316</v>
      </c>
      <c r="J129" s="11">
        <v>114.211782</v>
      </c>
      <c r="K129" s="10" t="s">
        <v>64</v>
      </c>
      <c r="L129" s="10" t="s">
        <v>64</v>
      </c>
      <c r="M129" s="10" t="s">
        <v>109</v>
      </c>
      <c r="N129" s="10" t="s">
        <v>86</v>
      </c>
      <c r="O129" s="10" t="s">
        <v>67</v>
      </c>
      <c r="P129" s="10"/>
      <c r="Q129" s="10"/>
      <c r="R129" s="10"/>
      <c r="S129" s="10"/>
      <c r="T129" s="10"/>
      <c r="U129" s="10" t="s">
        <v>72</v>
      </c>
      <c r="V129" s="10" t="s">
        <v>600</v>
      </c>
      <c r="W129" s="10">
        <v>3.0</v>
      </c>
      <c r="X129" s="10" t="s">
        <v>74</v>
      </c>
      <c r="Y129" s="10" t="s">
        <v>75</v>
      </c>
      <c r="Z129" s="10" t="s">
        <v>74</v>
      </c>
      <c r="AA129" s="10" t="s">
        <v>76</v>
      </c>
      <c r="AB129" s="10" t="s">
        <v>74</v>
      </c>
      <c r="AC129" s="10"/>
      <c r="AD129" s="10" t="s">
        <v>74</v>
      </c>
      <c r="AE129" s="10">
        <v>4.0</v>
      </c>
      <c r="AF129" s="10" t="s">
        <v>74</v>
      </c>
      <c r="AG129" s="10" t="s">
        <v>74</v>
      </c>
      <c r="AH129" s="10" t="s">
        <v>74</v>
      </c>
      <c r="AI129" s="10" t="s">
        <v>74</v>
      </c>
      <c r="AJ129" s="10" t="s">
        <v>74</v>
      </c>
      <c r="AK129" s="10" t="s">
        <v>601</v>
      </c>
      <c r="AL129" s="10">
        <v>35.0</v>
      </c>
      <c r="AM129" s="10" t="s">
        <v>602</v>
      </c>
      <c r="AN129" s="10">
        <v>3.0</v>
      </c>
      <c r="AO129" s="10" t="s">
        <v>74</v>
      </c>
      <c r="AP129" s="10" t="s">
        <v>79</v>
      </c>
      <c r="AQ129" s="10" t="s">
        <v>80</v>
      </c>
      <c r="AR129" s="10">
        <v>750.0</v>
      </c>
      <c r="AS129" s="10" t="s">
        <v>81</v>
      </c>
      <c r="AT129" s="10">
        <v>996.0</v>
      </c>
      <c r="AU129" s="10"/>
      <c r="AV129" s="10" t="s">
        <v>74</v>
      </c>
      <c r="AW129" s="10" t="s">
        <v>74</v>
      </c>
      <c r="AX129" s="10">
        <v>1.0</v>
      </c>
      <c r="AY129" s="10">
        <v>50.0</v>
      </c>
      <c r="AZ129" s="10" t="s">
        <v>74</v>
      </c>
      <c r="BA129" s="10" t="s">
        <v>74</v>
      </c>
      <c r="BB129" s="10">
        <v>1.0</v>
      </c>
      <c r="BC129" s="10" t="s">
        <v>74</v>
      </c>
      <c r="BD129" s="10" t="s">
        <v>74</v>
      </c>
      <c r="BE129" s="10">
        <v>2.0</v>
      </c>
      <c r="BF129" s="10">
        <v>3.0</v>
      </c>
    </row>
    <row r="130" ht="14.25" customHeight="1">
      <c r="A130" s="10">
        <f t="shared" si="25"/>
        <v>115</v>
      </c>
      <c r="B130" s="10" t="s">
        <v>556</v>
      </c>
      <c r="C130" s="11" t="s">
        <v>603</v>
      </c>
      <c r="D130" s="11" t="s">
        <v>604</v>
      </c>
      <c r="E130" s="10">
        <f t="shared" si="26"/>
        <v>9</v>
      </c>
      <c r="F130" s="11" t="s">
        <v>605</v>
      </c>
      <c r="G130" s="11"/>
      <c r="H130" s="10"/>
      <c r="I130" s="11">
        <v>-6.840785</v>
      </c>
      <c r="J130" s="11">
        <v>115.230331</v>
      </c>
      <c r="K130" s="10" t="s">
        <v>64</v>
      </c>
      <c r="L130" s="10" t="s">
        <v>64</v>
      </c>
      <c r="M130" s="10" t="s">
        <v>65</v>
      </c>
      <c r="N130" s="10" t="s">
        <v>86</v>
      </c>
      <c r="O130" s="10" t="s">
        <v>67</v>
      </c>
      <c r="P130" s="10"/>
      <c r="Q130" s="10" t="s">
        <v>606</v>
      </c>
      <c r="R130" s="10" t="s">
        <v>607</v>
      </c>
      <c r="S130" s="10" t="s">
        <v>63</v>
      </c>
      <c r="T130" s="10"/>
      <c r="U130" s="10"/>
      <c r="V130" s="10" t="s">
        <v>74</v>
      </c>
      <c r="W130" s="10">
        <v>3.0</v>
      </c>
      <c r="X130" s="10" t="s">
        <v>74</v>
      </c>
      <c r="Y130" s="10" t="s">
        <v>75</v>
      </c>
      <c r="Z130" s="10" t="s">
        <v>74</v>
      </c>
      <c r="AA130" s="10" t="s">
        <v>76</v>
      </c>
      <c r="AB130" s="10" t="s">
        <v>74</v>
      </c>
      <c r="AC130" s="10"/>
      <c r="AD130" s="10" t="s">
        <v>74</v>
      </c>
      <c r="AE130" s="10">
        <v>4.0</v>
      </c>
      <c r="AF130" s="10" t="s">
        <v>74</v>
      </c>
      <c r="AG130" s="10" t="s">
        <v>74</v>
      </c>
      <c r="AH130" s="10" t="s">
        <v>74</v>
      </c>
      <c r="AI130" s="10" t="s">
        <v>74</v>
      </c>
      <c r="AJ130" s="10" t="s">
        <v>74</v>
      </c>
      <c r="AK130" s="10" t="s">
        <v>608</v>
      </c>
      <c r="AL130" s="10">
        <v>35.0</v>
      </c>
      <c r="AM130" s="10" t="s">
        <v>609</v>
      </c>
      <c r="AN130" s="10">
        <v>3.0</v>
      </c>
      <c r="AO130" s="10" t="s">
        <v>74</v>
      </c>
      <c r="AP130" s="10" t="s">
        <v>79</v>
      </c>
      <c r="AQ130" s="10" t="s">
        <v>80</v>
      </c>
      <c r="AR130" s="10">
        <v>500.0</v>
      </c>
      <c r="AS130" s="10" t="s">
        <v>81</v>
      </c>
      <c r="AT130" s="10">
        <v>996.0</v>
      </c>
      <c r="AU130" s="10"/>
      <c r="AV130" s="10" t="s">
        <v>74</v>
      </c>
      <c r="AW130" s="10" t="s">
        <v>74</v>
      </c>
      <c r="AX130" s="10">
        <v>1.0</v>
      </c>
      <c r="AY130" s="10">
        <v>45.0</v>
      </c>
      <c r="AZ130" s="10" t="s">
        <v>74</v>
      </c>
      <c r="BA130" s="10" t="s">
        <v>74</v>
      </c>
      <c r="BB130" s="10">
        <v>1.0</v>
      </c>
      <c r="BC130" s="10" t="s">
        <v>74</v>
      </c>
      <c r="BD130" s="10" t="s">
        <v>74</v>
      </c>
      <c r="BE130" s="10">
        <v>2.0</v>
      </c>
      <c r="BF130" s="10">
        <v>3.0</v>
      </c>
    </row>
    <row r="131" ht="14.25" customHeight="1">
      <c r="A131" s="10">
        <f t="shared" si="25"/>
        <v>116</v>
      </c>
      <c r="B131" s="10" t="s">
        <v>556</v>
      </c>
      <c r="C131" s="11" t="s">
        <v>603</v>
      </c>
      <c r="D131" s="11" t="s">
        <v>610</v>
      </c>
      <c r="E131" s="10">
        <f t="shared" si="26"/>
        <v>10</v>
      </c>
      <c r="F131" s="11" t="s">
        <v>611</v>
      </c>
      <c r="G131" s="11"/>
      <c r="H131" s="10"/>
      <c r="I131" s="11">
        <v>-7.165406</v>
      </c>
      <c r="J131" s="11">
        <v>114.327171</v>
      </c>
      <c r="K131" s="10" t="s">
        <v>64</v>
      </c>
      <c r="L131" s="10" t="s">
        <v>64</v>
      </c>
      <c r="M131" s="10" t="s">
        <v>65</v>
      </c>
      <c r="N131" s="10" t="s">
        <v>86</v>
      </c>
      <c r="O131" s="10" t="s">
        <v>67</v>
      </c>
      <c r="P131" s="10"/>
      <c r="Q131" s="10"/>
      <c r="R131" s="10"/>
      <c r="S131" s="10"/>
      <c r="T131" s="10" t="s">
        <v>612</v>
      </c>
      <c r="U131" s="10" t="s">
        <v>246</v>
      </c>
      <c r="V131" s="10" t="s">
        <v>613</v>
      </c>
      <c r="W131" s="10">
        <v>3.0</v>
      </c>
      <c r="X131" s="10" t="s">
        <v>74</v>
      </c>
      <c r="Y131" s="10" t="s">
        <v>75</v>
      </c>
      <c r="Z131" s="10" t="s">
        <v>74</v>
      </c>
      <c r="AA131" s="10" t="s">
        <v>76</v>
      </c>
      <c r="AB131" s="10" t="s">
        <v>74</v>
      </c>
      <c r="AC131" s="10"/>
      <c r="AD131" s="10" t="s">
        <v>74</v>
      </c>
      <c r="AE131" s="10">
        <v>4.0</v>
      </c>
      <c r="AF131" s="10" t="s">
        <v>74</v>
      </c>
      <c r="AG131" s="10" t="s">
        <v>74</v>
      </c>
      <c r="AH131" s="10" t="s">
        <v>74</v>
      </c>
      <c r="AI131" s="10" t="s">
        <v>74</v>
      </c>
      <c r="AJ131" s="10" t="s">
        <v>74</v>
      </c>
      <c r="AK131" s="10" t="s">
        <v>614</v>
      </c>
      <c r="AL131" s="10">
        <v>35.0</v>
      </c>
      <c r="AM131" s="10" t="s">
        <v>609</v>
      </c>
      <c r="AN131" s="10">
        <v>3.0</v>
      </c>
      <c r="AO131" s="10" t="s">
        <v>74</v>
      </c>
      <c r="AP131" s="10" t="s">
        <v>79</v>
      </c>
      <c r="AQ131" s="10" t="s">
        <v>80</v>
      </c>
      <c r="AR131" s="10">
        <v>500.0</v>
      </c>
      <c r="AS131" s="10" t="s">
        <v>81</v>
      </c>
      <c r="AT131" s="10">
        <v>996.0</v>
      </c>
      <c r="AU131" s="10" t="s">
        <v>74</v>
      </c>
      <c r="AV131" s="10" t="s">
        <v>74</v>
      </c>
      <c r="AW131" s="10">
        <v>1.0</v>
      </c>
      <c r="AX131" s="10">
        <v>50.0</v>
      </c>
      <c r="AY131" s="10" t="s">
        <v>74</v>
      </c>
      <c r="AZ131" s="10" t="s">
        <v>74</v>
      </c>
      <c r="BA131" s="10">
        <v>1.0</v>
      </c>
      <c r="BB131" s="10" t="s">
        <v>74</v>
      </c>
      <c r="BC131" s="10" t="s">
        <v>74</v>
      </c>
      <c r="BD131" s="10">
        <v>3.0</v>
      </c>
      <c r="BE131" s="10">
        <v>3.0</v>
      </c>
      <c r="BF131" s="10"/>
    </row>
    <row r="132" ht="14.25" customHeight="1">
      <c r="A132" s="10">
        <f t="shared" si="25"/>
        <v>117</v>
      </c>
      <c r="B132" s="10" t="s">
        <v>556</v>
      </c>
      <c r="C132" s="11" t="s">
        <v>603</v>
      </c>
      <c r="D132" s="11" t="s">
        <v>615</v>
      </c>
      <c r="E132" s="10">
        <f t="shared" si="26"/>
        <v>11</v>
      </c>
      <c r="F132" s="11" t="s">
        <v>615</v>
      </c>
      <c r="G132" s="11"/>
      <c r="H132" s="10"/>
      <c r="I132" s="11">
        <v>-7.056667</v>
      </c>
      <c r="J132" s="11">
        <v>113.942222</v>
      </c>
      <c r="K132" s="10" t="s">
        <v>64</v>
      </c>
      <c r="L132" s="10" t="s">
        <v>64</v>
      </c>
      <c r="M132" s="10" t="s">
        <v>65</v>
      </c>
      <c r="N132" s="10" t="s">
        <v>86</v>
      </c>
      <c r="O132" s="10" t="s">
        <v>67</v>
      </c>
      <c r="P132" s="10"/>
      <c r="Q132" s="10" t="s">
        <v>616</v>
      </c>
      <c r="R132" s="10" t="s">
        <v>617</v>
      </c>
      <c r="S132" s="10" t="s">
        <v>63</v>
      </c>
      <c r="T132" s="10"/>
      <c r="U132" s="10" t="s">
        <v>72</v>
      </c>
      <c r="V132" s="10" t="s">
        <v>618</v>
      </c>
      <c r="W132" s="10">
        <v>3.0</v>
      </c>
      <c r="X132" s="10" t="s">
        <v>74</v>
      </c>
      <c r="Y132" s="10" t="s">
        <v>75</v>
      </c>
      <c r="Z132" s="10" t="s">
        <v>74</v>
      </c>
      <c r="AA132" s="10" t="s">
        <v>76</v>
      </c>
      <c r="AB132" s="10" t="s">
        <v>74</v>
      </c>
      <c r="AC132" s="10"/>
      <c r="AD132" s="10" t="s">
        <v>74</v>
      </c>
      <c r="AE132" s="10">
        <v>4.0</v>
      </c>
      <c r="AF132" s="10" t="s">
        <v>74</v>
      </c>
      <c r="AG132" s="10" t="s">
        <v>74</v>
      </c>
      <c r="AH132" s="10" t="s">
        <v>74</v>
      </c>
      <c r="AI132" s="10" t="s">
        <v>74</v>
      </c>
      <c r="AJ132" s="10" t="s">
        <v>74</v>
      </c>
      <c r="AK132" s="10" t="s">
        <v>619</v>
      </c>
      <c r="AL132" s="10">
        <v>35.0</v>
      </c>
      <c r="AM132" s="10" t="s">
        <v>609</v>
      </c>
      <c r="AN132" s="10">
        <v>2.0</v>
      </c>
      <c r="AO132" s="10" t="s">
        <v>74</v>
      </c>
      <c r="AP132" s="10" t="s">
        <v>79</v>
      </c>
      <c r="AQ132" s="10" t="s">
        <v>80</v>
      </c>
      <c r="AR132" s="10">
        <v>500.0</v>
      </c>
      <c r="AS132" s="10" t="s">
        <v>81</v>
      </c>
      <c r="AT132" s="10">
        <v>996.0</v>
      </c>
      <c r="AU132" s="10"/>
      <c r="AV132" s="10" t="s">
        <v>74</v>
      </c>
      <c r="AW132" s="10" t="s">
        <v>74</v>
      </c>
      <c r="AX132" s="10">
        <v>1.0</v>
      </c>
      <c r="AY132" s="10">
        <v>65.0</v>
      </c>
      <c r="AZ132" s="10" t="s">
        <v>74</v>
      </c>
      <c r="BA132" s="10" t="s">
        <v>74</v>
      </c>
      <c r="BB132" s="10">
        <v>1.0</v>
      </c>
      <c r="BC132" s="10" t="s">
        <v>74</v>
      </c>
      <c r="BD132" s="10" t="s">
        <v>74</v>
      </c>
      <c r="BE132" s="10">
        <v>3.0</v>
      </c>
      <c r="BF132" s="10">
        <v>3.0</v>
      </c>
    </row>
    <row r="133" ht="14.25" customHeight="1">
      <c r="A133" s="10">
        <f t="shared" si="25"/>
        <v>118</v>
      </c>
      <c r="B133" s="10" t="s">
        <v>556</v>
      </c>
      <c r="C133" s="11" t="s">
        <v>603</v>
      </c>
      <c r="D133" s="11" t="s">
        <v>620</v>
      </c>
      <c r="E133" s="10">
        <f t="shared" si="26"/>
        <v>12</v>
      </c>
      <c r="F133" s="11" t="s">
        <v>621</v>
      </c>
      <c r="G133" s="11"/>
      <c r="H133" s="10"/>
      <c r="I133" s="11"/>
      <c r="J133" s="11"/>
      <c r="K133" s="10" t="s">
        <v>145</v>
      </c>
      <c r="L133" s="10" t="s">
        <v>145</v>
      </c>
      <c r="M133" s="10" t="s">
        <v>109</v>
      </c>
      <c r="N133" s="10" t="s">
        <v>74</v>
      </c>
      <c r="O133" s="10"/>
      <c r="P133" s="10"/>
      <c r="Q133" s="10"/>
      <c r="R133" s="10"/>
      <c r="S133" s="10"/>
      <c r="T133" s="10"/>
      <c r="U133" s="10"/>
      <c r="V133" s="10" t="s">
        <v>622</v>
      </c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</row>
    <row r="134" ht="14.25" customHeight="1">
      <c r="A134" s="10">
        <f t="shared" si="25"/>
        <v>119</v>
      </c>
      <c r="B134" s="10" t="s">
        <v>556</v>
      </c>
      <c r="C134" s="11" t="s">
        <v>603</v>
      </c>
      <c r="D134" s="11" t="s">
        <v>623</v>
      </c>
      <c r="E134" s="10">
        <f t="shared" si="26"/>
        <v>13</v>
      </c>
      <c r="F134" s="11" t="s">
        <v>624</v>
      </c>
      <c r="G134" s="11"/>
      <c r="H134" s="10"/>
      <c r="I134" s="11">
        <v>-7.13707</v>
      </c>
      <c r="J134" s="11">
        <v>114.496105</v>
      </c>
      <c r="K134" s="10" t="s">
        <v>64</v>
      </c>
      <c r="L134" s="10" t="s">
        <v>64</v>
      </c>
      <c r="M134" s="10" t="s">
        <v>65</v>
      </c>
      <c r="N134" s="10" t="s">
        <v>86</v>
      </c>
      <c r="O134" s="10" t="s">
        <v>67</v>
      </c>
      <c r="P134" s="10"/>
      <c r="Q134" s="10"/>
      <c r="R134" s="10"/>
      <c r="S134" s="10"/>
      <c r="T134" s="10"/>
      <c r="U134" s="10" t="s">
        <v>72</v>
      </c>
      <c r="V134" s="10" t="s">
        <v>625</v>
      </c>
      <c r="W134" s="10">
        <v>3.0</v>
      </c>
      <c r="X134" s="10" t="s">
        <v>74</v>
      </c>
      <c r="Y134" s="10" t="s">
        <v>75</v>
      </c>
      <c r="Z134" s="10" t="s">
        <v>74</v>
      </c>
      <c r="AA134" s="10" t="s">
        <v>76</v>
      </c>
      <c r="AB134" s="10" t="s">
        <v>74</v>
      </c>
      <c r="AC134" s="10"/>
      <c r="AD134" s="10" t="s">
        <v>74</v>
      </c>
      <c r="AE134" s="10">
        <v>4.0</v>
      </c>
      <c r="AF134" s="10" t="s">
        <v>74</v>
      </c>
      <c r="AG134" s="10" t="s">
        <v>74</v>
      </c>
      <c r="AH134" s="10" t="s">
        <v>74</v>
      </c>
      <c r="AI134" s="10" t="s">
        <v>74</v>
      </c>
      <c r="AJ134" s="10" t="s">
        <v>74</v>
      </c>
      <c r="AK134" s="10" t="s">
        <v>626</v>
      </c>
      <c r="AL134" s="10">
        <v>35.0</v>
      </c>
      <c r="AM134" s="10" t="s">
        <v>609</v>
      </c>
      <c r="AN134" s="10">
        <v>3.0</v>
      </c>
      <c r="AO134" s="10" t="s">
        <v>74</v>
      </c>
      <c r="AP134" s="10" t="s">
        <v>90</v>
      </c>
      <c r="AQ134" s="10" t="s">
        <v>91</v>
      </c>
      <c r="AR134" s="10">
        <v>500.0</v>
      </c>
      <c r="AS134" s="10" t="s">
        <v>81</v>
      </c>
      <c r="AT134" s="10">
        <v>996.0</v>
      </c>
      <c r="AU134" s="10"/>
      <c r="AV134" s="10" t="s">
        <v>74</v>
      </c>
      <c r="AW134" s="10" t="s">
        <v>74</v>
      </c>
      <c r="AX134" s="10">
        <v>1.0</v>
      </c>
      <c r="AY134" s="10">
        <v>46.0</v>
      </c>
      <c r="AZ134" s="10" t="s">
        <v>74</v>
      </c>
      <c r="BA134" s="10" t="s">
        <v>74</v>
      </c>
      <c r="BB134" s="10">
        <v>1.0</v>
      </c>
      <c r="BC134" s="10" t="s">
        <v>74</v>
      </c>
      <c r="BD134" s="10" t="s">
        <v>74</v>
      </c>
      <c r="BE134" s="10">
        <v>2.0</v>
      </c>
      <c r="BF134" s="10">
        <v>3.0</v>
      </c>
    </row>
    <row r="135" ht="14.25" customHeight="1">
      <c r="A135" s="10">
        <f t="shared" si="25"/>
        <v>120</v>
      </c>
      <c r="B135" s="10" t="s">
        <v>556</v>
      </c>
      <c r="C135" s="11" t="s">
        <v>603</v>
      </c>
      <c r="D135" s="11" t="s">
        <v>627</v>
      </c>
      <c r="E135" s="10">
        <f t="shared" si="26"/>
        <v>14</v>
      </c>
      <c r="F135" s="11" t="s">
        <v>628</v>
      </c>
      <c r="G135" s="11"/>
      <c r="H135" s="10"/>
      <c r="I135" s="11"/>
      <c r="J135" s="11"/>
      <c r="K135" s="10" t="s">
        <v>145</v>
      </c>
      <c r="L135" s="10" t="s">
        <v>145</v>
      </c>
      <c r="M135" s="10" t="s">
        <v>245</v>
      </c>
      <c r="N135" s="10" t="s">
        <v>74</v>
      </c>
      <c r="O135" s="10"/>
      <c r="P135" s="10"/>
      <c r="Q135" s="10"/>
      <c r="R135" s="10"/>
      <c r="S135" s="10"/>
      <c r="T135" s="10"/>
      <c r="U135" s="10"/>
      <c r="V135" s="10" t="s">
        <v>74</v>
      </c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</row>
    <row r="136" ht="14.25" customHeight="1">
      <c r="A136" s="10">
        <f t="shared" si="25"/>
        <v>121</v>
      </c>
      <c r="B136" s="10" t="s">
        <v>556</v>
      </c>
      <c r="C136" s="11" t="s">
        <v>603</v>
      </c>
      <c r="D136" s="11" t="s">
        <v>627</v>
      </c>
      <c r="E136" s="10">
        <f t="shared" si="26"/>
        <v>15</v>
      </c>
      <c r="F136" s="11" t="s">
        <v>627</v>
      </c>
      <c r="G136" s="11"/>
      <c r="H136" s="10"/>
      <c r="I136" s="11">
        <v>-7.008023</v>
      </c>
      <c r="J136" s="11">
        <v>115.704182</v>
      </c>
      <c r="K136" s="10" t="s">
        <v>64</v>
      </c>
      <c r="L136" s="10" t="s">
        <v>64</v>
      </c>
      <c r="M136" s="10" t="s">
        <v>65</v>
      </c>
      <c r="N136" s="10" t="s">
        <v>86</v>
      </c>
      <c r="O136" s="10" t="s">
        <v>67</v>
      </c>
      <c r="P136" s="10"/>
      <c r="Q136" s="10"/>
      <c r="R136" s="10"/>
      <c r="S136" s="10"/>
      <c r="T136" s="10" t="s">
        <v>612</v>
      </c>
      <c r="U136" s="10" t="s">
        <v>95</v>
      </c>
      <c r="V136" s="10" t="s">
        <v>74</v>
      </c>
      <c r="W136" s="10">
        <v>3.0</v>
      </c>
      <c r="X136" s="10" t="s">
        <v>74</v>
      </c>
      <c r="Y136" s="10" t="s">
        <v>75</v>
      </c>
      <c r="Z136" s="10" t="s">
        <v>74</v>
      </c>
      <c r="AA136" s="10" t="s">
        <v>76</v>
      </c>
      <c r="AB136" s="10" t="s">
        <v>74</v>
      </c>
      <c r="AC136" s="10"/>
      <c r="AD136" s="10" t="s">
        <v>74</v>
      </c>
      <c r="AE136" s="10">
        <v>4.0</v>
      </c>
      <c r="AF136" s="10" t="s">
        <v>74</v>
      </c>
      <c r="AG136" s="10" t="s">
        <v>74</v>
      </c>
      <c r="AH136" s="10" t="s">
        <v>74</v>
      </c>
      <c r="AI136" s="10" t="s">
        <v>74</v>
      </c>
      <c r="AJ136" s="10" t="s">
        <v>74</v>
      </c>
      <c r="AK136" s="10" t="s">
        <v>629</v>
      </c>
      <c r="AL136" s="10">
        <v>35.0</v>
      </c>
      <c r="AM136" s="10" t="s">
        <v>609</v>
      </c>
      <c r="AN136" s="10">
        <v>996.0</v>
      </c>
      <c r="AO136" s="10" t="s">
        <v>74</v>
      </c>
      <c r="AP136" s="10" t="s">
        <v>74</v>
      </c>
      <c r="AQ136" s="10" t="s">
        <v>74</v>
      </c>
      <c r="AR136" s="10">
        <v>0.0</v>
      </c>
      <c r="AS136" s="10" t="s">
        <v>74</v>
      </c>
      <c r="AT136" s="10">
        <v>996.0</v>
      </c>
      <c r="AU136" s="10"/>
      <c r="AV136" s="10" t="s">
        <v>74</v>
      </c>
      <c r="AW136" s="10" t="s">
        <v>74</v>
      </c>
      <c r="AX136" s="10">
        <v>0.0</v>
      </c>
      <c r="AY136" s="10">
        <v>0.0</v>
      </c>
      <c r="AZ136" s="10" t="s">
        <v>74</v>
      </c>
      <c r="BA136" s="10" t="s">
        <v>74</v>
      </c>
      <c r="BB136" s="10">
        <v>1.0</v>
      </c>
      <c r="BC136" s="10" t="s">
        <v>74</v>
      </c>
      <c r="BD136" s="10" t="s">
        <v>74</v>
      </c>
      <c r="BE136" s="10">
        <v>0.0</v>
      </c>
      <c r="BF136" s="10">
        <v>0.0</v>
      </c>
    </row>
    <row r="137" ht="14.25" customHeight="1">
      <c r="A137" s="10">
        <f t="shared" si="25"/>
        <v>122</v>
      </c>
      <c r="B137" s="10" t="s">
        <v>556</v>
      </c>
      <c r="C137" s="11" t="s">
        <v>603</v>
      </c>
      <c r="D137" s="11" t="s">
        <v>630</v>
      </c>
      <c r="E137" s="10">
        <f t="shared" si="26"/>
        <v>16</v>
      </c>
      <c r="F137" s="11" t="s">
        <v>631</v>
      </c>
      <c r="G137" s="11"/>
      <c r="H137" s="10"/>
      <c r="I137" s="11"/>
      <c r="J137" s="11"/>
      <c r="K137" s="10" t="s">
        <v>145</v>
      </c>
      <c r="L137" s="10" t="s">
        <v>145</v>
      </c>
      <c r="M137" s="10" t="s">
        <v>245</v>
      </c>
      <c r="N137" s="10" t="s">
        <v>74</v>
      </c>
      <c r="O137" s="10"/>
      <c r="P137" s="10"/>
      <c r="Q137" s="10"/>
      <c r="R137" s="10"/>
      <c r="S137" s="10"/>
      <c r="T137" s="10"/>
      <c r="U137" s="10"/>
      <c r="V137" s="10" t="s">
        <v>74</v>
      </c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</row>
    <row r="138" ht="14.25" customHeight="1">
      <c r="A138" s="4" t="s">
        <v>632</v>
      </c>
      <c r="B138" s="5"/>
      <c r="C138" s="6" t="s">
        <v>633</v>
      </c>
      <c r="D138" s="7"/>
      <c r="E138" s="15"/>
      <c r="F138" s="7"/>
      <c r="G138" s="7"/>
      <c r="H138" s="8"/>
      <c r="I138" s="7"/>
      <c r="J138" s="7"/>
      <c r="K138" s="7"/>
      <c r="L138" s="7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</row>
    <row r="139" ht="14.25" customHeight="1">
      <c r="A139" s="10">
        <f>A137+1</f>
        <v>123</v>
      </c>
      <c r="B139" s="10" t="s">
        <v>633</v>
      </c>
      <c r="C139" s="11" t="s">
        <v>634</v>
      </c>
      <c r="D139" s="11" t="s">
        <v>634</v>
      </c>
      <c r="E139" s="10">
        <v>1.0</v>
      </c>
      <c r="F139" s="11" t="s">
        <v>635</v>
      </c>
      <c r="G139" s="11"/>
      <c r="H139" s="10"/>
      <c r="I139" s="11"/>
      <c r="J139" s="11"/>
      <c r="K139" s="10" t="s">
        <v>145</v>
      </c>
      <c r="L139" s="10" t="s">
        <v>145</v>
      </c>
      <c r="M139" s="10" t="s">
        <v>65</v>
      </c>
      <c r="N139" s="10" t="s">
        <v>74</v>
      </c>
      <c r="O139" s="10"/>
      <c r="P139" s="10" t="s">
        <v>74</v>
      </c>
      <c r="Q139" s="10"/>
      <c r="R139" s="10"/>
      <c r="S139" s="10"/>
      <c r="T139" s="10"/>
      <c r="U139" s="10"/>
      <c r="V139" s="10" t="s">
        <v>74</v>
      </c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</row>
    <row r="140" ht="14.25" customHeight="1">
      <c r="A140" s="10">
        <f t="shared" ref="A140:A144" si="27">A139+1</f>
        <v>124</v>
      </c>
      <c r="B140" s="10" t="s">
        <v>633</v>
      </c>
      <c r="C140" s="11" t="s">
        <v>636</v>
      </c>
      <c r="D140" s="11" t="s">
        <v>637</v>
      </c>
      <c r="E140" s="10">
        <f t="shared" ref="E140:E144" si="28">E139+1</f>
        <v>2</v>
      </c>
      <c r="F140" s="11" t="s">
        <v>638</v>
      </c>
      <c r="G140" s="11"/>
      <c r="H140" s="10"/>
      <c r="I140" s="11">
        <v>-8.16167</v>
      </c>
      <c r="J140" s="11">
        <v>114.437403</v>
      </c>
      <c r="K140" s="10" t="s">
        <v>64</v>
      </c>
      <c r="L140" s="10" t="s">
        <v>64</v>
      </c>
      <c r="M140" s="10" t="s">
        <v>109</v>
      </c>
      <c r="N140" s="10" t="s">
        <v>228</v>
      </c>
      <c r="O140" s="10" t="s">
        <v>67</v>
      </c>
      <c r="P140" s="10" t="s">
        <v>68</v>
      </c>
      <c r="Q140" s="10"/>
      <c r="R140" s="10"/>
      <c r="S140" s="10"/>
      <c r="T140" s="10"/>
      <c r="U140" s="10" t="s">
        <v>113</v>
      </c>
      <c r="V140" s="10" t="s">
        <v>639</v>
      </c>
      <c r="W140" s="10">
        <v>1.0</v>
      </c>
      <c r="X140" s="10" t="s">
        <v>74</v>
      </c>
      <c r="Y140" s="10" t="s">
        <v>75</v>
      </c>
      <c r="Z140" s="10" t="s">
        <v>74</v>
      </c>
      <c r="AA140" s="10" t="s">
        <v>76</v>
      </c>
      <c r="AB140" s="10" t="s">
        <v>74</v>
      </c>
      <c r="AC140" s="10"/>
      <c r="AD140" s="10" t="s">
        <v>74</v>
      </c>
      <c r="AE140" s="10">
        <v>4.0</v>
      </c>
      <c r="AF140" s="10" t="s">
        <v>74</v>
      </c>
      <c r="AG140" s="10" t="s">
        <v>74</v>
      </c>
      <c r="AH140" s="10" t="s">
        <v>74</v>
      </c>
      <c r="AI140" s="10" t="s">
        <v>74</v>
      </c>
      <c r="AJ140" s="10" t="s">
        <v>74</v>
      </c>
      <c r="AK140" s="10" t="s">
        <v>640</v>
      </c>
      <c r="AL140" s="10">
        <v>51.0</v>
      </c>
      <c r="AM140" s="10" t="s">
        <v>641</v>
      </c>
      <c r="AN140" s="10">
        <v>1.0</v>
      </c>
      <c r="AO140" s="10" t="s">
        <v>74</v>
      </c>
      <c r="AP140" s="10" t="s">
        <v>577</v>
      </c>
      <c r="AQ140" s="10" t="s">
        <v>642</v>
      </c>
      <c r="AR140" s="10">
        <v>2000.0</v>
      </c>
      <c r="AS140" s="10" t="s">
        <v>81</v>
      </c>
      <c r="AT140" s="10">
        <v>1.0</v>
      </c>
      <c r="AU140" s="10"/>
      <c r="AV140" s="10" t="s">
        <v>74</v>
      </c>
      <c r="AW140" s="10" t="s">
        <v>74</v>
      </c>
      <c r="AX140" s="10">
        <v>7.0</v>
      </c>
      <c r="AY140" s="10">
        <v>65.0</v>
      </c>
      <c r="AZ140" s="10" t="s">
        <v>74</v>
      </c>
      <c r="BA140" s="10" t="s">
        <v>74</v>
      </c>
      <c r="BB140" s="10">
        <v>1.0</v>
      </c>
      <c r="BC140" s="10" t="s">
        <v>74</v>
      </c>
      <c r="BD140" s="10" t="s">
        <v>74</v>
      </c>
      <c r="BE140" s="10">
        <v>3.0</v>
      </c>
      <c r="BF140" s="10">
        <v>5.0</v>
      </c>
    </row>
    <row r="141" ht="14.25" customHeight="1">
      <c r="A141" s="10">
        <f t="shared" si="27"/>
        <v>125</v>
      </c>
      <c r="B141" s="10" t="s">
        <v>633</v>
      </c>
      <c r="C141" s="11" t="s">
        <v>643</v>
      </c>
      <c r="D141" s="11" t="s">
        <v>644</v>
      </c>
      <c r="E141" s="10">
        <f t="shared" si="28"/>
        <v>3</v>
      </c>
      <c r="F141" s="11" t="s">
        <v>645</v>
      </c>
      <c r="G141" s="11"/>
      <c r="H141" s="10"/>
      <c r="I141" s="11">
        <v>-8.532545</v>
      </c>
      <c r="J141" s="11">
        <v>115.508156</v>
      </c>
      <c r="K141" s="10" t="s">
        <v>64</v>
      </c>
      <c r="L141" s="10" t="s">
        <v>64</v>
      </c>
      <c r="M141" s="10" t="s">
        <v>109</v>
      </c>
      <c r="N141" s="10" t="s">
        <v>228</v>
      </c>
      <c r="O141" s="10" t="s">
        <v>67</v>
      </c>
      <c r="P141" s="10" t="s">
        <v>539</v>
      </c>
      <c r="Q141" s="10" t="s">
        <v>646</v>
      </c>
      <c r="R141" s="10" t="s">
        <v>192</v>
      </c>
      <c r="S141" s="10" t="s">
        <v>63</v>
      </c>
      <c r="T141" s="10"/>
      <c r="U141" s="10" t="s">
        <v>113</v>
      </c>
      <c r="V141" s="10" t="s">
        <v>647</v>
      </c>
      <c r="W141" s="10">
        <v>1.0</v>
      </c>
      <c r="X141" s="10" t="s">
        <v>74</v>
      </c>
      <c r="Y141" s="10" t="s">
        <v>75</v>
      </c>
      <c r="Z141" s="10" t="s">
        <v>74</v>
      </c>
      <c r="AA141" s="10" t="s">
        <v>76</v>
      </c>
      <c r="AB141" s="10" t="s">
        <v>74</v>
      </c>
      <c r="AC141" s="10"/>
      <c r="AD141" s="10" t="s">
        <v>74</v>
      </c>
      <c r="AE141" s="10">
        <v>4.0</v>
      </c>
      <c r="AF141" s="10" t="s">
        <v>74</v>
      </c>
      <c r="AG141" s="10" t="s">
        <v>74</v>
      </c>
      <c r="AH141" s="10" t="s">
        <v>74</v>
      </c>
      <c r="AI141" s="10" t="s">
        <v>74</v>
      </c>
      <c r="AJ141" s="10" t="s">
        <v>74</v>
      </c>
      <c r="AK141" s="10" t="s">
        <v>648</v>
      </c>
      <c r="AL141" s="10">
        <v>51.0</v>
      </c>
      <c r="AM141" s="10" t="s">
        <v>649</v>
      </c>
      <c r="AN141" s="10">
        <v>1.0</v>
      </c>
      <c r="AO141" s="10" t="s">
        <v>74</v>
      </c>
      <c r="AP141" s="10" t="s">
        <v>79</v>
      </c>
      <c r="AQ141" s="10" t="s">
        <v>650</v>
      </c>
      <c r="AR141" s="10">
        <v>2000.0</v>
      </c>
      <c r="AS141" s="10" t="s">
        <v>81</v>
      </c>
      <c r="AT141" s="10">
        <v>1.0</v>
      </c>
      <c r="AU141" s="10"/>
      <c r="AV141" s="10" t="s">
        <v>74</v>
      </c>
      <c r="AW141" s="10" t="s">
        <v>74</v>
      </c>
      <c r="AX141" s="10">
        <v>3.0</v>
      </c>
      <c r="AY141" s="10">
        <v>65.0</v>
      </c>
      <c r="AZ141" s="10" t="s">
        <v>74</v>
      </c>
      <c r="BA141" s="10" t="s">
        <v>74</v>
      </c>
      <c r="BB141" s="10">
        <v>1.0</v>
      </c>
      <c r="BC141" s="10" t="s">
        <v>74</v>
      </c>
      <c r="BD141" s="10" t="s">
        <v>74</v>
      </c>
      <c r="BE141" s="10">
        <v>3.0</v>
      </c>
      <c r="BF141" s="10">
        <v>5.0</v>
      </c>
    </row>
    <row r="142" ht="14.25" customHeight="1">
      <c r="A142" s="10">
        <f t="shared" si="27"/>
        <v>126</v>
      </c>
      <c r="B142" s="10" t="s">
        <v>633</v>
      </c>
      <c r="C142" s="11" t="s">
        <v>651</v>
      </c>
      <c r="D142" s="11" t="s">
        <v>651</v>
      </c>
      <c r="E142" s="10">
        <f t="shared" si="28"/>
        <v>4</v>
      </c>
      <c r="F142" s="11" t="s">
        <v>652</v>
      </c>
      <c r="G142" s="11"/>
      <c r="H142" s="10"/>
      <c r="I142" s="11">
        <v>-8.572957</v>
      </c>
      <c r="J142" s="11">
        <v>115.433382</v>
      </c>
      <c r="K142" s="10" t="s">
        <v>145</v>
      </c>
      <c r="L142" s="10" t="s">
        <v>456</v>
      </c>
      <c r="M142" s="10" t="s">
        <v>109</v>
      </c>
      <c r="N142" s="10" t="s">
        <v>86</v>
      </c>
      <c r="O142" s="10"/>
      <c r="P142" s="10" t="s">
        <v>74</v>
      </c>
      <c r="Q142" s="10"/>
      <c r="R142" s="10"/>
      <c r="S142" s="10"/>
      <c r="T142" s="10"/>
      <c r="U142" s="10"/>
      <c r="V142" s="10" t="s">
        <v>74</v>
      </c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</row>
    <row r="143" ht="14.25" customHeight="1">
      <c r="A143" s="10">
        <f t="shared" si="27"/>
        <v>127</v>
      </c>
      <c r="B143" s="10" t="s">
        <v>633</v>
      </c>
      <c r="C143" s="14" t="s">
        <v>651</v>
      </c>
      <c r="D143" s="11" t="s">
        <v>653</v>
      </c>
      <c r="E143" s="10">
        <f t="shared" si="28"/>
        <v>5</v>
      </c>
      <c r="F143" s="14" t="s">
        <v>654</v>
      </c>
      <c r="G143" s="11"/>
      <c r="H143" s="10"/>
      <c r="I143" s="11">
        <v>-8.688363</v>
      </c>
      <c r="J143" s="11">
        <v>115.459372</v>
      </c>
      <c r="K143" s="10" t="s">
        <v>64</v>
      </c>
      <c r="L143" s="10" t="s">
        <v>64</v>
      </c>
      <c r="M143" s="10" t="s">
        <v>65</v>
      </c>
      <c r="N143" s="10" t="s">
        <v>110</v>
      </c>
      <c r="O143" s="10" t="s">
        <v>67</v>
      </c>
      <c r="P143" s="10" t="s">
        <v>233</v>
      </c>
      <c r="Q143" s="10"/>
      <c r="R143" s="10"/>
      <c r="S143" s="10"/>
      <c r="T143" s="10"/>
      <c r="U143" s="10" t="s">
        <v>72</v>
      </c>
      <c r="V143" s="10" t="s">
        <v>655</v>
      </c>
      <c r="W143" s="10">
        <v>3.0</v>
      </c>
      <c r="X143" s="10" t="s">
        <v>74</v>
      </c>
      <c r="Y143" s="10" t="s">
        <v>75</v>
      </c>
      <c r="Z143" s="10" t="s">
        <v>74</v>
      </c>
      <c r="AA143" s="10" t="s">
        <v>76</v>
      </c>
      <c r="AB143" s="10" t="s">
        <v>74</v>
      </c>
      <c r="AC143" s="10"/>
      <c r="AD143" s="10" t="s">
        <v>656</v>
      </c>
      <c r="AE143" s="10">
        <v>4.0</v>
      </c>
      <c r="AF143" s="10" t="s">
        <v>74</v>
      </c>
      <c r="AG143" s="10" t="s">
        <v>74</v>
      </c>
      <c r="AH143" s="10" t="s">
        <v>74</v>
      </c>
      <c r="AI143" s="10" t="s">
        <v>74</v>
      </c>
      <c r="AJ143" s="10" t="s">
        <v>74</v>
      </c>
      <c r="AK143" s="10" t="s">
        <v>657</v>
      </c>
      <c r="AL143" s="10">
        <v>51.0</v>
      </c>
      <c r="AM143" s="10" t="s">
        <v>658</v>
      </c>
      <c r="AN143" s="10">
        <v>3.0</v>
      </c>
      <c r="AO143" s="10" t="s">
        <v>74</v>
      </c>
      <c r="AP143" s="10" t="s">
        <v>659</v>
      </c>
      <c r="AQ143" s="10" t="s">
        <v>660</v>
      </c>
      <c r="AR143" s="10">
        <v>500.0</v>
      </c>
      <c r="AS143" s="10" t="s">
        <v>661</v>
      </c>
      <c r="AT143" s="10">
        <v>996.0</v>
      </c>
      <c r="AU143" s="10"/>
      <c r="AV143" s="10" t="s">
        <v>74</v>
      </c>
      <c r="AW143" s="10" t="s">
        <v>74</v>
      </c>
      <c r="AX143" s="10">
        <v>2.0</v>
      </c>
      <c r="AY143" s="10">
        <v>0.0</v>
      </c>
      <c r="AZ143" s="10" t="s">
        <v>74</v>
      </c>
      <c r="BA143" s="10" t="s">
        <v>74</v>
      </c>
      <c r="BB143" s="10">
        <v>1.0</v>
      </c>
      <c r="BC143" s="10" t="s">
        <v>74</v>
      </c>
      <c r="BD143" s="10" t="s">
        <v>74</v>
      </c>
      <c r="BE143" s="10">
        <v>0.0</v>
      </c>
      <c r="BF143" s="10">
        <v>0.0</v>
      </c>
    </row>
    <row r="144" ht="14.25" customHeight="1">
      <c r="A144" s="10">
        <f t="shared" si="27"/>
        <v>128</v>
      </c>
      <c r="B144" s="10" t="s">
        <v>633</v>
      </c>
      <c r="C144" s="11" t="s">
        <v>651</v>
      </c>
      <c r="D144" s="11" t="s">
        <v>653</v>
      </c>
      <c r="E144" s="10">
        <f t="shared" si="28"/>
        <v>6</v>
      </c>
      <c r="F144" s="11" t="s">
        <v>662</v>
      </c>
      <c r="G144" s="11"/>
      <c r="H144" s="10"/>
      <c r="I144" s="11">
        <v>-8.672731</v>
      </c>
      <c r="J144" s="11">
        <v>115.553953</v>
      </c>
      <c r="K144" s="10" t="s">
        <v>64</v>
      </c>
      <c r="L144" s="10" t="s">
        <v>64</v>
      </c>
      <c r="M144" s="10" t="s">
        <v>65</v>
      </c>
      <c r="N144" s="10" t="s">
        <v>86</v>
      </c>
      <c r="O144" s="10" t="s">
        <v>67</v>
      </c>
      <c r="P144" s="10" t="s">
        <v>68</v>
      </c>
      <c r="Q144" s="10" t="s">
        <v>663</v>
      </c>
      <c r="R144" s="10" t="s">
        <v>664</v>
      </c>
      <c r="S144" s="10"/>
      <c r="T144" s="10"/>
      <c r="U144" s="10" t="s">
        <v>72</v>
      </c>
      <c r="V144" s="10" t="s">
        <v>665</v>
      </c>
      <c r="W144" s="10">
        <v>3.0</v>
      </c>
      <c r="X144" s="10" t="s">
        <v>74</v>
      </c>
      <c r="Y144" s="10" t="s">
        <v>75</v>
      </c>
      <c r="Z144" s="10" t="s">
        <v>74</v>
      </c>
      <c r="AA144" s="10" t="s">
        <v>76</v>
      </c>
      <c r="AB144" s="10" t="s">
        <v>74</v>
      </c>
      <c r="AC144" s="10"/>
      <c r="AD144" s="10" t="s">
        <v>74</v>
      </c>
      <c r="AE144" s="10">
        <v>4.0</v>
      </c>
      <c r="AF144" s="10" t="s">
        <v>74</v>
      </c>
      <c r="AG144" s="10" t="s">
        <v>74</v>
      </c>
      <c r="AH144" s="10" t="s">
        <v>74</v>
      </c>
      <c r="AI144" s="10" t="s">
        <v>74</v>
      </c>
      <c r="AJ144" s="10" t="s">
        <v>74</v>
      </c>
      <c r="AK144" s="10" t="s">
        <v>666</v>
      </c>
      <c r="AL144" s="10">
        <v>51.0</v>
      </c>
      <c r="AM144" s="10" t="s">
        <v>658</v>
      </c>
      <c r="AN144" s="10">
        <v>3.0</v>
      </c>
      <c r="AO144" s="10" t="s">
        <v>74</v>
      </c>
      <c r="AP144" s="10" t="s">
        <v>79</v>
      </c>
      <c r="AQ144" s="10" t="s">
        <v>80</v>
      </c>
      <c r="AR144" s="10">
        <v>500.0</v>
      </c>
      <c r="AS144" s="10" t="s">
        <v>123</v>
      </c>
      <c r="AT144" s="10">
        <v>996.0</v>
      </c>
      <c r="AU144" s="10"/>
      <c r="AV144" s="10" t="s">
        <v>74</v>
      </c>
      <c r="AW144" s="10" t="s">
        <v>74</v>
      </c>
      <c r="AX144" s="10">
        <v>1.0</v>
      </c>
      <c r="AY144" s="10">
        <v>45.0</v>
      </c>
      <c r="AZ144" s="10" t="s">
        <v>74</v>
      </c>
      <c r="BA144" s="10" t="s">
        <v>74</v>
      </c>
      <c r="BB144" s="10">
        <v>1.0</v>
      </c>
      <c r="BC144" s="10" t="s">
        <v>74</v>
      </c>
      <c r="BD144" s="10" t="s">
        <v>74</v>
      </c>
      <c r="BE144" s="10">
        <v>0.0</v>
      </c>
      <c r="BF144" s="10">
        <v>4.0</v>
      </c>
    </row>
    <row r="145" ht="14.25" customHeight="1">
      <c r="A145" s="4" t="s">
        <v>667</v>
      </c>
      <c r="B145" s="5"/>
      <c r="C145" s="6" t="s">
        <v>668</v>
      </c>
      <c r="D145" s="6"/>
      <c r="E145" s="15"/>
      <c r="F145" s="7"/>
      <c r="G145" s="7"/>
      <c r="H145" s="8"/>
      <c r="I145" s="7"/>
      <c r="J145" s="7"/>
      <c r="K145" s="7"/>
      <c r="L145" s="7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</row>
    <row r="146" ht="14.25" customHeight="1">
      <c r="A146" s="10">
        <f>A144+1</f>
        <v>129</v>
      </c>
      <c r="B146" s="10" t="s">
        <v>668</v>
      </c>
      <c r="C146" s="11" t="s">
        <v>669</v>
      </c>
      <c r="D146" s="11" t="s">
        <v>670</v>
      </c>
      <c r="E146" s="10">
        <v>1.0</v>
      </c>
      <c r="F146" s="11" t="s">
        <v>671</v>
      </c>
      <c r="G146" s="11"/>
      <c r="H146" s="10"/>
      <c r="I146" s="11"/>
      <c r="J146" s="11"/>
      <c r="K146" s="10" t="s">
        <v>145</v>
      </c>
      <c r="L146" s="10" t="s">
        <v>145</v>
      </c>
      <c r="M146" s="10" t="s">
        <v>109</v>
      </c>
      <c r="N146" s="10" t="s">
        <v>74</v>
      </c>
      <c r="O146" s="10"/>
      <c r="P146" s="10"/>
      <c r="Q146" s="10"/>
      <c r="R146" s="10"/>
      <c r="S146" s="10"/>
      <c r="T146" s="10"/>
      <c r="U146" s="10"/>
      <c r="V146" s="10" t="s">
        <v>74</v>
      </c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</row>
    <row r="147" ht="14.25" customHeight="1">
      <c r="A147" s="10">
        <f t="shared" ref="A147:A157" si="29">A146+1</f>
        <v>130</v>
      </c>
      <c r="B147" s="10" t="s">
        <v>668</v>
      </c>
      <c r="C147" s="11" t="s">
        <v>669</v>
      </c>
      <c r="D147" s="11" t="s">
        <v>672</v>
      </c>
      <c r="E147" s="10">
        <f t="shared" ref="E147:E157" si="30">E146+1</f>
        <v>2</v>
      </c>
      <c r="F147" s="11" t="s">
        <v>672</v>
      </c>
      <c r="G147" s="11"/>
      <c r="H147" s="10"/>
      <c r="I147" s="11">
        <v>-8.573611</v>
      </c>
      <c r="J147" s="11">
        <v>119.020833</v>
      </c>
      <c r="K147" s="10" t="s">
        <v>64</v>
      </c>
      <c r="L147" s="10" t="s">
        <v>64</v>
      </c>
      <c r="M147" s="10" t="s">
        <v>109</v>
      </c>
      <c r="N147" s="10" t="s">
        <v>228</v>
      </c>
      <c r="O147" s="10" t="s">
        <v>67</v>
      </c>
      <c r="P147" s="10" t="s">
        <v>68</v>
      </c>
      <c r="Q147" s="10" t="s">
        <v>673</v>
      </c>
      <c r="R147" s="10" t="s">
        <v>674</v>
      </c>
      <c r="S147" s="10" t="s">
        <v>63</v>
      </c>
      <c r="T147" s="10"/>
      <c r="U147" s="10" t="s">
        <v>113</v>
      </c>
      <c r="V147" s="10" t="s">
        <v>675</v>
      </c>
      <c r="W147" s="10">
        <v>1.0</v>
      </c>
      <c r="X147" s="10" t="s">
        <v>74</v>
      </c>
      <c r="Y147" s="10" t="s">
        <v>75</v>
      </c>
      <c r="Z147" s="10" t="s">
        <v>74</v>
      </c>
      <c r="AA147" s="10" t="s">
        <v>76</v>
      </c>
      <c r="AB147" s="10" t="s">
        <v>74</v>
      </c>
      <c r="AC147" s="10"/>
      <c r="AD147" s="10" t="s">
        <v>74</v>
      </c>
      <c r="AE147" s="10">
        <v>4.0</v>
      </c>
      <c r="AF147" s="10" t="s">
        <v>74</v>
      </c>
      <c r="AG147" s="10" t="s">
        <v>74</v>
      </c>
      <c r="AH147" s="10" t="s">
        <v>74</v>
      </c>
      <c r="AI147" s="10" t="s">
        <v>74</v>
      </c>
      <c r="AJ147" s="10" t="s">
        <v>74</v>
      </c>
      <c r="AK147" s="10" t="s">
        <v>676</v>
      </c>
      <c r="AL147" s="10">
        <v>52.0</v>
      </c>
      <c r="AM147" s="10" t="s">
        <v>677</v>
      </c>
      <c r="AN147" s="10">
        <v>1.0</v>
      </c>
      <c r="AO147" s="10" t="s">
        <v>74</v>
      </c>
      <c r="AP147" s="10" t="s">
        <v>79</v>
      </c>
      <c r="AQ147" s="10" t="s">
        <v>80</v>
      </c>
      <c r="AR147" s="10">
        <v>1000.0</v>
      </c>
      <c r="AS147" s="10" t="s">
        <v>81</v>
      </c>
      <c r="AT147" s="10">
        <v>2.0</v>
      </c>
      <c r="AU147" s="10"/>
      <c r="AV147" s="10" t="s">
        <v>74</v>
      </c>
      <c r="AW147" s="10" t="s">
        <v>74</v>
      </c>
      <c r="AX147" s="10">
        <v>2.0</v>
      </c>
      <c r="AY147" s="10">
        <v>58.0</v>
      </c>
      <c r="AZ147" s="10" t="s">
        <v>74</v>
      </c>
      <c r="BA147" s="10" t="s">
        <v>74</v>
      </c>
      <c r="BB147" s="10">
        <v>1.0</v>
      </c>
      <c r="BC147" s="10" t="s">
        <v>74</v>
      </c>
      <c r="BD147" s="10" t="s">
        <v>74</v>
      </c>
      <c r="BE147" s="10">
        <v>6.0</v>
      </c>
      <c r="BF147" s="10">
        <v>6.0</v>
      </c>
    </row>
    <row r="148" ht="14.25" customHeight="1">
      <c r="A148" s="10">
        <f t="shared" si="29"/>
        <v>131</v>
      </c>
      <c r="B148" s="10" t="s">
        <v>668</v>
      </c>
      <c r="C148" s="11" t="s">
        <v>669</v>
      </c>
      <c r="D148" s="11" t="s">
        <v>678</v>
      </c>
      <c r="E148" s="10">
        <f t="shared" si="30"/>
        <v>3</v>
      </c>
      <c r="F148" s="11" t="s">
        <v>679</v>
      </c>
      <c r="G148" s="11"/>
      <c r="H148" s="10"/>
      <c r="I148" s="11"/>
      <c r="J148" s="11"/>
      <c r="K148" s="10" t="s">
        <v>145</v>
      </c>
      <c r="L148" s="10" t="s">
        <v>145</v>
      </c>
      <c r="M148" s="10" t="s">
        <v>65</v>
      </c>
      <c r="N148" s="10" t="s">
        <v>74</v>
      </c>
      <c r="O148" s="10"/>
      <c r="P148" s="10"/>
      <c r="Q148" s="10"/>
      <c r="R148" s="10"/>
      <c r="S148" s="10"/>
      <c r="T148" s="10"/>
      <c r="U148" s="10"/>
      <c r="V148" s="10" t="s">
        <v>74</v>
      </c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</row>
    <row r="149" ht="14.25" customHeight="1">
      <c r="A149" s="10">
        <f t="shared" si="29"/>
        <v>132</v>
      </c>
      <c r="B149" s="10" t="s">
        <v>668</v>
      </c>
      <c r="C149" s="11" t="s">
        <v>680</v>
      </c>
      <c r="D149" s="11" t="s">
        <v>681</v>
      </c>
      <c r="E149" s="10">
        <f t="shared" si="30"/>
        <v>4</v>
      </c>
      <c r="F149" s="11" t="s">
        <v>682</v>
      </c>
      <c r="G149" s="11"/>
      <c r="H149" s="10"/>
      <c r="I149" s="11"/>
      <c r="J149" s="11"/>
      <c r="K149" s="10" t="s">
        <v>145</v>
      </c>
      <c r="L149" s="10" t="s">
        <v>145</v>
      </c>
      <c r="M149" s="10" t="s">
        <v>65</v>
      </c>
      <c r="N149" s="10" t="s">
        <v>74</v>
      </c>
      <c r="O149" s="10"/>
      <c r="P149" s="10"/>
      <c r="Q149" s="10"/>
      <c r="R149" s="10"/>
      <c r="S149" s="10"/>
      <c r="T149" s="10"/>
      <c r="U149" s="10"/>
      <c r="V149" s="10" t="s">
        <v>74</v>
      </c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</row>
    <row r="150" ht="14.25" customHeight="1">
      <c r="A150" s="10">
        <f t="shared" si="29"/>
        <v>133</v>
      </c>
      <c r="B150" s="10" t="s">
        <v>668</v>
      </c>
      <c r="C150" s="11" t="s">
        <v>680</v>
      </c>
      <c r="D150" s="11" t="s">
        <v>683</v>
      </c>
      <c r="E150" s="10">
        <f t="shared" si="30"/>
        <v>5</v>
      </c>
      <c r="F150" s="11" t="s">
        <v>684</v>
      </c>
      <c r="G150" s="11"/>
      <c r="H150" s="10"/>
      <c r="I150" s="11"/>
      <c r="J150" s="11"/>
      <c r="K150" s="10" t="s">
        <v>145</v>
      </c>
      <c r="L150" s="10" t="s">
        <v>145</v>
      </c>
      <c r="M150" s="10" t="s">
        <v>65</v>
      </c>
      <c r="N150" s="10" t="s">
        <v>74</v>
      </c>
      <c r="O150" s="10"/>
      <c r="P150" s="10"/>
      <c r="Q150" s="10"/>
      <c r="R150" s="10"/>
      <c r="S150" s="10"/>
      <c r="T150" s="10"/>
      <c r="U150" s="10"/>
      <c r="V150" s="10" t="s">
        <v>74</v>
      </c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</row>
    <row r="151" ht="14.25" customHeight="1">
      <c r="A151" s="10">
        <f t="shared" si="29"/>
        <v>134</v>
      </c>
      <c r="B151" s="10" t="s">
        <v>668</v>
      </c>
      <c r="C151" s="11" t="s">
        <v>685</v>
      </c>
      <c r="D151" s="11" t="s">
        <v>686</v>
      </c>
      <c r="E151" s="10">
        <f t="shared" si="30"/>
        <v>6</v>
      </c>
      <c r="F151" s="11" t="s">
        <v>686</v>
      </c>
      <c r="G151" s="11"/>
      <c r="H151" s="10"/>
      <c r="I151" s="11">
        <v>-8.730693</v>
      </c>
      <c r="J151" s="11">
        <v>116.072444</v>
      </c>
      <c r="K151" s="10" t="s">
        <v>64</v>
      </c>
      <c r="L151" s="10" t="s">
        <v>64</v>
      </c>
      <c r="M151" s="10" t="s">
        <v>109</v>
      </c>
      <c r="N151" s="10" t="s">
        <v>228</v>
      </c>
      <c r="O151" s="10" t="s">
        <v>67</v>
      </c>
      <c r="P151" s="10" t="s">
        <v>68</v>
      </c>
      <c r="Q151" s="10" t="s">
        <v>687</v>
      </c>
      <c r="R151" s="10" t="s">
        <v>688</v>
      </c>
      <c r="S151" s="10" t="s">
        <v>63</v>
      </c>
      <c r="T151" s="10"/>
      <c r="U151" s="10" t="s">
        <v>113</v>
      </c>
      <c r="V151" s="10" t="s">
        <v>689</v>
      </c>
      <c r="W151" s="10">
        <v>1.0</v>
      </c>
      <c r="X151" s="10" t="s">
        <v>74</v>
      </c>
      <c r="Y151" s="10" t="s">
        <v>75</v>
      </c>
      <c r="Z151" s="10" t="s">
        <v>74</v>
      </c>
      <c r="AA151" s="10" t="s">
        <v>76</v>
      </c>
      <c r="AB151" s="10" t="s">
        <v>74</v>
      </c>
      <c r="AC151" s="10"/>
      <c r="AD151" s="10" t="s">
        <v>74</v>
      </c>
      <c r="AE151" s="10">
        <v>4.0</v>
      </c>
      <c r="AF151" s="10" t="s">
        <v>74</v>
      </c>
      <c r="AG151" s="10" t="s">
        <v>74</v>
      </c>
      <c r="AH151" s="10" t="s">
        <v>74</v>
      </c>
      <c r="AI151" s="10" t="s">
        <v>74</v>
      </c>
      <c r="AJ151" s="10" t="s">
        <v>74</v>
      </c>
      <c r="AK151" s="10" t="s">
        <v>690</v>
      </c>
      <c r="AL151" s="10">
        <v>52.0</v>
      </c>
      <c r="AM151" s="10" t="s">
        <v>691</v>
      </c>
      <c r="AN151" s="10">
        <v>1.0</v>
      </c>
      <c r="AO151" s="10" t="s">
        <v>74</v>
      </c>
      <c r="AP151" s="10" t="s">
        <v>79</v>
      </c>
      <c r="AQ151" s="10" t="s">
        <v>650</v>
      </c>
      <c r="AR151" s="10">
        <v>0.0</v>
      </c>
      <c r="AS151" s="10" t="s">
        <v>81</v>
      </c>
      <c r="AT151" s="10">
        <v>996.0</v>
      </c>
      <c r="AU151" s="10"/>
      <c r="AV151" s="10" t="s">
        <v>74</v>
      </c>
      <c r="AW151" s="10" t="s">
        <v>74</v>
      </c>
      <c r="AX151" s="10">
        <v>3.0</v>
      </c>
      <c r="AY151" s="10">
        <v>163.0</v>
      </c>
      <c r="AZ151" s="10" t="s">
        <v>74</v>
      </c>
      <c r="BA151" s="10" t="s">
        <v>74</v>
      </c>
      <c r="BB151" s="10">
        <v>1.0</v>
      </c>
      <c r="BC151" s="10" t="s">
        <v>74</v>
      </c>
      <c r="BD151" s="10" t="s">
        <v>74</v>
      </c>
      <c r="BE151" s="10">
        <v>2.0</v>
      </c>
      <c r="BF151" s="10">
        <v>4.0</v>
      </c>
    </row>
    <row r="152" ht="14.25" customHeight="1">
      <c r="A152" s="10">
        <f t="shared" si="29"/>
        <v>135</v>
      </c>
      <c r="B152" s="10" t="s">
        <v>668</v>
      </c>
      <c r="C152" s="11" t="s">
        <v>685</v>
      </c>
      <c r="D152" s="11" t="s">
        <v>692</v>
      </c>
      <c r="E152" s="10">
        <f t="shared" si="30"/>
        <v>7</v>
      </c>
      <c r="F152" s="11" t="s">
        <v>692</v>
      </c>
      <c r="G152" s="11"/>
      <c r="H152" s="10"/>
      <c r="I152" s="11"/>
      <c r="J152" s="11"/>
      <c r="K152" s="10" t="s">
        <v>145</v>
      </c>
      <c r="L152" s="10" t="s">
        <v>145</v>
      </c>
      <c r="M152" s="10" t="s">
        <v>109</v>
      </c>
      <c r="N152" s="10" t="s">
        <v>74</v>
      </c>
      <c r="O152" s="10"/>
      <c r="P152" s="10"/>
      <c r="Q152" s="10"/>
      <c r="R152" s="10"/>
      <c r="S152" s="10"/>
      <c r="T152" s="10"/>
      <c r="U152" s="10"/>
      <c r="V152" s="10" t="s">
        <v>74</v>
      </c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</row>
    <row r="153" ht="14.25" customHeight="1">
      <c r="A153" s="10">
        <f t="shared" si="29"/>
        <v>136</v>
      </c>
      <c r="B153" s="10" t="s">
        <v>668</v>
      </c>
      <c r="C153" s="11" t="s">
        <v>693</v>
      </c>
      <c r="D153" s="11" t="s">
        <v>694</v>
      </c>
      <c r="E153" s="10">
        <f t="shared" si="30"/>
        <v>8</v>
      </c>
      <c r="F153" s="11" t="s">
        <v>695</v>
      </c>
      <c r="G153" s="11"/>
      <c r="H153" s="10"/>
      <c r="I153" s="11">
        <v>-8.485858</v>
      </c>
      <c r="J153" s="11">
        <v>116.674823</v>
      </c>
      <c r="K153" s="10" t="s">
        <v>64</v>
      </c>
      <c r="L153" s="10" t="s">
        <v>64</v>
      </c>
      <c r="M153" s="10" t="s">
        <v>65</v>
      </c>
      <c r="N153" s="10" t="s">
        <v>228</v>
      </c>
      <c r="O153" s="10" t="s">
        <v>67</v>
      </c>
      <c r="P153" s="10" t="s">
        <v>68</v>
      </c>
      <c r="Q153" s="10" t="s">
        <v>696</v>
      </c>
      <c r="R153" s="10" t="s">
        <v>204</v>
      </c>
      <c r="S153" s="10" t="s">
        <v>63</v>
      </c>
      <c r="T153" s="10"/>
      <c r="U153" s="10" t="s">
        <v>72</v>
      </c>
      <c r="V153" s="10" t="s">
        <v>697</v>
      </c>
      <c r="W153" s="10">
        <v>1.0</v>
      </c>
      <c r="X153" s="10" t="s">
        <v>74</v>
      </c>
      <c r="Y153" s="10" t="s">
        <v>75</v>
      </c>
      <c r="Z153" s="10" t="s">
        <v>74</v>
      </c>
      <c r="AA153" s="10" t="s">
        <v>76</v>
      </c>
      <c r="AB153" s="10" t="s">
        <v>74</v>
      </c>
      <c r="AC153" s="10"/>
      <c r="AD153" s="10" t="s">
        <v>74</v>
      </c>
      <c r="AE153" s="10">
        <v>4.0</v>
      </c>
      <c r="AF153" s="10" t="s">
        <v>74</v>
      </c>
      <c r="AG153" s="10" t="s">
        <v>74</v>
      </c>
      <c r="AH153" s="10" t="s">
        <v>74</v>
      </c>
      <c r="AI153" s="10" t="s">
        <v>74</v>
      </c>
      <c r="AJ153" s="10" t="s">
        <v>74</v>
      </c>
      <c r="AK153" s="10" t="s">
        <v>698</v>
      </c>
      <c r="AL153" s="10">
        <v>52.0</v>
      </c>
      <c r="AM153" s="10" t="s">
        <v>699</v>
      </c>
      <c r="AN153" s="10">
        <v>1.0</v>
      </c>
      <c r="AO153" s="10" t="s">
        <v>74</v>
      </c>
      <c r="AP153" s="10" t="s">
        <v>79</v>
      </c>
      <c r="AQ153" s="10" t="s">
        <v>80</v>
      </c>
      <c r="AR153" s="10">
        <v>1000.0</v>
      </c>
      <c r="AS153" s="10" t="s">
        <v>81</v>
      </c>
      <c r="AT153" s="10">
        <v>996.0</v>
      </c>
      <c r="AU153" s="10"/>
      <c r="AV153" s="10" t="s">
        <v>74</v>
      </c>
      <c r="AW153" s="10" t="s">
        <v>74</v>
      </c>
      <c r="AX153" s="10">
        <v>2.0</v>
      </c>
      <c r="AY153" s="10">
        <v>94.0</v>
      </c>
      <c r="AZ153" s="10" t="s">
        <v>74</v>
      </c>
      <c r="BA153" s="10" t="s">
        <v>74</v>
      </c>
      <c r="BB153" s="10">
        <v>1.0</v>
      </c>
      <c r="BC153" s="10" t="s">
        <v>74</v>
      </c>
      <c r="BD153" s="10" t="s">
        <v>74</v>
      </c>
      <c r="BE153" s="10">
        <v>6.0</v>
      </c>
      <c r="BF153" s="10">
        <v>6.0</v>
      </c>
    </row>
    <row r="154" ht="14.25" customHeight="1">
      <c r="A154" s="10">
        <f t="shared" si="29"/>
        <v>137</v>
      </c>
      <c r="B154" s="10" t="s">
        <v>668</v>
      </c>
      <c r="C154" s="11" t="s">
        <v>700</v>
      </c>
      <c r="D154" s="11" t="s">
        <v>701</v>
      </c>
      <c r="E154" s="10">
        <f t="shared" si="30"/>
        <v>9</v>
      </c>
      <c r="F154" s="11" t="s">
        <v>701</v>
      </c>
      <c r="G154" s="11"/>
      <c r="H154" s="10"/>
      <c r="I154" s="11"/>
      <c r="J154" s="11"/>
      <c r="K154" s="10" t="s">
        <v>145</v>
      </c>
      <c r="L154" s="10" t="s">
        <v>145</v>
      </c>
      <c r="M154" s="10" t="s">
        <v>65</v>
      </c>
      <c r="N154" s="10" t="s">
        <v>74</v>
      </c>
      <c r="O154" s="10"/>
      <c r="P154" s="10"/>
      <c r="Q154" s="10"/>
      <c r="R154" s="10"/>
      <c r="S154" s="10"/>
      <c r="T154" s="10"/>
      <c r="U154" s="10"/>
      <c r="V154" s="10" t="s">
        <v>74</v>
      </c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</row>
    <row r="155" ht="14.25" customHeight="1">
      <c r="A155" s="10">
        <f t="shared" si="29"/>
        <v>138</v>
      </c>
      <c r="B155" s="10" t="s">
        <v>668</v>
      </c>
      <c r="C155" s="11" t="s">
        <v>700</v>
      </c>
      <c r="D155" s="11" t="s">
        <v>702</v>
      </c>
      <c r="E155" s="10">
        <f t="shared" si="30"/>
        <v>10</v>
      </c>
      <c r="F155" s="11" t="s">
        <v>703</v>
      </c>
      <c r="G155" s="11"/>
      <c r="H155" s="10"/>
      <c r="I155" s="11"/>
      <c r="J155" s="11"/>
      <c r="K155" s="10" t="s">
        <v>145</v>
      </c>
      <c r="L155" s="10" t="s">
        <v>145</v>
      </c>
      <c r="M155" s="10" t="s">
        <v>65</v>
      </c>
      <c r="N155" s="10" t="s">
        <v>74</v>
      </c>
      <c r="O155" s="10"/>
      <c r="P155" s="10"/>
      <c r="Q155" s="10"/>
      <c r="R155" s="10"/>
      <c r="S155" s="10"/>
      <c r="T155" s="10"/>
      <c r="U155" s="10"/>
      <c r="V155" s="10" t="s">
        <v>74</v>
      </c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</row>
    <row r="156" ht="14.25" customHeight="1">
      <c r="A156" s="10">
        <f t="shared" si="29"/>
        <v>139</v>
      </c>
      <c r="B156" s="10" t="s">
        <v>668</v>
      </c>
      <c r="C156" s="11" t="s">
        <v>700</v>
      </c>
      <c r="D156" s="11" t="s">
        <v>704</v>
      </c>
      <c r="E156" s="10">
        <f t="shared" si="30"/>
        <v>11</v>
      </c>
      <c r="F156" s="11" t="s">
        <v>705</v>
      </c>
      <c r="G156" s="11"/>
      <c r="H156" s="10"/>
      <c r="I156" s="11"/>
      <c r="J156" s="11"/>
      <c r="K156" s="10" t="s">
        <v>145</v>
      </c>
      <c r="L156" s="10" t="s">
        <v>145</v>
      </c>
      <c r="M156" s="10" t="s">
        <v>65</v>
      </c>
      <c r="N156" s="10" t="s">
        <v>74</v>
      </c>
      <c r="O156" s="10"/>
      <c r="P156" s="10"/>
      <c r="Q156" s="10"/>
      <c r="R156" s="10"/>
      <c r="S156" s="10"/>
      <c r="T156" s="10"/>
      <c r="U156" s="10"/>
      <c r="V156" s="10" t="s">
        <v>74</v>
      </c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</row>
    <row r="157" ht="14.25" customHeight="1">
      <c r="A157" s="10">
        <f t="shared" si="29"/>
        <v>140</v>
      </c>
      <c r="B157" s="10" t="s">
        <v>668</v>
      </c>
      <c r="C157" s="11" t="s">
        <v>706</v>
      </c>
      <c r="D157" s="11" t="s">
        <v>707</v>
      </c>
      <c r="E157" s="10">
        <f t="shared" si="30"/>
        <v>12</v>
      </c>
      <c r="F157" s="11" t="s">
        <v>707</v>
      </c>
      <c r="G157" s="11"/>
      <c r="H157" s="10"/>
      <c r="I157" s="11">
        <v>-8.521389</v>
      </c>
      <c r="J157" s="11">
        <v>116.831389</v>
      </c>
      <c r="K157" s="10" t="s">
        <v>64</v>
      </c>
      <c r="L157" s="10" t="s">
        <v>64</v>
      </c>
      <c r="M157" s="10" t="s">
        <v>65</v>
      </c>
      <c r="N157" s="10" t="s">
        <v>228</v>
      </c>
      <c r="O157" s="10" t="s">
        <v>67</v>
      </c>
      <c r="P157" s="10" t="s">
        <v>68</v>
      </c>
      <c r="Q157" s="10"/>
      <c r="R157" s="10"/>
      <c r="S157" s="10"/>
      <c r="T157" s="10"/>
      <c r="U157" s="10" t="s">
        <v>72</v>
      </c>
      <c r="V157" s="10" t="s">
        <v>708</v>
      </c>
      <c r="W157" s="10">
        <v>1.0</v>
      </c>
      <c r="X157" s="10" t="s">
        <v>74</v>
      </c>
      <c r="Y157" s="10" t="s">
        <v>75</v>
      </c>
      <c r="Z157" s="10" t="s">
        <v>74</v>
      </c>
      <c r="AA157" s="10" t="s">
        <v>76</v>
      </c>
      <c r="AB157" s="10" t="s">
        <v>74</v>
      </c>
      <c r="AC157" s="10"/>
      <c r="AD157" s="10" t="s">
        <v>74</v>
      </c>
      <c r="AE157" s="10">
        <v>4.0</v>
      </c>
      <c r="AF157" s="10" t="s">
        <v>74</v>
      </c>
      <c r="AG157" s="10" t="s">
        <v>74</v>
      </c>
      <c r="AH157" s="10" t="s">
        <v>74</v>
      </c>
      <c r="AI157" s="10" t="s">
        <v>74</v>
      </c>
      <c r="AJ157" s="10" t="s">
        <v>74</v>
      </c>
      <c r="AK157" s="10" t="s">
        <v>709</v>
      </c>
      <c r="AL157" s="10">
        <v>52.0</v>
      </c>
      <c r="AM157" s="10" t="s">
        <v>710</v>
      </c>
      <c r="AN157" s="10">
        <v>1.0</v>
      </c>
      <c r="AO157" s="10" t="s">
        <v>74</v>
      </c>
      <c r="AP157" s="10" t="s">
        <v>79</v>
      </c>
      <c r="AQ157" s="10" t="s">
        <v>80</v>
      </c>
      <c r="AR157" s="10">
        <v>1000.0</v>
      </c>
      <c r="AS157" s="10" t="s">
        <v>81</v>
      </c>
      <c r="AT157" s="10">
        <v>996.0</v>
      </c>
      <c r="AU157" s="10"/>
      <c r="AV157" s="10" t="s">
        <v>74</v>
      </c>
      <c r="AW157" s="10" t="s">
        <v>74</v>
      </c>
      <c r="AX157" s="10">
        <v>2.0</v>
      </c>
      <c r="AY157" s="10">
        <v>94.0</v>
      </c>
      <c r="AZ157" s="10" t="s">
        <v>74</v>
      </c>
      <c r="BA157" s="10" t="s">
        <v>74</v>
      </c>
      <c r="BB157" s="10">
        <v>1.0</v>
      </c>
      <c r="BC157" s="10" t="s">
        <v>74</v>
      </c>
      <c r="BD157" s="10" t="s">
        <v>74</v>
      </c>
      <c r="BE157" s="10">
        <v>6.0</v>
      </c>
      <c r="BF157" s="10">
        <v>6.0</v>
      </c>
    </row>
    <row r="158" ht="14.25" customHeight="1">
      <c r="A158" s="4" t="s">
        <v>711</v>
      </c>
      <c r="B158" s="5"/>
      <c r="C158" s="6" t="s">
        <v>712</v>
      </c>
      <c r="D158" s="7"/>
      <c r="E158" s="15"/>
      <c r="F158" s="7"/>
      <c r="G158" s="7"/>
      <c r="H158" s="8"/>
      <c r="I158" s="7"/>
      <c r="J158" s="7"/>
      <c r="K158" s="7"/>
      <c r="L158" s="7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</row>
    <row r="159" ht="14.25" customHeight="1">
      <c r="A159" s="10">
        <f>A157+1</f>
        <v>141</v>
      </c>
      <c r="B159" s="10" t="s">
        <v>712</v>
      </c>
      <c r="C159" s="11" t="s">
        <v>713</v>
      </c>
      <c r="D159" s="11" t="s">
        <v>714</v>
      </c>
      <c r="E159" s="10">
        <v>1.0</v>
      </c>
      <c r="F159" s="11" t="s">
        <v>715</v>
      </c>
      <c r="G159" s="11"/>
      <c r="H159" s="10"/>
      <c r="I159" s="11"/>
      <c r="J159" s="11"/>
      <c r="K159" s="10" t="s">
        <v>145</v>
      </c>
      <c r="L159" s="10" t="s">
        <v>145</v>
      </c>
      <c r="M159" s="10" t="s">
        <v>365</v>
      </c>
      <c r="N159" s="10" t="s">
        <v>74</v>
      </c>
      <c r="O159" s="10" t="s">
        <v>716</v>
      </c>
      <c r="P159" s="10" t="s">
        <v>68</v>
      </c>
      <c r="Q159" s="10"/>
      <c r="R159" s="10"/>
      <c r="S159" s="10"/>
      <c r="T159" s="10"/>
      <c r="U159" s="10" t="s">
        <v>72</v>
      </c>
      <c r="V159" s="10" t="s">
        <v>717</v>
      </c>
      <c r="W159" s="10"/>
      <c r="X159" s="10"/>
      <c r="Y159" s="10"/>
      <c r="Z159" s="10"/>
      <c r="AA159" s="10"/>
      <c r="AB159" s="10"/>
      <c r="AC159" s="10"/>
      <c r="AD159" s="10" t="s">
        <v>718</v>
      </c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</row>
    <row r="160" ht="14.25" customHeight="1">
      <c r="A160" s="10">
        <f t="shared" ref="A160:A201" si="31">A159+1</f>
        <v>142</v>
      </c>
      <c r="B160" s="10" t="s">
        <v>712</v>
      </c>
      <c r="C160" s="11" t="s">
        <v>713</v>
      </c>
      <c r="D160" s="11" t="s">
        <v>719</v>
      </c>
      <c r="E160" s="10">
        <f t="shared" ref="E160:E201" si="32">E159+1</f>
        <v>2</v>
      </c>
      <c r="F160" s="11" t="s">
        <v>720</v>
      </c>
      <c r="G160" s="11"/>
      <c r="H160" s="10"/>
      <c r="I160" s="11"/>
      <c r="J160" s="11"/>
      <c r="K160" s="10" t="s">
        <v>145</v>
      </c>
      <c r="L160" s="10" t="s">
        <v>145</v>
      </c>
      <c r="M160" s="10" t="s">
        <v>65</v>
      </c>
      <c r="N160" s="10" t="s">
        <v>74</v>
      </c>
      <c r="O160" s="10"/>
      <c r="P160" s="10"/>
      <c r="Q160" s="10"/>
      <c r="R160" s="10"/>
      <c r="S160" s="10"/>
      <c r="T160" s="10"/>
      <c r="U160" s="10"/>
      <c r="V160" s="10" t="s">
        <v>74</v>
      </c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</row>
    <row r="161" ht="14.25" customHeight="1">
      <c r="A161" s="10">
        <f t="shared" si="31"/>
        <v>143</v>
      </c>
      <c r="B161" s="10" t="s">
        <v>712</v>
      </c>
      <c r="C161" s="11" t="s">
        <v>713</v>
      </c>
      <c r="D161" s="11" t="s">
        <v>719</v>
      </c>
      <c r="E161" s="10">
        <f t="shared" si="32"/>
        <v>3</v>
      </c>
      <c r="F161" s="11" t="s">
        <v>721</v>
      </c>
      <c r="G161" s="11"/>
      <c r="H161" s="10"/>
      <c r="I161" s="11"/>
      <c r="J161" s="11"/>
      <c r="K161" s="10" t="s">
        <v>64</v>
      </c>
      <c r="L161" s="10" t="s">
        <v>64</v>
      </c>
      <c r="M161" s="10" t="s">
        <v>245</v>
      </c>
      <c r="N161" s="10" t="s">
        <v>86</v>
      </c>
      <c r="O161" s="10" t="s">
        <v>67</v>
      </c>
      <c r="P161" s="10" t="s">
        <v>68</v>
      </c>
      <c r="Q161" s="10" t="s">
        <v>722</v>
      </c>
      <c r="R161" s="10" t="s">
        <v>723</v>
      </c>
      <c r="S161" s="10" t="s">
        <v>63</v>
      </c>
      <c r="T161" s="10" t="s">
        <v>724</v>
      </c>
      <c r="U161" s="10" t="s">
        <v>246</v>
      </c>
      <c r="V161" s="10" t="s">
        <v>725</v>
      </c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</row>
    <row r="162" ht="14.25" customHeight="1">
      <c r="A162" s="10">
        <f t="shared" si="31"/>
        <v>144</v>
      </c>
      <c r="B162" s="10" t="s">
        <v>712</v>
      </c>
      <c r="C162" s="14" t="s">
        <v>713</v>
      </c>
      <c r="D162" s="11" t="s">
        <v>726</v>
      </c>
      <c r="E162" s="10">
        <f t="shared" si="32"/>
        <v>4</v>
      </c>
      <c r="F162" s="19" t="s">
        <v>727</v>
      </c>
      <c r="G162" s="11"/>
      <c r="H162" s="10"/>
      <c r="I162" s="11"/>
      <c r="J162" s="11"/>
      <c r="K162" s="10" t="s">
        <v>64</v>
      </c>
      <c r="L162" s="10" t="s">
        <v>64</v>
      </c>
      <c r="M162" s="10" t="s">
        <v>245</v>
      </c>
      <c r="N162" s="10" t="s">
        <v>110</v>
      </c>
      <c r="O162" s="10" t="s">
        <v>67</v>
      </c>
      <c r="P162" s="10" t="s">
        <v>68</v>
      </c>
      <c r="Q162" s="10"/>
      <c r="R162" s="10"/>
      <c r="S162" s="10"/>
      <c r="T162" s="10"/>
      <c r="U162" s="10" t="s">
        <v>246</v>
      </c>
      <c r="V162" s="10" t="s">
        <v>728</v>
      </c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</row>
    <row r="163" ht="14.25" customHeight="1">
      <c r="A163" s="10">
        <f t="shared" si="31"/>
        <v>145</v>
      </c>
      <c r="B163" s="10" t="s">
        <v>712</v>
      </c>
      <c r="C163" s="11" t="s">
        <v>713</v>
      </c>
      <c r="D163" s="11" t="s">
        <v>729</v>
      </c>
      <c r="E163" s="10">
        <f t="shared" si="32"/>
        <v>5</v>
      </c>
      <c r="F163" s="20" t="s">
        <v>730</v>
      </c>
      <c r="G163" s="11"/>
      <c r="H163" s="10"/>
      <c r="I163" s="11"/>
      <c r="J163" s="11"/>
      <c r="K163" s="10" t="s">
        <v>145</v>
      </c>
      <c r="L163" s="10" t="s">
        <v>145</v>
      </c>
      <c r="M163" s="10" t="s">
        <v>65</v>
      </c>
      <c r="N163" s="10" t="s">
        <v>74</v>
      </c>
      <c r="O163" s="10" t="s">
        <v>731</v>
      </c>
      <c r="P163" s="10"/>
      <c r="Q163" s="10"/>
      <c r="R163" s="10"/>
      <c r="S163" s="10"/>
      <c r="T163" s="10"/>
      <c r="U163" s="10" t="s">
        <v>246</v>
      </c>
      <c r="V163" s="10" t="s">
        <v>732</v>
      </c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</row>
    <row r="164" ht="14.25" customHeight="1">
      <c r="A164" s="10">
        <f t="shared" si="31"/>
        <v>146</v>
      </c>
      <c r="B164" s="10" t="s">
        <v>712</v>
      </c>
      <c r="C164" s="14" t="s">
        <v>713</v>
      </c>
      <c r="D164" s="11" t="s">
        <v>733</v>
      </c>
      <c r="E164" s="10">
        <f t="shared" si="32"/>
        <v>6</v>
      </c>
      <c r="F164" s="19" t="s">
        <v>734</v>
      </c>
      <c r="G164" s="11"/>
      <c r="H164" s="10"/>
      <c r="I164" s="11">
        <v>-8.221416</v>
      </c>
      <c r="J164" s="11">
        <v>124.511932</v>
      </c>
      <c r="K164" s="10" t="s">
        <v>64</v>
      </c>
      <c r="L164" s="10" t="s">
        <v>64</v>
      </c>
      <c r="M164" s="10" t="s">
        <v>65</v>
      </c>
      <c r="N164" s="10" t="s">
        <v>110</v>
      </c>
      <c r="O164" s="10" t="s">
        <v>67</v>
      </c>
      <c r="P164" s="10" t="s">
        <v>68</v>
      </c>
      <c r="Q164" s="10" t="s">
        <v>735</v>
      </c>
      <c r="R164" s="10" t="s">
        <v>736</v>
      </c>
      <c r="S164" s="10" t="s">
        <v>63</v>
      </c>
      <c r="T164" s="10"/>
      <c r="U164" s="10" t="s">
        <v>72</v>
      </c>
      <c r="V164" s="10" t="s">
        <v>737</v>
      </c>
      <c r="W164" s="10">
        <v>1.0</v>
      </c>
      <c r="X164" s="10" t="s">
        <v>74</v>
      </c>
      <c r="Y164" s="10" t="s">
        <v>75</v>
      </c>
      <c r="Z164" s="10" t="s">
        <v>74</v>
      </c>
      <c r="AA164" s="10" t="s">
        <v>76</v>
      </c>
      <c r="AB164" s="10" t="s">
        <v>74</v>
      </c>
      <c r="AC164" s="10"/>
      <c r="AD164" s="10" t="s">
        <v>74</v>
      </c>
      <c r="AE164" s="10">
        <v>4.0</v>
      </c>
      <c r="AF164" s="10" t="s">
        <v>74</v>
      </c>
      <c r="AG164" s="10" t="s">
        <v>74</v>
      </c>
      <c r="AH164" s="10" t="s">
        <v>74</v>
      </c>
      <c r="AI164" s="10" t="s">
        <v>74</v>
      </c>
      <c r="AJ164" s="10" t="s">
        <v>74</v>
      </c>
      <c r="AK164" s="10" t="s">
        <v>738</v>
      </c>
      <c r="AL164" s="10">
        <v>53.0</v>
      </c>
      <c r="AM164" s="10" t="s">
        <v>739</v>
      </c>
      <c r="AN164" s="10">
        <v>1.0</v>
      </c>
      <c r="AO164" s="10" t="s">
        <v>74</v>
      </c>
      <c r="AP164" s="10" t="s">
        <v>577</v>
      </c>
      <c r="AQ164" s="10" t="s">
        <v>740</v>
      </c>
      <c r="AR164" s="10">
        <v>750.0</v>
      </c>
      <c r="AS164" s="10" t="s">
        <v>81</v>
      </c>
      <c r="AT164" s="10">
        <v>996.0</v>
      </c>
      <c r="AU164" s="10"/>
      <c r="AV164" s="10" t="s">
        <v>74</v>
      </c>
      <c r="AW164" s="10" t="s">
        <v>74</v>
      </c>
      <c r="AX164" s="10">
        <v>2.0</v>
      </c>
      <c r="AY164" s="10">
        <v>55.0</v>
      </c>
      <c r="AZ164" s="10" t="s">
        <v>74</v>
      </c>
      <c r="BA164" s="10" t="s">
        <v>74</v>
      </c>
      <c r="BB164" s="10">
        <v>1.0</v>
      </c>
      <c r="BC164" s="10" t="s">
        <v>74</v>
      </c>
      <c r="BD164" s="10" t="s">
        <v>74</v>
      </c>
      <c r="BE164" s="10">
        <v>5.0</v>
      </c>
      <c r="BF164" s="10">
        <v>6.0</v>
      </c>
    </row>
    <row r="165" ht="14.25" customHeight="1">
      <c r="A165" s="10">
        <f t="shared" si="31"/>
        <v>147</v>
      </c>
      <c r="B165" s="10" t="s">
        <v>712</v>
      </c>
      <c r="C165" s="11" t="s">
        <v>741</v>
      </c>
      <c r="D165" s="11" t="s">
        <v>742</v>
      </c>
      <c r="E165" s="10">
        <f t="shared" si="32"/>
        <v>7</v>
      </c>
      <c r="F165" s="20" t="s">
        <v>743</v>
      </c>
      <c r="G165" s="11"/>
      <c r="H165" s="10"/>
      <c r="I165" s="11">
        <v>-9.011999</v>
      </c>
      <c r="J165" s="11">
        <v>124.811174</v>
      </c>
      <c r="K165" s="10" t="s">
        <v>64</v>
      </c>
      <c r="L165" s="10" t="s">
        <v>64</v>
      </c>
      <c r="M165" s="10" t="s">
        <v>109</v>
      </c>
      <c r="N165" s="10" t="s">
        <v>66</v>
      </c>
      <c r="O165" s="10" t="s">
        <v>67</v>
      </c>
      <c r="P165" s="10" t="s">
        <v>68</v>
      </c>
      <c r="Q165" s="10"/>
      <c r="R165" s="10"/>
      <c r="S165" s="10"/>
      <c r="T165" s="10"/>
      <c r="U165" s="10" t="s">
        <v>113</v>
      </c>
      <c r="V165" s="10" t="s">
        <v>744</v>
      </c>
      <c r="W165" s="10">
        <v>1.0</v>
      </c>
      <c r="X165" s="10" t="s">
        <v>74</v>
      </c>
      <c r="Y165" s="10" t="s">
        <v>75</v>
      </c>
      <c r="Z165" s="10" t="s">
        <v>74</v>
      </c>
      <c r="AA165" s="10" t="s">
        <v>76</v>
      </c>
      <c r="AB165" s="10" t="s">
        <v>74</v>
      </c>
      <c r="AC165" s="10"/>
      <c r="AD165" s="10" t="s">
        <v>74</v>
      </c>
      <c r="AE165" s="10">
        <v>4.0</v>
      </c>
      <c r="AF165" s="10" t="s">
        <v>74</v>
      </c>
      <c r="AG165" s="10" t="s">
        <v>74</v>
      </c>
      <c r="AH165" s="10" t="s">
        <v>74</v>
      </c>
      <c r="AI165" s="10" t="s">
        <v>74</v>
      </c>
      <c r="AJ165" s="10" t="s">
        <v>74</v>
      </c>
      <c r="AK165" s="10" t="s">
        <v>745</v>
      </c>
      <c r="AL165" s="10">
        <v>53.0</v>
      </c>
      <c r="AM165" s="10" t="s">
        <v>746</v>
      </c>
      <c r="AN165" s="10">
        <v>1.0</v>
      </c>
      <c r="AO165" s="10" t="s">
        <v>74</v>
      </c>
      <c r="AP165" s="10" t="s">
        <v>79</v>
      </c>
      <c r="AQ165" s="10" t="s">
        <v>80</v>
      </c>
      <c r="AR165" s="10">
        <v>750.0</v>
      </c>
      <c r="AS165" s="10" t="s">
        <v>81</v>
      </c>
      <c r="AT165" s="10">
        <v>996.0</v>
      </c>
      <c r="AU165" s="10"/>
      <c r="AV165" s="10" t="s">
        <v>74</v>
      </c>
      <c r="AW165" s="10" t="s">
        <v>74</v>
      </c>
      <c r="AX165" s="10">
        <v>1.0</v>
      </c>
      <c r="AY165" s="10">
        <v>48.0</v>
      </c>
      <c r="AZ165" s="10" t="s">
        <v>74</v>
      </c>
      <c r="BA165" s="10" t="s">
        <v>74</v>
      </c>
      <c r="BB165" s="10">
        <v>1.0</v>
      </c>
      <c r="BC165" s="10" t="s">
        <v>74</v>
      </c>
      <c r="BD165" s="10" t="s">
        <v>74</v>
      </c>
      <c r="BE165" s="10">
        <v>2.0</v>
      </c>
      <c r="BF165" s="10">
        <v>3.0</v>
      </c>
    </row>
    <row r="166" ht="14.25" customHeight="1">
      <c r="A166" s="10">
        <f t="shared" si="31"/>
        <v>148</v>
      </c>
      <c r="B166" s="10" t="s">
        <v>712</v>
      </c>
      <c r="C166" s="14" t="s">
        <v>747</v>
      </c>
      <c r="D166" s="11" t="s">
        <v>748</v>
      </c>
      <c r="E166" s="10">
        <f t="shared" si="32"/>
        <v>8</v>
      </c>
      <c r="F166" s="19" t="s">
        <v>749</v>
      </c>
      <c r="G166" s="11"/>
      <c r="H166" s="10"/>
      <c r="I166" s="11"/>
      <c r="J166" s="11"/>
      <c r="K166" s="10" t="s">
        <v>64</v>
      </c>
      <c r="L166" s="10" t="s">
        <v>64</v>
      </c>
      <c r="M166" s="10" t="s">
        <v>65</v>
      </c>
      <c r="N166" s="10" t="s">
        <v>110</v>
      </c>
      <c r="O166" s="10" t="s">
        <v>67</v>
      </c>
      <c r="P166" s="10" t="s">
        <v>68</v>
      </c>
      <c r="Q166" s="10"/>
      <c r="R166" s="10"/>
      <c r="S166" s="10"/>
      <c r="T166" s="10"/>
      <c r="U166" s="10" t="s">
        <v>72</v>
      </c>
      <c r="V166" s="10" t="s">
        <v>750</v>
      </c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</row>
    <row r="167" ht="14.25" customHeight="1">
      <c r="A167" s="10">
        <f t="shared" si="31"/>
        <v>149</v>
      </c>
      <c r="B167" s="10" t="s">
        <v>712</v>
      </c>
      <c r="C167" s="11" t="s">
        <v>747</v>
      </c>
      <c r="D167" s="11" t="s">
        <v>751</v>
      </c>
      <c r="E167" s="10">
        <f t="shared" si="32"/>
        <v>9</v>
      </c>
      <c r="F167" s="20" t="s">
        <v>751</v>
      </c>
      <c r="G167" s="11"/>
      <c r="H167" s="10"/>
      <c r="I167" s="11"/>
      <c r="J167" s="11"/>
      <c r="K167" s="10" t="s">
        <v>145</v>
      </c>
      <c r="L167" s="10" t="s">
        <v>145</v>
      </c>
      <c r="M167" s="10" t="s">
        <v>245</v>
      </c>
      <c r="N167" s="10" t="s">
        <v>74</v>
      </c>
      <c r="O167" s="10" t="s">
        <v>752</v>
      </c>
      <c r="P167" s="10" t="s">
        <v>68</v>
      </c>
      <c r="Q167" s="10"/>
      <c r="R167" s="10"/>
      <c r="S167" s="10"/>
      <c r="T167" s="10"/>
      <c r="U167" s="10"/>
      <c r="V167" s="10" t="s">
        <v>753</v>
      </c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</row>
    <row r="168" ht="14.25" customHeight="1">
      <c r="A168" s="10">
        <f t="shared" si="31"/>
        <v>150</v>
      </c>
      <c r="B168" s="10" t="s">
        <v>712</v>
      </c>
      <c r="C168" s="11" t="s">
        <v>196</v>
      </c>
      <c r="D168" s="11" t="s">
        <v>754</v>
      </c>
      <c r="E168" s="10">
        <f t="shared" si="32"/>
        <v>10</v>
      </c>
      <c r="F168" s="20" t="s">
        <v>755</v>
      </c>
      <c r="G168" s="11"/>
      <c r="H168" s="10"/>
      <c r="I168" s="11">
        <v>-8.329389</v>
      </c>
      <c r="J168" s="11">
        <v>123.303306</v>
      </c>
      <c r="K168" s="10" t="s">
        <v>64</v>
      </c>
      <c r="L168" s="10" t="s">
        <v>64</v>
      </c>
      <c r="M168" s="10" t="s">
        <v>65</v>
      </c>
      <c r="N168" s="10" t="s">
        <v>86</v>
      </c>
      <c r="O168" s="10" t="s">
        <v>67</v>
      </c>
      <c r="P168" s="10" t="s">
        <v>68</v>
      </c>
      <c r="Q168" s="10"/>
      <c r="R168" s="10"/>
      <c r="S168" s="10"/>
      <c r="T168" s="10"/>
      <c r="U168" s="10" t="s">
        <v>72</v>
      </c>
      <c r="V168" s="10" t="s">
        <v>756</v>
      </c>
      <c r="W168" s="10">
        <v>2.0</v>
      </c>
      <c r="X168" s="10" t="s">
        <v>74</v>
      </c>
      <c r="Y168" s="10" t="s">
        <v>75</v>
      </c>
      <c r="Z168" s="10" t="s">
        <v>74</v>
      </c>
      <c r="AA168" s="10" t="s">
        <v>76</v>
      </c>
      <c r="AB168" s="10" t="s">
        <v>74</v>
      </c>
      <c r="AC168" s="10"/>
      <c r="AD168" s="10" t="s">
        <v>74</v>
      </c>
      <c r="AE168" s="10">
        <v>4.0</v>
      </c>
      <c r="AF168" s="10" t="s">
        <v>74</v>
      </c>
      <c r="AG168" s="10" t="s">
        <v>74</v>
      </c>
      <c r="AH168" s="10" t="s">
        <v>74</v>
      </c>
      <c r="AI168" s="10" t="s">
        <v>74</v>
      </c>
      <c r="AJ168" s="10" t="s">
        <v>74</v>
      </c>
      <c r="AK168" s="10" t="s">
        <v>757</v>
      </c>
      <c r="AL168" s="10">
        <v>53.0</v>
      </c>
      <c r="AM168" s="10" t="s">
        <v>758</v>
      </c>
      <c r="AN168" s="10">
        <v>996.0</v>
      </c>
      <c r="AO168" s="10" t="s">
        <v>74</v>
      </c>
      <c r="AP168" s="10" t="s">
        <v>79</v>
      </c>
      <c r="AQ168" s="10" t="s">
        <v>80</v>
      </c>
      <c r="AR168" s="10">
        <v>0.0</v>
      </c>
      <c r="AS168" s="10" t="s">
        <v>81</v>
      </c>
      <c r="AT168" s="10">
        <v>996.0</v>
      </c>
      <c r="AU168" s="10"/>
      <c r="AV168" s="10" t="s">
        <v>74</v>
      </c>
      <c r="AW168" s="10" t="s">
        <v>74</v>
      </c>
      <c r="AX168" s="10">
        <v>1.0</v>
      </c>
      <c r="AY168" s="10">
        <v>0.0</v>
      </c>
      <c r="AZ168" s="10" t="s">
        <v>74</v>
      </c>
      <c r="BA168" s="10" t="s">
        <v>74</v>
      </c>
      <c r="BB168" s="10">
        <v>1.0</v>
      </c>
      <c r="BC168" s="10" t="s">
        <v>74</v>
      </c>
      <c r="BD168" s="10" t="s">
        <v>74</v>
      </c>
      <c r="BE168" s="10">
        <v>3.0</v>
      </c>
      <c r="BF168" s="10">
        <v>3.0</v>
      </c>
    </row>
    <row r="169" ht="14.25" customHeight="1">
      <c r="A169" s="10">
        <f t="shared" si="31"/>
        <v>151</v>
      </c>
      <c r="B169" s="10" t="s">
        <v>712</v>
      </c>
      <c r="C169" s="11" t="s">
        <v>196</v>
      </c>
      <c r="D169" s="11" t="s">
        <v>759</v>
      </c>
      <c r="E169" s="10">
        <f t="shared" si="32"/>
        <v>11</v>
      </c>
      <c r="F169" s="20" t="s">
        <v>760</v>
      </c>
      <c r="G169" s="11"/>
      <c r="H169" s="10"/>
      <c r="I169" s="11"/>
      <c r="J169" s="11"/>
      <c r="K169" s="10" t="s">
        <v>64</v>
      </c>
      <c r="L169" s="10" t="s">
        <v>64</v>
      </c>
      <c r="M169" s="10" t="s">
        <v>65</v>
      </c>
      <c r="N169" s="10" t="s">
        <v>228</v>
      </c>
      <c r="O169" s="10" t="s">
        <v>67</v>
      </c>
      <c r="P169" s="10" t="s">
        <v>68</v>
      </c>
      <c r="Q169" s="10"/>
      <c r="R169" s="10"/>
      <c r="S169" s="10"/>
      <c r="T169" s="10"/>
      <c r="U169" s="10" t="s">
        <v>72</v>
      </c>
      <c r="V169" s="10" t="s">
        <v>761</v>
      </c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</row>
    <row r="170" ht="14.25" customHeight="1">
      <c r="A170" s="10">
        <f t="shared" si="31"/>
        <v>152</v>
      </c>
      <c r="B170" s="10" t="s">
        <v>712</v>
      </c>
      <c r="C170" s="11" t="s">
        <v>196</v>
      </c>
      <c r="D170" s="11" t="s">
        <v>762</v>
      </c>
      <c r="E170" s="10">
        <f t="shared" si="32"/>
        <v>12</v>
      </c>
      <c r="F170" s="20" t="s">
        <v>763</v>
      </c>
      <c r="G170" s="11"/>
      <c r="H170" s="10"/>
      <c r="I170" s="11">
        <v>-8.434805</v>
      </c>
      <c r="J170" s="11">
        <v>123.060227</v>
      </c>
      <c r="K170" s="10" t="s">
        <v>64</v>
      </c>
      <c r="L170" s="10" t="s">
        <v>64</v>
      </c>
      <c r="M170" s="10" t="s">
        <v>65</v>
      </c>
      <c r="N170" s="10" t="s">
        <v>86</v>
      </c>
      <c r="O170" s="10" t="s">
        <v>67</v>
      </c>
      <c r="P170" s="10" t="s">
        <v>68</v>
      </c>
      <c r="Q170" s="10"/>
      <c r="R170" s="10"/>
      <c r="S170" s="10"/>
      <c r="T170" s="10"/>
      <c r="U170" s="10" t="s">
        <v>72</v>
      </c>
      <c r="V170" s="10" t="s">
        <v>764</v>
      </c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</row>
    <row r="171" ht="14.25" customHeight="1">
      <c r="A171" s="10">
        <f t="shared" si="31"/>
        <v>153</v>
      </c>
      <c r="B171" s="10" t="s">
        <v>712</v>
      </c>
      <c r="C171" s="14" t="s">
        <v>765</v>
      </c>
      <c r="D171" s="11" t="s">
        <v>766</v>
      </c>
      <c r="E171" s="10">
        <f t="shared" si="32"/>
        <v>13</v>
      </c>
      <c r="F171" s="19" t="s">
        <v>767</v>
      </c>
      <c r="G171" s="11"/>
      <c r="H171" s="10"/>
      <c r="I171" s="11" t="s">
        <v>345</v>
      </c>
      <c r="J171" s="11"/>
      <c r="K171" s="10" t="s">
        <v>64</v>
      </c>
      <c r="L171" s="10" t="s">
        <v>64</v>
      </c>
      <c r="M171" s="10" t="s">
        <v>65</v>
      </c>
      <c r="N171" s="10" t="s">
        <v>110</v>
      </c>
      <c r="O171" s="10" t="s">
        <v>67</v>
      </c>
      <c r="P171" s="10" t="s">
        <v>68</v>
      </c>
      <c r="Q171" s="10" t="s">
        <v>768</v>
      </c>
      <c r="R171" s="10" t="s">
        <v>769</v>
      </c>
      <c r="S171" s="10" t="s">
        <v>63</v>
      </c>
      <c r="T171" s="10"/>
      <c r="U171" s="10" t="s">
        <v>72</v>
      </c>
      <c r="V171" s="10" t="s">
        <v>770</v>
      </c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</row>
    <row r="172" ht="14.25" customHeight="1">
      <c r="A172" s="10">
        <f t="shared" si="31"/>
        <v>154</v>
      </c>
      <c r="B172" s="10" t="s">
        <v>712</v>
      </c>
      <c r="C172" s="11" t="s">
        <v>765</v>
      </c>
      <c r="D172" s="11" t="s">
        <v>771</v>
      </c>
      <c r="E172" s="10">
        <f t="shared" si="32"/>
        <v>14</v>
      </c>
      <c r="F172" s="20" t="s">
        <v>772</v>
      </c>
      <c r="G172" s="11"/>
      <c r="H172" s="10"/>
      <c r="I172" s="11">
        <v>-10.219318</v>
      </c>
      <c r="J172" s="11">
        <v>123.519126</v>
      </c>
      <c r="K172" s="10" t="s">
        <v>64</v>
      </c>
      <c r="L172" s="10" t="s">
        <v>64</v>
      </c>
      <c r="M172" s="10" t="s">
        <v>65</v>
      </c>
      <c r="N172" s="10" t="s">
        <v>228</v>
      </c>
      <c r="O172" s="10" t="s">
        <v>67</v>
      </c>
      <c r="P172" s="10" t="s">
        <v>68</v>
      </c>
      <c r="Q172" s="10"/>
      <c r="R172" s="10"/>
      <c r="S172" s="10"/>
      <c r="T172" s="10"/>
      <c r="U172" s="10" t="s">
        <v>95</v>
      </c>
      <c r="V172" s="10" t="s">
        <v>773</v>
      </c>
      <c r="W172" s="10">
        <v>1.0</v>
      </c>
      <c r="X172" s="10" t="s">
        <v>74</v>
      </c>
      <c r="Y172" s="10" t="s">
        <v>75</v>
      </c>
      <c r="Z172" s="10" t="s">
        <v>74</v>
      </c>
      <c r="AA172" s="10" t="s">
        <v>76</v>
      </c>
      <c r="AB172" s="10" t="s">
        <v>74</v>
      </c>
      <c r="AC172" s="10"/>
      <c r="AD172" s="10" t="s">
        <v>74</v>
      </c>
      <c r="AE172" s="10">
        <v>4.0</v>
      </c>
      <c r="AF172" s="10" t="s">
        <v>74</v>
      </c>
      <c r="AG172" s="10" t="s">
        <v>74</v>
      </c>
      <c r="AH172" s="10" t="s">
        <v>74</v>
      </c>
      <c r="AI172" s="10" t="s">
        <v>74</v>
      </c>
      <c r="AJ172" s="10" t="s">
        <v>74</v>
      </c>
      <c r="AK172" s="10" t="s">
        <v>774</v>
      </c>
      <c r="AL172" s="10">
        <v>53.0</v>
      </c>
      <c r="AM172" s="10" t="s">
        <v>775</v>
      </c>
      <c r="AN172" s="10">
        <v>1.0</v>
      </c>
      <c r="AO172" s="10" t="s">
        <v>74</v>
      </c>
      <c r="AP172" s="10" t="s">
        <v>79</v>
      </c>
      <c r="AQ172" s="10" t="s">
        <v>80</v>
      </c>
      <c r="AR172" s="10">
        <v>500.0</v>
      </c>
      <c r="AS172" s="10" t="s">
        <v>81</v>
      </c>
      <c r="AT172" s="10">
        <v>996.0</v>
      </c>
      <c r="AU172" s="10"/>
      <c r="AV172" s="10" t="s">
        <v>74</v>
      </c>
      <c r="AW172" s="10" t="s">
        <v>74</v>
      </c>
      <c r="AX172" s="10">
        <v>2.0</v>
      </c>
      <c r="AY172" s="10">
        <v>42.0</v>
      </c>
      <c r="AZ172" s="10" t="s">
        <v>74</v>
      </c>
      <c r="BA172" s="10" t="s">
        <v>74</v>
      </c>
      <c r="BB172" s="10">
        <v>1.0</v>
      </c>
      <c r="BC172" s="10" t="s">
        <v>74</v>
      </c>
      <c r="BD172" s="10" t="s">
        <v>74</v>
      </c>
      <c r="BE172" s="10">
        <v>2.0</v>
      </c>
      <c r="BF172" s="10">
        <v>8.0</v>
      </c>
    </row>
    <row r="173" ht="14.25" customHeight="1">
      <c r="A173" s="10">
        <f t="shared" si="31"/>
        <v>155</v>
      </c>
      <c r="B173" s="10" t="s">
        <v>712</v>
      </c>
      <c r="C173" s="11" t="s">
        <v>765</v>
      </c>
      <c r="D173" s="11" t="s">
        <v>776</v>
      </c>
      <c r="E173" s="10">
        <f t="shared" si="32"/>
        <v>15</v>
      </c>
      <c r="F173" s="20" t="s">
        <v>777</v>
      </c>
      <c r="G173" s="11"/>
      <c r="H173" s="10"/>
      <c r="I173" s="11">
        <v>-10.182344</v>
      </c>
      <c r="J173" s="11">
        <v>123.497746</v>
      </c>
      <c r="K173" s="10" t="s">
        <v>64</v>
      </c>
      <c r="L173" s="10" t="s">
        <v>64</v>
      </c>
      <c r="M173" s="10" t="s">
        <v>245</v>
      </c>
      <c r="N173" s="10" t="s">
        <v>86</v>
      </c>
      <c r="O173" s="10" t="s">
        <v>67</v>
      </c>
      <c r="P173" s="10" t="s">
        <v>68</v>
      </c>
      <c r="Q173" s="10"/>
      <c r="R173" s="10"/>
      <c r="S173" s="10"/>
      <c r="T173" s="10"/>
      <c r="U173" s="10" t="s">
        <v>72</v>
      </c>
      <c r="V173" s="10" t="s">
        <v>778</v>
      </c>
      <c r="W173" s="10">
        <v>3.0</v>
      </c>
      <c r="X173" s="10" t="s">
        <v>74</v>
      </c>
      <c r="Y173" s="10" t="s">
        <v>75</v>
      </c>
      <c r="Z173" s="10" t="s">
        <v>74</v>
      </c>
      <c r="AA173" s="10" t="s">
        <v>76</v>
      </c>
      <c r="AB173" s="10" t="s">
        <v>74</v>
      </c>
      <c r="AC173" s="10"/>
      <c r="AD173" s="10" t="s">
        <v>74</v>
      </c>
      <c r="AE173" s="10">
        <v>4.0</v>
      </c>
      <c r="AF173" s="10" t="s">
        <v>74</v>
      </c>
      <c r="AG173" s="10" t="s">
        <v>74</v>
      </c>
      <c r="AH173" s="10" t="s">
        <v>74</v>
      </c>
      <c r="AI173" s="10" t="s">
        <v>74</v>
      </c>
      <c r="AJ173" s="10" t="s">
        <v>74</v>
      </c>
      <c r="AK173" s="10" t="s">
        <v>779</v>
      </c>
      <c r="AL173" s="10">
        <v>53.0</v>
      </c>
      <c r="AM173" s="10" t="s">
        <v>780</v>
      </c>
      <c r="AN173" s="10">
        <v>996.0</v>
      </c>
      <c r="AO173" s="10" t="s">
        <v>74</v>
      </c>
      <c r="AP173" s="10" t="s">
        <v>90</v>
      </c>
      <c r="AQ173" s="10" t="s">
        <v>91</v>
      </c>
      <c r="AR173" s="10">
        <v>0.0</v>
      </c>
      <c r="AS173" s="10" t="s">
        <v>81</v>
      </c>
      <c r="AT173" s="10">
        <v>996.0</v>
      </c>
      <c r="AU173" s="10"/>
      <c r="AV173" s="10" t="s">
        <v>74</v>
      </c>
      <c r="AW173" s="10" t="s">
        <v>74</v>
      </c>
      <c r="AX173" s="10">
        <v>1.0</v>
      </c>
      <c r="AY173" s="10">
        <v>0.0</v>
      </c>
      <c r="AZ173" s="10" t="s">
        <v>74</v>
      </c>
      <c r="BA173" s="10" t="s">
        <v>74</v>
      </c>
      <c r="BB173" s="10">
        <v>1.0</v>
      </c>
      <c r="BC173" s="10" t="s">
        <v>74</v>
      </c>
      <c r="BD173" s="10" t="s">
        <v>74</v>
      </c>
      <c r="BE173" s="10">
        <v>3.0</v>
      </c>
      <c r="BF173" s="10">
        <v>3.0</v>
      </c>
    </row>
    <row r="174" ht="14.25" customHeight="1">
      <c r="A174" s="10">
        <f t="shared" si="31"/>
        <v>156</v>
      </c>
      <c r="B174" s="10" t="s">
        <v>712</v>
      </c>
      <c r="C174" s="11" t="s">
        <v>781</v>
      </c>
      <c r="D174" s="11" t="s">
        <v>782</v>
      </c>
      <c r="E174" s="10">
        <f t="shared" si="32"/>
        <v>16</v>
      </c>
      <c r="F174" s="20" t="s">
        <v>783</v>
      </c>
      <c r="G174" s="11"/>
      <c r="H174" s="10"/>
      <c r="I174" s="11"/>
      <c r="J174" s="11"/>
      <c r="K174" s="10" t="s">
        <v>145</v>
      </c>
      <c r="L174" s="10" t="s">
        <v>145</v>
      </c>
      <c r="M174" s="10" t="s">
        <v>65</v>
      </c>
      <c r="N174" s="10" t="s">
        <v>74</v>
      </c>
      <c r="O174" s="10"/>
      <c r="P174" s="10"/>
      <c r="Q174" s="10"/>
      <c r="R174" s="10"/>
      <c r="S174" s="10"/>
      <c r="T174" s="10"/>
      <c r="U174" s="10"/>
      <c r="V174" s="10" t="s">
        <v>74</v>
      </c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</row>
    <row r="175" ht="14.25" customHeight="1">
      <c r="A175" s="10">
        <f t="shared" si="31"/>
        <v>157</v>
      </c>
      <c r="B175" s="10" t="s">
        <v>712</v>
      </c>
      <c r="C175" s="11" t="s">
        <v>781</v>
      </c>
      <c r="D175" s="11" t="s">
        <v>784</v>
      </c>
      <c r="E175" s="10">
        <f t="shared" si="32"/>
        <v>17</v>
      </c>
      <c r="F175" s="20" t="s">
        <v>785</v>
      </c>
      <c r="G175" s="11"/>
      <c r="H175" s="10"/>
      <c r="I175" s="11"/>
      <c r="J175" s="11"/>
      <c r="K175" s="10" t="s">
        <v>64</v>
      </c>
      <c r="L175" s="10" t="s">
        <v>64</v>
      </c>
      <c r="M175" s="10" t="s">
        <v>65</v>
      </c>
      <c r="N175" s="10" t="s">
        <v>86</v>
      </c>
      <c r="O175" s="10" t="s">
        <v>67</v>
      </c>
      <c r="P175" s="10" t="s">
        <v>68</v>
      </c>
      <c r="Q175" s="10"/>
      <c r="R175" s="10"/>
      <c r="S175" s="10"/>
      <c r="T175" s="10"/>
      <c r="U175" s="10"/>
      <c r="V175" s="10" t="s">
        <v>786</v>
      </c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</row>
    <row r="176" ht="14.25" customHeight="1">
      <c r="A176" s="10">
        <f t="shared" si="31"/>
        <v>158</v>
      </c>
      <c r="B176" s="10" t="s">
        <v>712</v>
      </c>
      <c r="C176" s="11" t="s">
        <v>787</v>
      </c>
      <c r="D176" s="11" t="s">
        <v>788</v>
      </c>
      <c r="E176" s="10">
        <f t="shared" si="32"/>
        <v>18</v>
      </c>
      <c r="F176" s="20" t="s">
        <v>789</v>
      </c>
      <c r="G176" s="11"/>
      <c r="H176" s="10"/>
      <c r="I176" s="11"/>
      <c r="J176" s="11"/>
      <c r="K176" s="10" t="s">
        <v>145</v>
      </c>
      <c r="L176" s="10" t="s">
        <v>145</v>
      </c>
      <c r="M176" s="10" t="s">
        <v>245</v>
      </c>
      <c r="N176" s="10" t="s">
        <v>74</v>
      </c>
      <c r="O176" s="10"/>
      <c r="P176" s="10"/>
      <c r="Q176" s="10"/>
      <c r="R176" s="10"/>
      <c r="S176" s="10"/>
      <c r="T176" s="10"/>
      <c r="U176" s="10"/>
      <c r="V176" s="10" t="s">
        <v>74</v>
      </c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</row>
    <row r="177" ht="14.25" customHeight="1">
      <c r="A177" s="10">
        <f t="shared" si="31"/>
        <v>159</v>
      </c>
      <c r="B177" s="10" t="s">
        <v>712</v>
      </c>
      <c r="C177" s="11" t="s">
        <v>790</v>
      </c>
      <c r="D177" s="11" t="s">
        <v>791</v>
      </c>
      <c r="E177" s="10">
        <f t="shared" si="32"/>
        <v>19</v>
      </c>
      <c r="F177" s="20" t="s">
        <v>792</v>
      </c>
      <c r="G177" s="11"/>
      <c r="H177" s="10"/>
      <c r="I177" s="11"/>
      <c r="J177" s="11"/>
      <c r="K177" s="10" t="s">
        <v>145</v>
      </c>
      <c r="L177" s="10" t="s">
        <v>145</v>
      </c>
      <c r="M177" s="10" t="s">
        <v>245</v>
      </c>
      <c r="N177" s="10" t="s">
        <v>74</v>
      </c>
      <c r="O177" s="10"/>
      <c r="P177" s="10"/>
      <c r="Q177" s="10"/>
      <c r="R177" s="10"/>
      <c r="S177" s="10"/>
      <c r="T177" s="10"/>
      <c r="U177" s="10"/>
      <c r="V177" s="10" t="s">
        <v>74</v>
      </c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</row>
    <row r="178" ht="14.25" customHeight="1">
      <c r="A178" s="10">
        <f t="shared" si="31"/>
        <v>160</v>
      </c>
      <c r="B178" s="10" t="s">
        <v>712</v>
      </c>
      <c r="C178" s="11" t="s">
        <v>790</v>
      </c>
      <c r="D178" s="11" t="s">
        <v>791</v>
      </c>
      <c r="E178" s="10">
        <f t="shared" si="32"/>
        <v>20</v>
      </c>
      <c r="F178" s="20" t="s">
        <v>793</v>
      </c>
      <c r="G178" s="11"/>
      <c r="H178" s="10"/>
      <c r="I178" s="11"/>
      <c r="J178" s="11"/>
      <c r="K178" s="10" t="s">
        <v>145</v>
      </c>
      <c r="L178" s="10" t="s">
        <v>145</v>
      </c>
      <c r="M178" s="10" t="s">
        <v>245</v>
      </c>
      <c r="N178" s="10" t="s">
        <v>74</v>
      </c>
      <c r="O178" s="10"/>
      <c r="P178" s="10"/>
      <c r="Q178" s="10"/>
      <c r="R178" s="10"/>
      <c r="S178" s="10"/>
      <c r="T178" s="10"/>
      <c r="U178" s="10"/>
      <c r="V178" s="10" t="s">
        <v>74</v>
      </c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</row>
    <row r="179" ht="14.25" customHeight="1">
      <c r="A179" s="10">
        <f t="shared" si="31"/>
        <v>161</v>
      </c>
      <c r="B179" s="10" t="s">
        <v>712</v>
      </c>
      <c r="C179" s="11" t="s">
        <v>790</v>
      </c>
      <c r="D179" s="11" t="s">
        <v>794</v>
      </c>
      <c r="E179" s="10">
        <f t="shared" si="32"/>
        <v>21</v>
      </c>
      <c r="F179" s="20" t="s">
        <v>795</v>
      </c>
      <c r="G179" s="11"/>
      <c r="H179" s="10"/>
      <c r="I179" s="11"/>
      <c r="J179" s="11"/>
      <c r="K179" s="10" t="s">
        <v>145</v>
      </c>
      <c r="L179" s="10" t="s">
        <v>145</v>
      </c>
      <c r="M179" s="10" t="s">
        <v>245</v>
      </c>
      <c r="N179" s="10" t="s">
        <v>74</v>
      </c>
      <c r="O179" s="10"/>
      <c r="P179" s="10"/>
      <c r="Q179" s="10"/>
      <c r="R179" s="10"/>
      <c r="S179" s="10"/>
      <c r="T179" s="10"/>
      <c r="U179" s="10"/>
      <c r="V179" s="10" t="s">
        <v>74</v>
      </c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</row>
    <row r="180" ht="14.25" customHeight="1">
      <c r="A180" s="10">
        <f t="shared" si="31"/>
        <v>162</v>
      </c>
      <c r="B180" s="10" t="s">
        <v>712</v>
      </c>
      <c r="C180" s="11" t="s">
        <v>790</v>
      </c>
      <c r="D180" s="11" t="s">
        <v>794</v>
      </c>
      <c r="E180" s="10">
        <f t="shared" si="32"/>
        <v>22</v>
      </c>
      <c r="F180" s="20" t="s">
        <v>796</v>
      </c>
      <c r="G180" s="11"/>
      <c r="H180" s="10"/>
      <c r="I180" s="11">
        <v>-8.492196</v>
      </c>
      <c r="J180" s="11">
        <v>119.876708</v>
      </c>
      <c r="K180" s="10" t="s">
        <v>64</v>
      </c>
      <c r="L180" s="10" t="s">
        <v>64</v>
      </c>
      <c r="M180" s="10" t="s">
        <v>109</v>
      </c>
      <c r="N180" s="10" t="s">
        <v>228</v>
      </c>
      <c r="O180" s="10" t="s">
        <v>67</v>
      </c>
      <c r="P180" s="10" t="s">
        <v>68</v>
      </c>
      <c r="Q180" s="10" t="s">
        <v>797</v>
      </c>
      <c r="R180" s="10" t="s">
        <v>798</v>
      </c>
      <c r="S180" s="10" t="s">
        <v>63</v>
      </c>
      <c r="T180" s="10"/>
      <c r="U180" s="10" t="s">
        <v>113</v>
      </c>
      <c r="V180" s="10" t="s">
        <v>799</v>
      </c>
      <c r="W180" s="10">
        <v>1.0</v>
      </c>
      <c r="X180" s="10" t="s">
        <v>74</v>
      </c>
      <c r="Y180" s="10" t="s">
        <v>75</v>
      </c>
      <c r="Z180" s="10" t="s">
        <v>74</v>
      </c>
      <c r="AA180" s="10" t="s">
        <v>76</v>
      </c>
      <c r="AB180" s="10" t="s">
        <v>74</v>
      </c>
      <c r="AC180" s="10"/>
      <c r="AD180" s="10" t="s">
        <v>74</v>
      </c>
      <c r="AE180" s="10">
        <v>4.0</v>
      </c>
      <c r="AF180" s="10" t="s">
        <v>74</v>
      </c>
      <c r="AG180" s="10" t="s">
        <v>74</v>
      </c>
      <c r="AH180" s="10" t="s">
        <v>74</v>
      </c>
      <c r="AI180" s="10" t="s">
        <v>74</v>
      </c>
      <c r="AJ180" s="10" t="s">
        <v>74</v>
      </c>
      <c r="AK180" s="10" t="s">
        <v>800</v>
      </c>
      <c r="AL180" s="10">
        <v>53.0</v>
      </c>
      <c r="AM180" s="10" t="s">
        <v>801</v>
      </c>
      <c r="AN180" s="10">
        <v>1.0</v>
      </c>
      <c r="AO180" s="10" t="s">
        <v>74</v>
      </c>
      <c r="AP180" s="10" t="s">
        <v>79</v>
      </c>
      <c r="AQ180" s="10" t="s">
        <v>80</v>
      </c>
      <c r="AR180" s="10">
        <v>1000.0</v>
      </c>
      <c r="AS180" s="10" t="s">
        <v>81</v>
      </c>
      <c r="AT180" s="10">
        <v>2.0</v>
      </c>
      <c r="AU180" s="10"/>
      <c r="AV180" s="10" t="s">
        <v>74</v>
      </c>
      <c r="AW180" s="10" t="s">
        <v>74</v>
      </c>
      <c r="AX180" s="10">
        <v>1.0</v>
      </c>
      <c r="AY180" s="10">
        <v>60.0</v>
      </c>
      <c r="AZ180" s="10" t="s">
        <v>74</v>
      </c>
      <c r="BA180" s="10" t="s">
        <v>74</v>
      </c>
      <c r="BB180" s="10">
        <v>1.0</v>
      </c>
      <c r="BC180" s="10" t="s">
        <v>74</v>
      </c>
      <c r="BD180" s="10" t="s">
        <v>74</v>
      </c>
      <c r="BE180" s="10">
        <v>0.0</v>
      </c>
      <c r="BF180" s="10">
        <v>6.0</v>
      </c>
    </row>
    <row r="181" ht="14.25" customHeight="1">
      <c r="A181" s="10">
        <f t="shared" si="31"/>
        <v>163</v>
      </c>
      <c r="B181" s="10" t="s">
        <v>712</v>
      </c>
      <c r="C181" s="11" t="s">
        <v>790</v>
      </c>
      <c r="D181" s="11" t="s">
        <v>794</v>
      </c>
      <c r="E181" s="10">
        <f t="shared" si="32"/>
        <v>23</v>
      </c>
      <c r="F181" s="20" t="s">
        <v>802</v>
      </c>
      <c r="G181" s="11"/>
      <c r="H181" s="10"/>
      <c r="I181" s="11"/>
      <c r="J181" s="11"/>
      <c r="K181" s="10" t="s">
        <v>145</v>
      </c>
      <c r="L181" s="10" t="s">
        <v>145</v>
      </c>
      <c r="M181" s="10" t="s">
        <v>245</v>
      </c>
      <c r="N181" s="10" t="s">
        <v>74</v>
      </c>
      <c r="O181" s="10"/>
      <c r="P181" s="10"/>
      <c r="Q181" s="10"/>
      <c r="R181" s="10"/>
      <c r="S181" s="10"/>
      <c r="T181" s="10"/>
      <c r="U181" s="10"/>
      <c r="V181" s="10" t="s">
        <v>74</v>
      </c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</row>
    <row r="182" ht="14.25" customHeight="1">
      <c r="A182" s="10">
        <f t="shared" si="31"/>
        <v>164</v>
      </c>
      <c r="B182" s="10" t="s">
        <v>712</v>
      </c>
      <c r="C182" s="11" t="s">
        <v>790</v>
      </c>
      <c r="D182" s="11" t="s">
        <v>794</v>
      </c>
      <c r="E182" s="10">
        <f t="shared" si="32"/>
        <v>24</v>
      </c>
      <c r="F182" s="20" t="s">
        <v>803</v>
      </c>
      <c r="G182" s="11"/>
      <c r="H182" s="10"/>
      <c r="I182" s="11"/>
      <c r="J182" s="11"/>
      <c r="K182" s="10" t="s">
        <v>145</v>
      </c>
      <c r="L182" s="10" t="s">
        <v>145</v>
      </c>
      <c r="M182" s="10" t="s">
        <v>245</v>
      </c>
      <c r="N182" s="10" t="s">
        <v>74</v>
      </c>
      <c r="O182" s="10"/>
      <c r="P182" s="10"/>
      <c r="Q182" s="10"/>
      <c r="R182" s="10"/>
      <c r="S182" s="10"/>
      <c r="T182" s="10"/>
      <c r="U182" s="10"/>
      <c r="V182" s="10" t="s">
        <v>74</v>
      </c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</row>
    <row r="183" ht="14.25" customHeight="1">
      <c r="A183" s="10">
        <f t="shared" si="31"/>
        <v>165</v>
      </c>
      <c r="B183" s="10" t="s">
        <v>712</v>
      </c>
      <c r="C183" s="11" t="s">
        <v>790</v>
      </c>
      <c r="D183" s="11" t="s">
        <v>794</v>
      </c>
      <c r="E183" s="10">
        <f t="shared" si="32"/>
        <v>25</v>
      </c>
      <c r="F183" s="20" t="s">
        <v>804</v>
      </c>
      <c r="G183" s="11"/>
      <c r="H183" s="10"/>
      <c r="I183" s="11"/>
      <c r="J183" s="11"/>
      <c r="K183" s="10" t="s">
        <v>145</v>
      </c>
      <c r="L183" s="10" t="s">
        <v>145</v>
      </c>
      <c r="M183" s="10" t="s">
        <v>245</v>
      </c>
      <c r="N183" s="10" t="s">
        <v>74</v>
      </c>
      <c r="O183" s="10" t="s">
        <v>805</v>
      </c>
      <c r="P183" s="10" t="s">
        <v>68</v>
      </c>
      <c r="Q183" s="10"/>
      <c r="R183" s="10"/>
      <c r="S183" s="10"/>
      <c r="T183" s="10"/>
      <c r="U183" s="10"/>
      <c r="V183" s="10" t="s">
        <v>806</v>
      </c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</row>
    <row r="184" ht="14.25" customHeight="1">
      <c r="A184" s="10">
        <f t="shared" si="31"/>
        <v>166</v>
      </c>
      <c r="B184" s="10" t="s">
        <v>712</v>
      </c>
      <c r="C184" s="11" t="s">
        <v>790</v>
      </c>
      <c r="D184" s="11" t="s">
        <v>794</v>
      </c>
      <c r="E184" s="10">
        <f t="shared" si="32"/>
        <v>26</v>
      </c>
      <c r="F184" s="20" t="s">
        <v>807</v>
      </c>
      <c r="G184" s="11"/>
      <c r="H184" s="10"/>
      <c r="I184" s="11"/>
      <c r="J184" s="11"/>
      <c r="K184" s="10" t="s">
        <v>145</v>
      </c>
      <c r="L184" s="10" t="s">
        <v>145</v>
      </c>
      <c r="M184" s="10" t="s">
        <v>109</v>
      </c>
      <c r="N184" s="10" t="s">
        <v>74</v>
      </c>
      <c r="O184" s="10"/>
      <c r="P184" s="10"/>
      <c r="Q184" s="10"/>
      <c r="R184" s="10"/>
      <c r="S184" s="10"/>
      <c r="T184" s="10"/>
      <c r="U184" s="10"/>
      <c r="V184" s="10" t="s">
        <v>74</v>
      </c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</row>
    <row r="185" ht="14.25" customHeight="1">
      <c r="A185" s="10">
        <f t="shared" si="31"/>
        <v>167</v>
      </c>
      <c r="B185" s="10" t="s">
        <v>712</v>
      </c>
      <c r="C185" s="11" t="s">
        <v>808</v>
      </c>
      <c r="D185" s="11" t="s">
        <v>809</v>
      </c>
      <c r="E185" s="10">
        <f t="shared" si="32"/>
        <v>27</v>
      </c>
      <c r="F185" s="20" t="s">
        <v>810</v>
      </c>
      <c r="G185" s="11"/>
      <c r="H185" s="10"/>
      <c r="I185" s="11"/>
      <c r="J185" s="11"/>
      <c r="K185" s="10" t="s">
        <v>145</v>
      </c>
      <c r="L185" s="10" t="s">
        <v>145</v>
      </c>
      <c r="M185" s="10" t="s">
        <v>245</v>
      </c>
      <c r="N185" s="10" t="s">
        <v>74</v>
      </c>
      <c r="O185" s="10"/>
      <c r="P185" s="10"/>
      <c r="Q185" s="10"/>
      <c r="R185" s="10"/>
      <c r="S185" s="10"/>
      <c r="T185" s="10"/>
      <c r="U185" s="10"/>
      <c r="V185" s="10" t="s">
        <v>74</v>
      </c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</row>
    <row r="186" ht="14.25" customHeight="1">
      <c r="A186" s="10">
        <f t="shared" si="31"/>
        <v>168</v>
      </c>
      <c r="B186" s="10" t="s">
        <v>712</v>
      </c>
      <c r="C186" s="11" t="s">
        <v>811</v>
      </c>
      <c r="D186" s="11" t="s">
        <v>812</v>
      </c>
      <c r="E186" s="10">
        <f t="shared" si="32"/>
        <v>28</v>
      </c>
      <c r="F186" s="20" t="s">
        <v>813</v>
      </c>
      <c r="G186" s="11"/>
      <c r="H186" s="10"/>
      <c r="I186" s="11">
        <v>-8.516763</v>
      </c>
      <c r="J186" s="11">
        <v>121.328956</v>
      </c>
      <c r="K186" s="10" t="s">
        <v>64</v>
      </c>
      <c r="L186" s="10" t="s">
        <v>64</v>
      </c>
      <c r="M186" s="10" t="s">
        <v>109</v>
      </c>
      <c r="N186" s="10" t="s">
        <v>86</v>
      </c>
      <c r="O186" s="10" t="s">
        <v>67</v>
      </c>
      <c r="P186" s="10" t="s">
        <v>233</v>
      </c>
      <c r="Q186" s="10" t="s">
        <v>814</v>
      </c>
      <c r="R186" s="10" t="s">
        <v>815</v>
      </c>
      <c r="S186" s="10" t="s">
        <v>63</v>
      </c>
      <c r="T186" s="10"/>
      <c r="U186" s="10" t="s">
        <v>113</v>
      </c>
      <c r="V186" s="10" t="s">
        <v>816</v>
      </c>
      <c r="W186" s="10">
        <v>1.0</v>
      </c>
      <c r="X186" s="10" t="s">
        <v>74</v>
      </c>
      <c r="Y186" s="10" t="s">
        <v>75</v>
      </c>
      <c r="Z186" s="10" t="s">
        <v>74</v>
      </c>
      <c r="AA186" s="10" t="s">
        <v>76</v>
      </c>
      <c r="AB186" s="10" t="s">
        <v>74</v>
      </c>
      <c r="AC186" s="10"/>
      <c r="AD186" s="10" t="s">
        <v>74</v>
      </c>
      <c r="AE186" s="10">
        <v>4.0</v>
      </c>
      <c r="AF186" s="10" t="s">
        <v>74</v>
      </c>
      <c r="AG186" s="10" t="s">
        <v>74</v>
      </c>
      <c r="AH186" s="10" t="s">
        <v>74</v>
      </c>
      <c r="AI186" s="10" t="s">
        <v>74</v>
      </c>
      <c r="AJ186" s="10" t="s">
        <v>74</v>
      </c>
      <c r="AK186" s="10" t="s">
        <v>817</v>
      </c>
      <c r="AL186" s="10">
        <v>53.0</v>
      </c>
      <c r="AM186" s="10" t="s">
        <v>818</v>
      </c>
      <c r="AN186" s="10">
        <v>1.0</v>
      </c>
      <c r="AO186" s="10" t="s">
        <v>74</v>
      </c>
      <c r="AP186" s="10" t="s">
        <v>79</v>
      </c>
      <c r="AQ186" s="10" t="s">
        <v>80</v>
      </c>
      <c r="AR186" s="10">
        <v>1000.0</v>
      </c>
      <c r="AS186" s="10" t="s">
        <v>81</v>
      </c>
      <c r="AT186" s="10">
        <v>996.0</v>
      </c>
      <c r="AU186" s="10"/>
      <c r="AV186" s="10" t="s">
        <v>74</v>
      </c>
      <c r="AW186" s="10" t="s">
        <v>74</v>
      </c>
      <c r="AX186" s="10">
        <v>1.0</v>
      </c>
      <c r="AY186" s="10">
        <v>63.0</v>
      </c>
      <c r="AZ186" s="10" t="s">
        <v>74</v>
      </c>
      <c r="BA186" s="10" t="s">
        <v>74</v>
      </c>
      <c r="BB186" s="10">
        <v>1.0</v>
      </c>
      <c r="BC186" s="10" t="s">
        <v>74</v>
      </c>
      <c r="BD186" s="10" t="s">
        <v>74</v>
      </c>
      <c r="BE186" s="10">
        <v>2.0</v>
      </c>
      <c r="BF186" s="10">
        <v>3.0</v>
      </c>
    </row>
    <row r="187" ht="14.25" customHeight="1">
      <c r="A187" s="10">
        <f t="shared" si="31"/>
        <v>169</v>
      </c>
      <c r="B187" s="10" t="s">
        <v>712</v>
      </c>
      <c r="C187" s="11" t="s">
        <v>819</v>
      </c>
      <c r="D187" s="11" t="s">
        <v>820</v>
      </c>
      <c r="E187" s="10">
        <f t="shared" si="32"/>
        <v>29</v>
      </c>
      <c r="F187" s="20" t="s">
        <v>820</v>
      </c>
      <c r="G187" s="11"/>
      <c r="H187" s="10"/>
      <c r="I187" s="11">
        <v>-8.842472</v>
      </c>
      <c r="J187" s="11">
        <v>120.855436</v>
      </c>
      <c r="K187" s="10" t="s">
        <v>64</v>
      </c>
      <c r="L187" s="10" t="s">
        <v>64</v>
      </c>
      <c r="M187" s="10" t="s">
        <v>65</v>
      </c>
      <c r="N187" s="10" t="s">
        <v>66</v>
      </c>
      <c r="O187" s="10" t="s">
        <v>67</v>
      </c>
      <c r="P187" s="10" t="s">
        <v>68</v>
      </c>
      <c r="Q187" s="10"/>
      <c r="R187" s="10"/>
      <c r="S187" s="10"/>
      <c r="T187" s="10"/>
      <c r="U187" s="10" t="s">
        <v>72</v>
      </c>
      <c r="V187" s="10" t="s">
        <v>821</v>
      </c>
      <c r="W187" s="10">
        <v>1.0</v>
      </c>
      <c r="X187" s="10" t="s">
        <v>74</v>
      </c>
      <c r="Y187" s="10" t="s">
        <v>75</v>
      </c>
      <c r="Z187" s="10" t="s">
        <v>74</v>
      </c>
      <c r="AA187" s="10" t="s">
        <v>76</v>
      </c>
      <c r="AB187" s="10" t="s">
        <v>74</v>
      </c>
      <c r="AC187" s="10"/>
      <c r="AD187" s="10" t="s">
        <v>74</v>
      </c>
      <c r="AE187" s="10">
        <v>4.0</v>
      </c>
      <c r="AF187" s="10" t="s">
        <v>74</v>
      </c>
      <c r="AG187" s="10" t="s">
        <v>74</v>
      </c>
      <c r="AH187" s="10" t="s">
        <v>74</v>
      </c>
      <c r="AI187" s="10" t="s">
        <v>74</v>
      </c>
      <c r="AJ187" s="10" t="s">
        <v>74</v>
      </c>
      <c r="AK187" s="10" t="s">
        <v>822</v>
      </c>
      <c r="AL187" s="10">
        <v>53.0</v>
      </c>
      <c r="AM187" s="10" t="s">
        <v>823</v>
      </c>
      <c r="AN187" s="10">
        <v>1.0</v>
      </c>
      <c r="AO187" s="10" t="s">
        <v>74</v>
      </c>
      <c r="AP187" s="10" t="s">
        <v>79</v>
      </c>
      <c r="AQ187" s="10" t="s">
        <v>80</v>
      </c>
      <c r="AR187" s="10">
        <v>1000.0</v>
      </c>
      <c r="AS187" s="10" t="s">
        <v>81</v>
      </c>
      <c r="AT187" s="10">
        <v>996.0</v>
      </c>
      <c r="AU187" s="10"/>
      <c r="AV187" s="10" t="s">
        <v>74</v>
      </c>
      <c r="AW187" s="10" t="s">
        <v>74</v>
      </c>
      <c r="AX187" s="10">
        <v>1.0</v>
      </c>
      <c r="AY187" s="10">
        <v>60.0</v>
      </c>
      <c r="AZ187" s="10" t="s">
        <v>74</v>
      </c>
      <c r="BA187" s="10" t="s">
        <v>74</v>
      </c>
      <c r="BB187" s="10">
        <v>1.0</v>
      </c>
      <c r="BC187" s="10" t="s">
        <v>74</v>
      </c>
      <c r="BD187" s="10" t="s">
        <v>74</v>
      </c>
      <c r="BE187" s="10">
        <v>2.0</v>
      </c>
      <c r="BF187" s="10">
        <v>3.0</v>
      </c>
    </row>
    <row r="188" ht="14.25" customHeight="1">
      <c r="A188" s="10">
        <f t="shared" si="31"/>
        <v>170</v>
      </c>
      <c r="B188" s="10" t="s">
        <v>712</v>
      </c>
      <c r="C188" s="11" t="s">
        <v>824</v>
      </c>
      <c r="D188" s="11" t="s">
        <v>825</v>
      </c>
      <c r="E188" s="10">
        <f t="shared" si="32"/>
        <v>30</v>
      </c>
      <c r="F188" s="20" t="s">
        <v>826</v>
      </c>
      <c r="G188" s="11"/>
      <c r="H188" s="10"/>
      <c r="I188" s="11"/>
      <c r="J188" s="11"/>
      <c r="K188" s="10" t="s">
        <v>64</v>
      </c>
      <c r="L188" s="10" t="s">
        <v>64</v>
      </c>
      <c r="M188" s="10" t="s">
        <v>245</v>
      </c>
      <c r="N188" s="10" t="s">
        <v>86</v>
      </c>
      <c r="O188" s="10" t="s">
        <v>67</v>
      </c>
      <c r="P188" s="10" t="s">
        <v>68</v>
      </c>
      <c r="Q188" s="10"/>
      <c r="R188" s="10"/>
      <c r="S188" s="10"/>
      <c r="T188" s="10" t="s">
        <v>827</v>
      </c>
      <c r="U188" s="10"/>
      <c r="V188" s="10" t="s">
        <v>828</v>
      </c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</row>
    <row r="189" ht="14.25" customHeight="1">
      <c r="A189" s="10">
        <f t="shared" si="31"/>
        <v>171</v>
      </c>
      <c r="B189" s="10" t="s">
        <v>712</v>
      </c>
      <c r="C189" s="11" t="s">
        <v>824</v>
      </c>
      <c r="D189" s="11" t="s">
        <v>829</v>
      </c>
      <c r="E189" s="10">
        <f t="shared" si="32"/>
        <v>31</v>
      </c>
      <c r="F189" s="20" t="s">
        <v>830</v>
      </c>
      <c r="G189" s="11"/>
      <c r="H189" s="10"/>
      <c r="I189" s="11"/>
      <c r="J189" s="11"/>
      <c r="K189" s="10" t="s">
        <v>64</v>
      </c>
      <c r="L189" s="10" t="s">
        <v>64</v>
      </c>
      <c r="M189" s="10" t="s">
        <v>245</v>
      </c>
      <c r="N189" s="10" t="s">
        <v>228</v>
      </c>
      <c r="O189" s="10" t="s">
        <v>67</v>
      </c>
      <c r="P189" s="10" t="s">
        <v>68</v>
      </c>
      <c r="Q189" s="10"/>
      <c r="R189" s="10"/>
      <c r="S189" s="10"/>
      <c r="T189" s="10"/>
      <c r="U189" s="10"/>
      <c r="V189" s="10" t="s">
        <v>828</v>
      </c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</row>
    <row r="190" ht="14.25" customHeight="1">
      <c r="A190" s="10">
        <f t="shared" si="31"/>
        <v>172</v>
      </c>
      <c r="B190" s="10" t="s">
        <v>712</v>
      </c>
      <c r="C190" s="11" t="s">
        <v>831</v>
      </c>
      <c r="D190" s="11" t="s">
        <v>832</v>
      </c>
      <c r="E190" s="10">
        <f t="shared" si="32"/>
        <v>32</v>
      </c>
      <c r="F190" s="20" t="s">
        <v>833</v>
      </c>
      <c r="G190" s="11"/>
      <c r="H190" s="10"/>
      <c r="I190" s="11">
        <v>-10.488001</v>
      </c>
      <c r="J190" s="11">
        <v>121.840924</v>
      </c>
      <c r="K190" s="10" t="s">
        <v>64</v>
      </c>
      <c r="L190" s="10" t="s">
        <v>64</v>
      </c>
      <c r="M190" s="10" t="s">
        <v>65</v>
      </c>
      <c r="N190" s="10" t="s">
        <v>86</v>
      </c>
      <c r="O190" s="10" t="s">
        <v>67</v>
      </c>
      <c r="P190" s="10" t="s">
        <v>68</v>
      </c>
      <c r="Q190" s="10" t="s">
        <v>834</v>
      </c>
      <c r="R190" s="10" t="s">
        <v>815</v>
      </c>
      <c r="S190" s="10" t="s">
        <v>63</v>
      </c>
      <c r="T190" s="10"/>
      <c r="U190" s="10" t="s">
        <v>95</v>
      </c>
      <c r="V190" s="10" t="s">
        <v>835</v>
      </c>
      <c r="W190" s="10">
        <v>1.0</v>
      </c>
      <c r="X190" s="10" t="s">
        <v>74</v>
      </c>
      <c r="Y190" s="10" t="s">
        <v>75</v>
      </c>
      <c r="Z190" s="10" t="s">
        <v>74</v>
      </c>
      <c r="AA190" s="10" t="s">
        <v>76</v>
      </c>
      <c r="AB190" s="10" t="s">
        <v>74</v>
      </c>
      <c r="AC190" s="10"/>
      <c r="AD190" s="10" t="s">
        <v>74</v>
      </c>
      <c r="AE190" s="10">
        <v>4.0</v>
      </c>
      <c r="AF190" s="10" t="s">
        <v>74</v>
      </c>
      <c r="AG190" s="10" t="s">
        <v>74</v>
      </c>
      <c r="AH190" s="10" t="s">
        <v>74</v>
      </c>
      <c r="AI190" s="10" t="s">
        <v>74</v>
      </c>
      <c r="AJ190" s="10" t="s">
        <v>74</v>
      </c>
      <c r="AK190" s="10" t="s">
        <v>836</v>
      </c>
      <c r="AL190" s="10">
        <v>53.0</v>
      </c>
      <c r="AM190" s="10" t="s">
        <v>837</v>
      </c>
      <c r="AN190" s="10">
        <v>996.0</v>
      </c>
      <c r="AO190" s="10" t="s">
        <v>74</v>
      </c>
      <c r="AP190" s="10" t="s">
        <v>79</v>
      </c>
      <c r="AQ190" s="10" t="s">
        <v>80</v>
      </c>
      <c r="AR190" s="10">
        <v>750.0</v>
      </c>
      <c r="AS190" s="10" t="s">
        <v>81</v>
      </c>
      <c r="AT190" s="10">
        <v>996.0</v>
      </c>
      <c r="AU190" s="10"/>
      <c r="AV190" s="10" t="s">
        <v>74</v>
      </c>
      <c r="AW190" s="10" t="s">
        <v>74</v>
      </c>
      <c r="AX190" s="10">
        <v>1.0</v>
      </c>
      <c r="AY190" s="10">
        <v>50.0</v>
      </c>
      <c r="AZ190" s="10" t="s">
        <v>74</v>
      </c>
      <c r="BA190" s="10" t="s">
        <v>74</v>
      </c>
      <c r="BB190" s="10">
        <v>1.0</v>
      </c>
      <c r="BC190" s="10" t="s">
        <v>74</v>
      </c>
      <c r="BD190" s="10" t="s">
        <v>74</v>
      </c>
      <c r="BE190" s="10">
        <v>2.0</v>
      </c>
      <c r="BF190" s="10">
        <v>3.0</v>
      </c>
    </row>
    <row r="191" ht="14.25" customHeight="1">
      <c r="A191" s="10">
        <f t="shared" si="31"/>
        <v>173</v>
      </c>
      <c r="B191" s="10" t="s">
        <v>712</v>
      </c>
      <c r="C191" s="11" t="s">
        <v>831</v>
      </c>
      <c r="D191" s="11" t="s">
        <v>838</v>
      </c>
      <c r="E191" s="10">
        <f t="shared" si="32"/>
        <v>33</v>
      </c>
      <c r="F191" s="20" t="s">
        <v>838</v>
      </c>
      <c r="G191" s="11"/>
      <c r="H191" s="10"/>
      <c r="I191" s="11"/>
      <c r="J191" s="11"/>
      <c r="K191" s="10" t="s">
        <v>145</v>
      </c>
      <c r="L191" s="10" t="s">
        <v>252</v>
      </c>
      <c r="M191" s="10" t="s">
        <v>65</v>
      </c>
      <c r="N191" s="10" t="s">
        <v>95</v>
      </c>
      <c r="O191" s="10"/>
      <c r="P191" s="10"/>
      <c r="Q191" s="10"/>
      <c r="R191" s="10"/>
      <c r="S191" s="10"/>
      <c r="T191" s="10"/>
      <c r="U191" s="10"/>
      <c r="V191" s="10" t="s">
        <v>74</v>
      </c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</row>
    <row r="192" ht="14.25" customHeight="1">
      <c r="A192" s="10">
        <f t="shared" si="31"/>
        <v>174</v>
      </c>
      <c r="B192" s="10" t="s">
        <v>712</v>
      </c>
      <c r="C192" s="11" t="s">
        <v>839</v>
      </c>
      <c r="D192" s="11" t="s">
        <v>840</v>
      </c>
      <c r="E192" s="10">
        <f t="shared" si="32"/>
        <v>34</v>
      </c>
      <c r="F192" s="20" t="s">
        <v>841</v>
      </c>
      <c r="G192" s="11"/>
      <c r="H192" s="10"/>
      <c r="I192" s="11"/>
      <c r="J192" s="11"/>
      <c r="K192" s="10" t="s">
        <v>64</v>
      </c>
      <c r="L192" s="10" t="s">
        <v>64</v>
      </c>
      <c r="M192" s="10" t="s">
        <v>245</v>
      </c>
      <c r="N192" s="10" t="s">
        <v>86</v>
      </c>
      <c r="O192" s="10" t="s">
        <v>67</v>
      </c>
      <c r="P192" s="10" t="s">
        <v>68</v>
      </c>
      <c r="Q192" s="10" t="s">
        <v>842</v>
      </c>
      <c r="R192" s="10" t="s">
        <v>843</v>
      </c>
      <c r="S192" s="10" t="s">
        <v>63</v>
      </c>
      <c r="T192" s="10"/>
      <c r="U192" s="10"/>
      <c r="V192" s="10" t="s">
        <v>844</v>
      </c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</row>
    <row r="193" ht="14.25" customHeight="1">
      <c r="A193" s="10">
        <f t="shared" si="31"/>
        <v>175</v>
      </c>
      <c r="B193" s="10" t="s">
        <v>712</v>
      </c>
      <c r="C193" s="11" t="s">
        <v>839</v>
      </c>
      <c r="D193" s="11" t="s">
        <v>840</v>
      </c>
      <c r="E193" s="10">
        <f t="shared" si="32"/>
        <v>35</v>
      </c>
      <c r="F193" s="20" t="s">
        <v>845</v>
      </c>
      <c r="G193" s="11"/>
      <c r="H193" s="10"/>
      <c r="I193" s="11"/>
      <c r="J193" s="11"/>
      <c r="K193" s="10" t="s">
        <v>145</v>
      </c>
      <c r="L193" s="10" t="s">
        <v>145</v>
      </c>
      <c r="M193" s="10" t="s">
        <v>245</v>
      </c>
      <c r="N193" s="10" t="s">
        <v>74</v>
      </c>
      <c r="O193" s="10"/>
      <c r="P193" s="10"/>
      <c r="Q193" s="10"/>
      <c r="R193" s="10"/>
      <c r="S193" s="10"/>
      <c r="T193" s="10"/>
      <c r="U193" s="10"/>
      <c r="V193" s="10" t="s">
        <v>74</v>
      </c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</row>
    <row r="194" ht="14.25" customHeight="1">
      <c r="A194" s="10">
        <f t="shared" si="31"/>
        <v>176</v>
      </c>
      <c r="B194" s="10" t="s">
        <v>712</v>
      </c>
      <c r="C194" s="11" t="s">
        <v>839</v>
      </c>
      <c r="D194" s="11" t="s">
        <v>846</v>
      </c>
      <c r="E194" s="10">
        <f t="shared" si="32"/>
        <v>36</v>
      </c>
      <c r="F194" s="20" t="s">
        <v>847</v>
      </c>
      <c r="G194" s="11"/>
      <c r="H194" s="10"/>
      <c r="I194" s="11"/>
      <c r="J194" s="11"/>
      <c r="K194" s="10" t="s">
        <v>145</v>
      </c>
      <c r="L194" s="10" t="s">
        <v>145</v>
      </c>
      <c r="M194" s="10" t="s">
        <v>245</v>
      </c>
      <c r="N194" s="10" t="s">
        <v>74</v>
      </c>
      <c r="O194" s="10"/>
      <c r="P194" s="10"/>
      <c r="Q194" s="10"/>
      <c r="R194" s="10"/>
      <c r="S194" s="10"/>
      <c r="T194" s="10"/>
      <c r="U194" s="10"/>
      <c r="V194" s="10" t="s">
        <v>74</v>
      </c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</row>
    <row r="195" ht="14.25" customHeight="1">
      <c r="A195" s="10">
        <f t="shared" si="31"/>
        <v>177</v>
      </c>
      <c r="B195" s="10" t="s">
        <v>712</v>
      </c>
      <c r="C195" s="11" t="s">
        <v>839</v>
      </c>
      <c r="D195" s="11" t="s">
        <v>846</v>
      </c>
      <c r="E195" s="10">
        <f t="shared" si="32"/>
        <v>37</v>
      </c>
      <c r="F195" s="20" t="s">
        <v>426</v>
      </c>
      <c r="G195" s="11"/>
      <c r="H195" s="10"/>
      <c r="I195" s="11"/>
      <c r="J195" s="11"/>
      <c r="K195" s="10" t="s">
        <v>145</v>
      </c>
      <c r="L195" s="10" t="s">
        <v>145</v>
      </c>
      <c r="M195" s="10" t="s">
        <v>245</v>
      </c>
      <c r="N195" s="10" t="s">
        <v>74</v>
      </c>
      <c r="O195" s="10" t="s">
        <v>848</v>
      </c>
      <c r="P195" s="10" t="s">
        <v>849</v>
      </c>
      <c r="Q195" s="10"/>
      <c r="R195" s="10"/>
      <c r="S195" s="10"/>
      <c r="T195" s="10"/>
      <c r="U195" s="10"/>
      <c r="V195" s="10" t="s">
        <v>844</v>
      </c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</row>
    <row r="196" ht="14.25" customHeight="1">
      <c r="A196" s="10">
        <f t="shared" si="31"/>
        <v>178</v>
      </c>
      <c r="B196" s="10" t="s">
        <v>712</v>
      </c>
      <c r="C196" s="11" t="s">
        <v>839</v>
      </c>
      <c r="D196" s="11" t="s">
        <v>850</v>
      </c>
      <c r="E196" s="10">
        <f t="shared" si="32"/>
        <v>38</v>
      </c>
      <c r="F196" s="20" t="s">
        <v>850</v>
      </c>
      <c r="G196" s="11"/>
      <c r="H196" s="10"/>
      <c r="I196" s="11"/>
      <c r="J196" s="11"/>
      <c r="K196" s="10" t="s">
        <v>64</v>
      </c>
      <c r="L196" s="10" t="s">
        <v>64</v>
      </c>
      <c r="M196" s="10" t="s">
        <v>245</v>
      </c>
      <c r="N196" s="10" t="s">
        <v>86</v>
      </c>
      <c r="O196" s="10" t="s">
        <v>67</v>
      </c>
      <c r="P196" s="10" t="s">
        <v>68</v>
      </c>
      <c r="Q196" s="10"/>
      <c r="R196" s="10"/>
      <c r="S196" s="10"/>
      <c r="T196" s="10"/>
      <c r="U196" s="10"/>
      <c r="V196" s="10" t="s">
        <v>851</v>
      </c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</row>
    <row r="197" ht="14.25" customHeight="1">
      <c r="A197" s="10">
        <f t="shared" si="31"/>
        <v>179</v>
      </c>
      <c r="B197" s="10" t="s">
        <v>712</v>
      </c>
      <c r="C197" s="11" t="s">
        <v>839</v>
      </c>
      <c r="D197" s="11" t="s">
        <v>852</v>
      </c>
      <c r="E197" s="10">
        <f t="shared" si="32"/>
        <v>39</v>
      </c>
      <c r="F197" s="20" t="s">
        <v>853</v>
      </c>
      <c r="G197" s="11"/>
      <c r="H197" s="10"/>
      <c r="I197" s="11"/>
      <c r="J197" s="11"/>
      <c r="K197" s="10" t="s">
        <v>145</v>
      </c>
      <c r="L197" s="10" t="s">
        <v>145</v>
      </c>
      <c r="M197" s="10" t="s">
        <v>65</v>
      </c>
      <c r="N197" s="10" t="s">
        <v>74</v>
      </c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</row>
    <row r="198" ht="14.25" customHeight="1">
      <c r="A198" s="10">
        <f t="shared" si="31"/>
        <v>180</v>
      </c>
      <c r="B198" s="10" t="s">
        <v>712</v>
      </c>
      <c r="C198" s="11" t="s">
        <v>839</v>
      </c>
      <c r="D198" s="11" t="s">
        <v>854</v>
      </c>
      <c r="E198" s="10">
        <f t="shared" si="32"/>
        <v>40</v>
      </c>
      <c r="F198" s="20" t="s">
        <v>854</v>
      </c>
      <c r="G198" s="11"/>
      <c r="H198" s="10"/>
      <c r="I198" s="11"/>
      <c r="J198" s="11"/>
      <c r="K198" s="10" t="s">
        <v>145</v>
      </c>
      <c r="L198" s="10" t="s">
        <v>145</v>
      </c>
      <c r="M198" s="10" t="s">
        <v>245</v>
      </c>
      <c r="N198" s="10" t="s">
        <v>74</v>
      </c>
      <c r="O198" s="10" t="s">
        <v>855</v>
      </c>
      <c r="P198" s="10" t="s">
        <v>68</v>
      </c>
      <c r="Q198" s="10"/>
      <c r="R198" s="10"/>
      <c r="S198" s="10"/>
      <c r="T198" s="10"/>
      <c r="U198" s="10"/>
      <c r="V198" s="10" t="s">
        <v>856</v>
      </c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</row>
    <row r="199" ht="14.25" customHeight="1">
      <c r="A199" s="10">
        <f t="shared" si="31"/>
        <v>181</v>
      </c>
      <c r="B199" s="10" t="s">
        <v>712</v>
      </c>
      <c r="C199" s="11" t="s">
        <v>857</v>
      </c>
      <c r="D199" s="11" t="s">
        <v>858</v>
      </c>
      <c r="E199" s="10">
        <f t="shared" si="32"/>
        <v>41</v>
      </c>
      <c r="F199" s="20" t="s">
        <v>859</v>
      </c>
      <c r="G199" s="11"/>
      <c r="H199" s="10"/>
      <c r="I199" s="11">
        <v>-9.38568065436721</v>
      </c>
      <c r="J199" s="11">
        <v>119.229471969429</v>
      </c>
      <c r="K199" s="10" t="s">
        <v>64</v>
      </c>
      <c r="L199" s="10" t="s">
        <v>456</v>
      </c>
      <c r="M199" s="10" t="s">
        <v>109</v>
      </c>
      <c r="N199" s="10" t="s">
        <v>95</v>
      </c>
      <c r="O199" s="10" t="s">
        <v>860</v>
      </c>
      <c r="P199" s="10" t="s">
        <v>68</v>
      </c>
      <c r="Q199" s="10"/>
      <c r="R199" s="10"/>
      <c r="S199" s="10"/>
      <c r="T199" s="10" t="s">
        <v>861</v>
      </c>
      <c r="U199" s="10" t="s">
        <v>113</v>
      </c>
      <c r="V199" s="10" t="s">
        <v>862</v>
      </c>
      <c r="W199" s="10">
        <v>2.0</v>
      </c>
      <c r="X199" s="10" t="s">
        <v>74</v>
      </c>
      <c r="Y199" s="10" t="s">
        <v>75</v>
      </c>
      <c r="Z199" s="10" t="s">
        <v>74</v>
      </c>
      <c r="AA199" s="10" t="s">
        <v>76</v>
      </c>
      <c r="AB199" s="10" t="s">
        <v>74</v>
      </c>
      <c r="AC199" s="10"/>
      <c r="AD199" s="10" t="s">
        <v>74</v>
      </c>
      <c r="AE199" s="10">
        <v>4.0</v>
      </c>
      <c r="AF199" s="10" t="s">
        <v>74</v>
      </c>
      <c r="AG199" s="10" t="s">
        <v>74</v>
      </c>
      <c r="AH199" s="10" t="s">
        <v>74</v>
      </c>
      <c r="AI199" s="10" t="s">
        <v>74</v>
      </c>
      <c r="AJ199" s="10" t="s">
        <v>74</v>
      </c>
      <c r="AK199" s="10" t="s">
        <v>863</v>
      </c>
      <c r="AL199" s="10">
        <v>53.0</v>
      </c>
      <c r="AM199" s="10" t="s">
        <v>864</v>
      </c>
      <c r="AN199" s="10">
        <v>1.0</v>
      </c>
      <c r="AO199" s="10" t="s">
        <v>74</v>
      </c>
      <c r="AP199" s="10" t="s">
        <v>79</v>
      </c>
      <c r="AQ199" s="10" t="s">
        <v>80</v>
      </c>
      <c r="AR199" s="10">
        <v>500.0</v>
      </c>
      <c r="AS199" s="10" t="s">
        <v>81</v>
      </c>
      <c r="AT199" s="10">
        <v>996.0</v>
      </c>
      <c r="AU199" s="10"/>
      <c r="AV199" s="10" t="s">
        <v>74</v>
      </c>
      <c r="AW199" s="10" t="s">
        <v>74</v>
      </c>
      <c r="AX199" s="10">
        <v>1.0</v>
      </c>
      <c r="AY199" s="10">
        <v>48.0</v>
      </c>
      <c r="AZ199" s="10" t="s">
        <v>74</v>
      </c>
      <c r="BA199" s="10" t="s">
        <v>74</v>
      </c>
      <c r="BB199" s="10">
        <v>1.0</v>
      </c>
      <c r="BC199" s="10" t="s">
        <v>74</v>
      </c>
      <c r="BD199" s="10" t="s">
        <v>74</v>
      </c>
      <c r="BE199" s="10">
        <v>2.0</v>
      </c>
      <c r="BF199" s="10">
        <v>3.0</v>
      </c>
    </row>
    <row r="200" ht="14.25" customHeight="1">
      <c r="A200" s="10">
        <f t="shared" si="31"/>
        <v>182</v>
      </c>
      <c r="B200" s="10" t="s">
        <v>712</v>
      </c>
      <c r="C200" s="11" t="s">
        <v>865</v>
      </c>
      <c r="D200" s="11" t="s">
        <v>866</v>
      </c>
      <c r="E200" s="10">
        <f t="shared" si="32"/>
        <v>42</v>
      </c>
      <c r="F200" s="20" t="s">
        <v>867</v>
      </c>
      <c r="G200" s="11"/>
      <c r="H200" s="10"/>
      <c r="I200" s="11">
        <v>-9.636138</v>
      </c>
      <c r="J200" s="11">
        <v>120.245727</v>
      </c>
      <c r="K200" s="10" t="s">
        <v>64</v>
      </c>
      <c r="L200" s="10" t="s">
        <v>64</v>
      </c>
      <c r="M200" s="10" t="s">
        <v>109</v>
      </c>
      <c r="N200" s="10" t="s">
        <v>86</v>
      </c>
      <c r="O200" s="10" t="s">
        <v>67</v>
      </c>
      <c r="P200" s="10" t="s">
        <v>68</v>
      </c>
      <c r="Q200" s="10" t="s">
        <v>868</v>
      </c>
      <c r="R200" s="10" t="s">
        <v>869</v>
      </c>
      <c r="S200" s="10" t="s">
        <v>63</v>
      </c>
      <c r="T200" s="10"/>
      <c r="U200" s="10" t="s">
        <v>72</v>
      </c>
      <c r="V200" s="10" t="s">
        <v>870</v>
      </c>
      <c r="W200" s="10">
        <v>2.0</v>
      </c>
      <c r="X200" s="10" t="s">
        <v>74</v>
      </c>
      <c r="Y200" s="10" t="s">
        <v>75</v>
      </c>
      <c r="Z200" s="10" t="s">
        <v>74</v>
      </c>
      <c r="AA200" s="10" t="s">
        <v>76</v>
      </c>
      <c r="AB200" s="10" t="s">
        <v>74</v>
      </c>
      <c r="AC200" s="10"/>
      <c r="AD200" s="10" t="s">
        <v>74</v>
      </c>
      <c r="AE200" s="10">
        <v>4.0</v>
      </c>
      <c r="AF200" s="10" t="s">
        <v>74</v>
      </c>
      <c r="AG200" s="10" t="s">
        <v>74</v>
      </c>
      <c r="AH200" s="10" t="s">
        <v>74</v>
      </c>
      <c r="AI200" s="10" t="s">
        <v>74</v>
      </c>
      <c r="AJ200" s="10" t="s">
        <v>74</v>
      </c>
      <c r="AK200" s="10" t="s">
        <v>871</v>
      </c>
      <c r="AL200" s="10">
        <v>53.0</v>
      </c>
      <c r="AM200" s="10" t="s">
        <v>872</v>
      </c>
      <c r="AN200" s="10">
        <v>996.0</v>
      </c>
      <c r="AO200" s="10" t="s">
        <v>74</v>
      </c>
      <c r="AP200" s="10" t="s">
        <v>90</v>
      </c>
      <c r="AQ200" s="10" t="s">
        <v>91</v>
      </c>
      <c r="AR200" s="10">
        <v>0.0</v>
      </c>
      <c r="AS200" s="10" t="s">
        <v>74</v>
      </c>
      <c r="AT200" s="10">
        <v>996.0</v>
      </c>
      <c r="AU200" s="10"/>
      <c r="AV200" s="10" t="s">
        <v>74</v>
      </c>
      <c r="AW200" s="10" t="s">
        <v>74</v>
      </c>
      <c r="AX200" s="10">
        <v>1.0</v>
      </c>
      <c r="AY200" s="10">
        <v>0.0</v>
      </c>
      <c r="AZ200" s="10" t="s">
        <v>74</v>
      </c>
      <c r="BA200" s="10" t="s">
        <v>74</v>
      </c>
      <c r="BB200" s="10">
        <v>1.0</v>
      </c>
      <c r="BC200" s="10" t="s">
        <v>74</v>
      </c>
      <c r="BD200" s="10" t="s">
        <v>74</v>
      </c>
      <c r="BE200" s="10">
        <v>0.0</v>
      </c>
      <c r="BF200" s="10">
        <v>0.0</v>
      </c>
    </row>
    <row r="201" ht="14.25" customHeight="1">
      <c r="A201" s="10">
        <f t="shared" si="31"/>
        <v>183</v>
      </c>
      <c r="B201" s="10" t="s">
        <v>712</v>
      </c>
      <c r="C201" s="11" t="s">
        <v>873</v>
      </c>
      <c r="D201" s="11" t="s">
        <v>874</v>
      </c>
      <c r="E201" s="10">
        <f t="shared" si="32"/>
        <v>43</v>
      </c>
      <c r="F201" s="11" t="s">
        <v>875</v>
      </c>
      <c r="G201" s="11"/>
      <c r="H201" s="10"/>
      <c r="I201" s="11"/>
      <c r="J201" s="11"/>
      <c r="K201" s="10" t="s">
        <v>145</v>
      </c>
      <c r="L201" s="10" t="s">
        <v>145</v>
      </c>
      <c r="M201" s="10" t="s">
        <v>65</v>
      </c>
      <c r="N201" s="10" t="s">
        <v>74</v>
      </c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</row>
    <row r="202" ht="14.25" customHeight="1">
      <c r="A202" s="4" t="s">
        <v>876</v>
      </c>
      <c r="B202" s="5"/>
      <c r="C202" s="21" t="s">
        <v>877</v>
      </c>
      <c r="D202" s="22"/>
      <c r="E202" s="15"/>
      <c r="F202" s="7"/>
      <c r="G202" s="7"/>
      <c r="H202" s="8"/>
      <c r="I202" s="7"/>
      <c r="J202" s="7"/>
      <c r="K202" s="7"/>
      <c r="L202" s="7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</row>
    <row r="203" ht="14.25" customHeight="1">
      <c r="A203" s="10">
        <f>A201+1</f>
        <v>184</v>
      </c>
      <c r="B203" s="10" t="s">
        <v>877</v>
      </c>
      <c r="C203" s="11" t="s">
        <v>878</v>
      </c>
      <c r="D203" s="11" t="s">
        <v>879</v>
      </c>
      <c r="E203" s="10">
        <v>1.0</v>
      </c>
      <c r="F203" s="11" t="s">
        <v>880</v>
      </c>
      <c r="G203" s="11"/>
      <c r="H203" s="10"/>
      <c r="I203" s="11"/>
      <c r="J203" s="11"/>
      <c r="K203" s="10" t="s">
        <v>145</v>
      </c>
      <c r="L203" s="10" t="s">
        <v>145</v>
      </c>
      <c r="M203" s="10" t="s">
        <v>65</v>
      </c>
      <c r="N203" s="10" t="s">
        <v>74</v>
      </c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</row>
    <row r="204" ht="14.25" customHeight="1">
      <c r="A204" s="10">
        <f t="shared" ref="A204:A207" si="33">A203+1</f>
        <v>185</v>
      </c>
      <c r="B204" s="10" t="s">
        <v>877</v>
      </c>
      <c r="C204" s="11" t="s">
        <v>878</v>
      </c>
      <c r="D204" s="11" t="s">
        <v>881</v>
      </c>
      <c r="E204" s="10">
        <f t="shared" ref="E204:E207" si="34">E203+1</f>
        <v>2</v>
      </c>
      <c r="F204" s="11" t="s">
        <v>881</v>
      </c>
      <c r="G204" s="11"/>
      <c r="H204" s="10"/>
      <c r="I204" s="11"/>
      <c r="J204" s="11"/>
      <c r="K204" s="10" t="s">
        <v>145</v>
      </c>
      <c r="L204" s="10" t="s">
        <v>145</v>
      </c>
      <c r="M204" s="10" t="s">
        <v>65</v>
      </c>
      <c r="N204" s="10" t="s">
        <v>74</v>
      </c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</row>
    <row r="205" ht="14.25" customHeight="1">
      <c r="A205" s="10">
        <f t="shared" si="33"/>
        <v>186</v>
      </c>
      <c r="B205" s="10" t="s">
        <v>877</v>
      </c>
      <c r="C205" s="11" t="s">
        <v>878</v>
      </c>
      <c r="D205" s="11" t="s">
        <v>882</v>
      </c>
      <c r="E205" s="10">
        <f t="shared" si="34"/>
        <v>3</v>
      </c>
      <c r="F205" s="11" t="s">
        <v>882</v>
      </c>
      <c r="G205" s="11"/>
      <c r="H205" s="10"/>
      <c r="I205" s="11"/>
      <c r="J205" s="11"/>
      <c r="K205" s="10" t="s">
        <v>64</v>
      </c>
      <c r="L205" s="10" t="s">
        <v>64</v>
      </c>
      <c r="M205" s="10" t="s">
        <v>65</v>
      </c>
      <c r="N205" s="10" t="s">
        <v>86</v>
      </c>
      <c r="O205" s="10" t="s">
        <v>67</v>
      </c>
      <c r="P205" s="10"/>
      <c r="Q205" s="10" t="s">
        <v>883</v>
      </c>
      <c r="R205" s="10" t="s">
        <v>884</v>
      </c>
      <c r="S205" s="10" t="s">
        <v>63</v>
      </c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</row>
    <row r="206" ht="14.25" customHeight="1">
      <c r="A206" s="10">
        <f t="shared" si="33"/>
        <v>187</v>
      </c>
      <c r="B206" s="10" t="s">
        <v>877</v>
      </c>
      <c r="C206" s="11" t="s">
        <v>573</v>
      </c>
      <c r="D206" s="11" t="s">
        <v>885</v>
      </c>
      <c r="E206" s="10">
        <f t="shared" si="34"/>
        <v>4</v>
      </c>
      <c r="F206" s="11" t="s">
        <v>573</v>
      </c>
      <c r="G206" s="11"/>
      <c r="H206" s="10"/>
      <c r="I206" s="11"/>
      <c r="J206" s="11"/>
      <c r="K206" s="10" t="s">
        <v>145</v>
      </c>
      <c r="L206" s="10" t="s">
        <v>456</v>
      </c>
      <c r="M206" s="10" t="s">
        <v>109</v>
      </c>
      <c r="N206" s="10" t="s">
        <v>86</v>
      </c>
      <c r="O206" s="10"/>
      <c r="P206" s="10"/>
      <c r="Q206" s="10"/>
      <c r="R206" s="10"/>
      <c r="S206" s="10"/>
      <c r="T206" s="10"/>
      <c r="U206" s="10" t="s">
        <v>95</v>
      </c>
      <c r="V206" s="10" t="s">
        <v>74</v>
      </c>
      <c r="W206" s="10">
        <v>1.0</v>
      </c>
      <c r="X206" s="10" t="s">
        <v>74</v>
      </c>
      <c r="Y206" s="10" t="s">
        <v>75</v>
      </c>
      <c r="Z206" s="10" t="s">
        <v>74</v>
      </c>
      <c r="AA206" s="10" t="s">
        <v>76</v>
      </c>
      <c r="AB206" s="10" t="s">
        <v>74</v>
      </c>
      <c r="AC206" s="10"/>
      <c r="AD206" s="10" t="s">
        <v>74</v>
      </c>
      <c r="AE206" s="10">
        <v>4.0</v>
      </c>
      <c r="AF206" s="10" t="s">
        <v>74</v>
      </c>
      <c r="AG206" s="10" t="s">
        <v>74</v>
      </c>
      <c r="AH206" s="10" t="s">
        <v>74</v>
      </c>
      <c r="AI206" s="10" t="s">
        <v>74</v>
      </c>
      <c r="AJ206" s="10" t="s">
        <v>74</v>
      </c>
      <c r="AK206" s="10" t="s">
        <v>886</v>
      </c>
      <c r="AL206" s="10">
        <v>61.0</v>
      </c>
      <c r="AM206" s="10" t="s">
        <v>887</v>
      </c>
      <c r="AN206" s="10">
        <v>3.0</v>
      </c>
      <c r="AO206" s="10" t="s">
        <v>74</v>
      </c>
      <c r="AP206" s="10" t="s">
        <v>79</v>
      </c>
      <c r="AQ206" s="10" t="s">
        <v>80</v>
      </c>
      <c r="AR206" s="10">
        <v>500.0</v>
      </c>
      <c r="AS206" s="10" t="s">
        <v>81</v>
      </c>
      <c r="AT206" s="10">
        <v>996.0</v>
      </c>
      <c r="AU206" s="10"/>
      <c r="AV206" s="10" t="s">
        <v>74</v>
      </c>
      <c r="AW206" s="10" t="s">
        <v>74</v>
      </c>
      <c r="AX206" s="10">
        <v>1.0</v>
      </c>
      <c r="AY206" s="10">
        <v>57.0</v>
      </c>
      <c r="AZ206" s="10" t="s">
        <v>74</v>
      </c>
      <c r="BA206" s="10" t="s">
        <v>74</v>
      </c>
      <c r="BB206" s="10">
        <v>1.0</v>
      </c>
      <c r="BC206" s="10" t="s">
        <v>74</v>
      </c>
      <c r="BD206" s="10" t="s">
        <v>74</v>
      </c>
      <c r="BE206" s="10">
        <v>2.0</v>
      </c>
      <c r="BF206" s="10">
        <v>3.0</v>
      </c>
    </row>
    <row r="207" ht="14.25" customHeight="1">
      <c r="A207" s="10">
        <f t="shared" si="33"/>
        <v>188</v>
      </c>
      <c r="B207" s="10" t="s">
        <v>877</v>
      </c>
      <c r="C207" s="14" t="s">
        <v>157</v>
      </c>
      <c r="D207" s="11" t="s">
        <v>888</v>
      </c>
      <c r="E207" s="10">
        <f t="shared" si="34"/>
        <v>5</v>
      </c>
      <c r="F207" s="14" t="s">
        <v>889</v>
      </c>
      <c r="G207" s="11"/>
      <c r="H207" s="10"/>
      <c r="I207" s="11"/>
      <c r="J207" s="11"/>
      <c r="K207" s="10" t="s">
        <v>64</v>
      </c>
      <c r="L207" s="10" t="s">
        <v>64</v>
      </c>
      <c r="M207" s="10" t="s">
        <v>109</v>
      </c>
      <c r="N207" s="10" t="s">
        <v>110</v>
      </c>
      <c r="O207" s="10" t="s">
        <v>67</v>
      </c>
      <c r="P207" s="10" t="s">
        <v>68</v>
      </c>
      <c r="Q207" s="10"/>
      <c r="R207" s="10"/>
      <c r="S207" s="10"/>
      <c r="T207" s="10"/>
      <c r="U207" s="10" t="s">
        <v>113</v>
      </c>
      <c r="V207" s="10" t="s">
        <v>890</v>
      </c>
      <c r="W207" s="10">
        <v>1.0</v>
      </c>
      <c r="X207" s="10" t="s">
        <v>74</v>
      </c>
      <c r="Y207" s="10" t="s">
        <v>75</v>
      </c>
      <c r="Z207" s="10" t="s">
        <v>74</v>
      </c>
      <c r="AA207" s="10" t="s">
        <v>76</v>
      </c>
      <c r="AB207" s="10" t="s">
        <v>74</v>
      </c>
      <c r="AC207" s="10"/>
      <c r="AD207" s="10" t="s">
        <v>891</v>
      </c>
      <c r="AE207" s="10">
        <v>4.0</v>
      </c>
      <c r="AF207" s="10" t="s">
        <v>74</v>
      </c>
      <c r="AG207" s="10" t="s">
        <v>74</v>
      </c>
      <c r="AH207" s="10" t="s">
        <v>74</v>
      </c>
      <c r="AI207" s="10" t="s">
        <v>74</v>
      </c>
      <c r="AJ207" s="10" t="s">
        <v>74</v>
      </c>
      <c r="AK207" s="10" t="s">
        <v>892</v>
      </c>
      <c r="AL207" s="10">
        <v>61.0</v>
      </c>
      <c r="AM207" s="10" t="s">
        <v>893</v>
      </c>
      <c r="AN207" s="10">
        <v>1.0</v>
      </c>
      <c r="AO207" s="10" t="s">
        <v>74</v>
      </c>
      <c r="AP207" s="10" t="s">
        <v>90</v>
      </c>
      <c r="AQ207" s="10" t="s">
        <v>91</v>
      </c>
      <c r="AR207" s="10">
        <v>1000.0</v>
      </c>
      <c r="AS207" s="10" t="s">
        <v>81</v>
      </c>
      <c r="AT207" s="10">
        <v>996.0</v>
      </c>
      <c r="AU207" s="10"/>
      <c r="AV207" s="10" t="s">
        <v>74</v>
      </c>
      <c r="AW207" s="10" t="s">
        <v>74</v>
      </c>
      <c r="AX207" s="10">
        <v>1.0</v>
      </c>
      <c r="AY207" s="10">
        <v>65.0</v>
      </c>
      <c r="AZ207" s="10" t="s">
        <v>74</v>
      </c>
      <c r="BA207" s="10" t="s">
        <v>74</v>
      </c>
      <c r="BB207" s="10">
        <v>1.0</v>
      </c>
      <c r="BC207" s="10" t="s">
        <v>74</v>
      </c>
      <c r="BD207" s="10" t="s">
        <v>74</v>
      </c>
      <c r="BE207" s="10">
        <v>2.0</v>
      </c>
      <c r="BF207" s="10">
        <v>3.0</v>
      </c>
    </row>
    <row r="208" ht="14.25" customHeight="1">
      <c r="A208" s="4" t="s">
        <v>894</v>
      </c>
      <c r="B208" s="5"/>
      <c r="C208" s="21" t="s">
        <v>895</v>
      </c>
      <c r="D208" s="22"/>
      <c r="E208" s="15"/>
      <c r="F208" s="7"/>
      <c r="G208" s="7"/>
      <c r="H208" s="8"/>
      <c r="I208" s="7"/>
      <c r="J208" s="7"/>
      <c r="K208" s="7"/>
      <c r="L208" s="7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</row>
    <row r="209" ht="14.25" customHeight="1">
      <c r="A209" s="10">
        <f>A207+1</f>
        <v>189</v>
      </c>
      <c r="B209" s="10" t="s">
        <v>895</v>
      </c>
      <c r="C209" s="11" t="s">
        <v>896</v>
      </c>
      <c r="D209" s="11" t="s">
        <v>897</v>
      </c>
      <c r="E209" s="10">
        <v>1.0</v>
      </c>
      <c r="F209" s="11" t="s">
        <v>898</v>
      </c>
      <c r="G209" s="11"/>
      <c r="H209" s="10"/>
      <c r="I209" s="11"/>
      <c r="J209" s="11"/>
      <c r="K209" s="10" t="s">
        <v>145</v>
      </c>
      <c r="L209" s="10" t="s">
        <v>145</v>
      </c>
      <c r="M209" s="10" t="s">
        <v>65</v>
      </c>
      <c r="N209" s="10" t="s">
        <v>74</v>
      </c>
      <c r="O209" s="10"/>
      <c r="P209" s="10" t="s">
        <v>74</v>
      </c>
      <c r="Q209" s="10"/>
      <c r="R209" s="10"/>
      <c r="S209" s="10"/>
      <c r="T209" s="10"/>
      <c r="U209" s="10"/>
      <c r="V209" s="10" t="s">
        <v>74</v>
      </c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</row>
    <row r="210" ht="14.25" customHeight="1">
      <c r="A210" s="4" t="s">
        <v>899</v>
      </c>
      <c r="B210" s="5"/>
      <c r="C210" s="21" t="s">
        <v>900</v>
      </c>
      <c r="D210" s="22"/>
      <c r="E210" s="15"/>
      <c r="F210" s="7"/>
      <c r="G210" s="7"/>
      <c r="H210" s="8"/>
      <c r="I210" s="7"/>
      <c r="J210" s="7"/>
      <c r="K210" s="7"/>
      <c r="L210" s="7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</row>
    <row r="211" ht="14.25" customHeight="1">
      <c r="A211" s="10">
        <f>A209+1</f>
        <v>190</v>
      </c>
      <c r="B211" s="10" t="s">
        <v>900</v>
      </c>
      <c r="C211" s="11" t="s">
        <v>901</v>
      </c>
      <c r="D211" s="11" t="s">
        <v>902</v>
      </c>
      <c r="E211" s="10">
        <v>1.0</v>
      </c>
      <c r="F211" s="11" t="s">
        <v>902</v>
      </c>
      <c r="G211" s="11"/>
      <c r="H211" s="10"/>
      <c r="I211" s="11"/>
      <c r="J211" s="11"/>
      <c r="K211" s="10" t="s">
        <v>64</v>
      </c>
      <c r="L211" s="10" t="s">
        <v>64</v>
      </c>
      <c r="M211" s="10" t="s">
        <v>245</v>
      </c>
      <c r="N211" s="10" t="s">
        <v>86</v>
      </c>
      <c r="O211" s="10" t="s">
        <v>67</v>
      </c>
      <c r="P211" s="10" t="s">
        <v>903</v>
      </c>
      <c r="Q211" s="10"/>
      <c r="R211" s="10"/>
      <c r="S211" s="10"/>
      <c r="T211" s="10"/>
      <c r="U211" s="10" t="s">
        <v>246</v>
      </c>
      <c r="V211" s="10" t="s">
        <v>904</v>
      </c>
      <c r="W211" s="10">
        <v>2.0</v>
      </c>
      <c r="X211" s="10" t="s">
        <v>74</v>
      </c>
      <c r="Y211" s="10" t="s">
        <v>75</v>
      </c>
      <c r="Z211" s="10" t="s">
        <v>74</v>
      </c>
      <c r="AA211" s="10" t="s">
        <v>76</v>
      </c>
      <c r="AB211" s="10" t="s">
        <v>74</v>
      </c>
      <c r="AC211" s="10"/>
      <c r="AD211" s="10" t="s">
        <v>74</v>
      </c>
      <c r="AE211" s="10">
        <v>4.0</v>
      </c>
      <c r="AF211" s="10" t="s">
        <v>74</v>
      </c>
      <c r="AG211" s="10" t="s">
        <v>74</v>
      </c>
      <c r="AH211" s="10" t="s">
        <v>74</v>
      </c>
      <c r="AI211" s="10" t="s">
        <v>74</v>
      </c>
      <c r="AJ211" s="10" t="s">
        <v>74</v>
      </c>
      <c r="AK211" s="10" t="s">
        <v>905</v>
      </c>
      <c r="AL211" s="10">
        <v>63.0</v>
      </c>
      <c r="AM211" s="10" t="s">
        <v>906</v>
      </c>
      <c r="AN211" s="10">
        <v>996.0</v>
      </c>
      <c r="AO211" s="10" t="s">
        <v>74</v>
      </c>
      <c r="AP211" s="10" t="s">
        <v>90</v>
      </c>
      <c r="AQ211" s="10" t="s">
        <v>91</v>
      </c>
      <c r="AR211" s="10">
        <v>300.0</v>
      </c>
      <c r="AS211" s="10" t="s">
        <v>81</v>
      </c>
      <c r="AT211" s="10">
        <v>996.0</v>
      </c>
      <c r="AU211" s="10"/>
      <c r="AV211" s="10" t="s">
        <v>74</v>
      </c>
      <c r="AW211" s="10" t="s">
        <v>74</v>
      </c>
      <c r="AX211" s="10">
        <v>1.0</v>
      </c>
      <c r="AY211" s="10">
        <v>48.0</v>
      </c>
      <c r="AZ211" s="10" t="s">
        <v>74</v>
      </c>
      <c r="BA211" s="10" t="s">
        <v>74</v>
      </c>
      <c r="BB211" s="10">
        <v>1.0</v>
      </c>
      <c r="BC211" s="10" t="s">
        <v>74</v>
      </c>
      <c r="BD211" s="10" t="s">
        <v>74</v>
      </c>
      <c r="BE211" s="10">
        <v>2.0</v>
      </c>
      <c r="BF211" s="10">
        <v>2.0</v>
      </c>
    </row>
    <row r="212" ht="14.25" customHeight="1">
      <c r="A212" s="10">
        <f t="shared" ref="A212:A216" si="35">A211+1</f>
        <v>191</v>
      </c>
      <c r="B212" s="10" t="s">
        <v>900</v>
      </c>
      <c r="C212" s="11" t="s">
        <v>901</v>
      </c>
      <c r="D212" s="11" t="s">
        <v>907</v>
      </c>
      <c r="E212" s="10">
        <f t="shared" ref="E212:E216" si="36">E211+1</f>
        <v>2</v>
      </c>
      <c r="F212" s="11" t="s">
        <v>907</v>
      </c>
      <c r="G212" s="11"/>
      <c r="H212" s="10"/>
      <c r="I212" s="11"/>
      <c r="J212" s="11"/>
      <c r="K212" s="10" t="s">
        <v>64</v>
      </c>
      <c r="L212" s="10" t="s">
        <v>64</v>
      </c>
      <c r="M212" s="10" t="s">
        <v>245</v>
      </c>
      <c r="N212" s="10" t="s">
        <v>86</v>
      </c>
      <c r="O212" s="10" t="s">
        <v>67</v>
      </c>
      <c r="P212" s="10" t="s">
        <v>903</v>
      </c>
      <c r="Q212" s="10"/>
      <c r="R212" s="10"/>
      <c r="S212" s="10"/>
      <c r="T212" s="10"/>
      <c r="U212" s="10" t="s">
        <v>246</v>
      </c>
      <c r="V212" s="10" t="s">
        <v>908</v>
      </c>
      <c r="W212" s="10">
        <v>2.0</v>
      </c>
      <c r="X212" s="10" t="s">
        <v>74</v>
      </c>
      <c r="Y212" s="10" t="s">
        <v>75</v>
      </c>
      <c r="Z212" s="10" t="s">
        <v>74</v>
      </c>
      <c r="AA212" s="10" t="s">
        <v>76</v>
      </c>
      <c r="AB212" s="10" t="s">
        <v>74</v>
      </c>
      <c r="AC212" s="10"/>
      <c r="AD212" s="10" t="s">
        <v>74</v>
      </c>
      <c r="AE212" s="10">
        <v>4.0</v>
      </c>
      <c r="AF212" s="10" t="s">
        <v>74</v>
      </c>
      <c r="AG212" s="10" t="s">
        <v>74</v>
      </c>
      <c r="AH212" s="10" t="s">
        <v>74</v>
      </c>
      <c r="AI212" s="10" t="s">
        <v>74</v>
      </c>
      <c r="AJ212" s="10" t="s">
        <v>74</v>
      </c>
      <c r="AK212" s="10" t="s">
        <v>909</v>
      </c>
      <c r="AL212" s="10">
        <v>63.0</v>
      </c>
      <c r="AM212" s="10" t="s">
        <v>906</v>
      </c>
      <c r="AN212" s="10">
        <v>996.0</v>
      </c>
      <c r="AO212" s="10" t="s">
        <v>74</v>
      </c>
      <c r="AP212" s="10" t="s">
        <v>90</v>
      </c>
      <c r="AQ212" s="10" t="s">
        <v>91</v>
      </c>
      <c r="AR212" s="10">
        <v>300.0</v>
      </c>
      <c r="AS212" s="10" t="s">
        <v>81</v>
      </c>
      <c r="AT212" s="10">
        <v>996.0</v>
      </c>
      <c r="AU212" s="10"/>
      <c r="AV212" s="10" t="s">
        <v>74</v>
      </c>
      <c r="AW212" s="10" t="s">
        <v>74</v>
      </c>
      <c r="AX212" s="10">
        <v>1.0</v>
      </c>
      <c r="AY212" s="10">
        <v>42.0</v>
      </c>
      <c r="AZ212" s="10" t="s">
        <v>74</v>
      </c>
      <c r="BA212" s="10" t="s">
        <v>74</v>
      </c>
      <c r="BB212" s="10">
        <v>1.0</v>
      </c>
      <c r="BC212" s="10" t="s">
        <v>74</v>
      </c>
      <c r="BD212" s="10" t="s">
        <v>74</v>
      </c>
      <c r="BE212" s="10">
        <v>2.0</v>
      </c>
      <c r="BF212" s="10">
        <v>2.0</v>
      </c>
    </row>
    <row r="213" ht="14.25" customHeight="1">
      <c r="A213" s="10">
        <f t="shared" si="35"/>
        <v>192</v>
      </c>
      <c r="B213" s="10" t="s">
        <v>900</v>
      </c>
      <c r="C213" s="11" t="s">
        <v>901</v>
      </c>
      <c r="D213" s="11" t="s">
        <v>910</v>
      </c>
      <c r="E213" s="10">
        <f t="shared" si="36"/>
        <v>3</v>
      </c>
      <c r="F213" s="11" t="s">
        <v>911</v>
      </c>
      <c r="G213" s="11"/>
      <c r="H213" s="10"/>
      <c r="I213" s="11"/>
      <c r="J213" s="11"/>
      <c r="K213" s="10" t="s">
        <v>64</v>
      </c>
      <c r="L213" s="10" t="s">
        <v>64</v>
      </c>
      <c r="M213" s="10" t="s">
        <v>245</v>
      </c>
      <c r="N213" s="10" t="s">
        <v>128</v>
      </c>
      <c r="O213" s="10" t="s">
        <v>67</v>
      </c>
      <c r="P213" s="10" t="s">
        <v>903</v>
      </c>
      <c r="Q213" s="10"/>
      <c r="R213" s="10"/>
      <c r="S213" s="10"/>
      <c r="T213" s="10"/>
      <c r="U213" s="10" t="s">
        <v>246</v>
      </c>
      <c r="V213" s="10" t="s">
        <v>912</v>
      </c>
      <c r="W213" s="10">
        <v>2.0</v>
      </c>
      <c r="X213" s="10" t="s">
        <v>74</v>
      </c>
      <c r="Y213" s="10" t="s">
        <v>75</v>
      </c>
      <c r="Z213" s="10" t="s">
        <v>74</v>
      </c>
      <c r="AA213" s="10" t="s">
        <v>76</v>
      </c>
      <c r="AB213" s="10" t="s">
        <v>74</v>
      </c>
      <c r="AC213" s="10"/>
      <c r="AD213" s="10" t="s">
        <v>913</v>
      </c>
      <c r="AE213" s="10">
        <v>4.0</v>
      </c>
      <c r="AF213" s="10" t="s">
        <v>74</v>
      </c>
      <c r="AG213" s="10" t="s">
        <v>74</v>
      </c>
      <c r="AH213" s="10" t="s">
        <v>74</v>
      </c>
      <c r="AI213" s="10" t="s">
        <v>74</v>
      </c>
      <c r="AJ213" s="10" t="s">
        <v>74</v>
      </c>
      <c r="AK213" s="10" t="s">
        <v>914</v>
      </c>
      <c r="AL213" s="10">
        <v>63.0</v>
      </c>
      <c r="AM213" s="10" t="s">
        <v>906</v>
      </c>
      <c r="AN213" s="10">
        <v>996.0</v>
      </c>
      <c r="AO213" s="10" t="s">
        <v>74</v>
      </c>
      <c r="AP213" s="10" t="s">
        <v>90</v>
      </c>
      <c r="AQ213" s="10" t="s">
        <v>91</v>
      </c>
      <c r="AR213" s="10">
        <v>0.0</v>
      </c>
      <c r="AS213" s="10" t="s">
        <v>345</v>
      </c>
      <c r="AT213" s="10">
        <v>996.0</v>
      </c>
      <c r="AU213" s="10"/>
      <c r="AV213" s="10" t="s">
        <v>74</v>
      </c>
      <c r="AW213" s="10" t="s">
        <v>74</v>
      </c>
      <c r="AX213" s="10">
        <v>1.0</v>
      </c>
      <c r="AY213" s="10">
        <v>0.0</v>
      </c>
      <c r="AZ213" s="10" t="s">
        <v>74</v>
      </c>
      <c r="BA213" s="10" t="s">
        <v>74</v>
      </c>
      <c r="BB213" s="10">
        <v>1.0</v>
      </c>
      <c r="BC213" s="10" t="s">
        <v>74</v>
      </c>
      <c r="BD213" s="10" t="s">
        <v>74</v>
      </c>
      <c r="BE213" s="10">
        <v>0.0</v>
      </c>
      <c r="BF213" s="10">
        <v>0.0</v>
      </c>
    </row>
    <row r="214" ht="14.25" customHeight="1">
      <c r="A214" s="10">
        <f t="shared" si="35"/>
        <v>193</v>
      </c>
      <c r="B214" s="10" t="s">
        <v>900</v>
      </c>
      <c r="C214" s="11" t="s">
        <v>901</v>
      </c>
      <c r="D214" s="11" t="s">
        <v>915</v>
      </c>
      <c r="E214" s="10">
        <f t="shared" si="36"/>
        <v>4</v>
      </c>
      <c r="F214" s="11" t="s">
        <v>915</v>
      </c>
      <c r="G214" s="11"/>
      <c r="H214" s="10"/>
      <c r="I214" s="11"/>
      <c r="J214" s="11"/>
      <c r="K214" s="10" t="s">
        <v>64</v>
      </c>
      <c r="L214" s="10" t="s">
        <v>64</v>
      </c>
      <c r="M214" s="10" t="s">
        <v>245</v>
      </c>
      <c r="N214" s="10" t="s">
        <v>128</v>
      </c>
      <c r="O214" s="10" t="s">
        <v>67</v>
      </c>
      <c r="P214" s="10" t="s">
        <v>903</v>
      </c>
      <c r="Q214" s="10"/>
      <c r="R214" s="10"/>
      <c r="S214" s="10"/>
      <c r="T214" s="10"/>
      <c r="U214" s="10" t="s">
        <v>246</v>
      </c>
      <c r="V214" s="10" t="s">
        <v>916</v>
      </c>
      <c r="W214" s="10">
        <v>3.0</v>
      </c>
      <c r="X214" s="10" t="s">
        <v>74</v>
      </c>
      <c r="Y214" s="10" t="s">
        <v>75</v>
      </c>
      <c r="Z214" s="10" t="s">
        <v>74</v>
      </c>
      <c r="AA214" s="10" t="s">
        <v>76</v>
      </c>
      <c r="AB214" s="10" t="s">
        <v>74</v>
      </c>
      <c r="AC214" s="10"/>
      <c r="AD214" s="10" t="s">
        <v>917</v>
      </c>
      <c r="AE214" s="10">
        <v>4.0</v>
      </c>
      <c r="AF214" s="10" t="s">
        <v>74</v>
      </c>
      <c r="AG214" s="10" t="s">
        <v>74</v>
      </c>
      <c r="AH214" s="10" t="s">
        <v>74</v>
      </c>
      <c r="AI214" s="10" t="s">
        <v>74</v>
      </c>
      <c r="AJ214" s="10" t="s">
        <v>74</v>
      </c>
      <c r="AK214" s="10" t="s">
        <v>918</v>
      </c>
      <c r="AL214" s="10">
        <v>63.0</v>
      </c>
      <c r="AM214" s="10" t="s">
        <v>906</v>
      </c>
      <c r="AN214" s="10">
        <v>996.0</v>
      </c>
      <c r="AO214" s="10" t="s">
        <v>74</v>
      </c>
      <c r="AP214" s="10" t="s">
        <v>90</v>
      </c>
      <c r="AQ214" s="10" t="s">
        <v>91</v>
      </c>
      <c r="AR214" s="10">
        <v>0.0</v>
      </c>
      <c r="AS214" s="10" t="s">
        <v>123</v>
      </c>
      <c r="AT214" s="10">
        <v>996.0</v>
      </c>
      <c r="AU214" s="10"/>
      <c r="AV214" s="10" t="s">
        <v>74</v>
      </c>
      <c r="AW214" s="10" t="s">
        <v>74</v>
      </c>
      <c r="AX214" s="10">
        <v>1.0</v>
      </c>
      <c r="AY214" s="10">
        <v>0.0</v>
      </c>
      <c r="AZ214" s="10" t="s">
        <v>74</v>
      </c>
      <c r="BA214" s="10" t="s">
        <v>74</v>
      </c>
      <c r="BB214" s="10">
        <v>1.0</v>
      </c>
      <c r="BC214" s="10" t="s">
        <v>74</v>
      </c>
      <c r="BD214" s="10" t="s">
        <v>74</v>
      </c>
      <c r="BE214" s="10">
        <v>0.0</v>
      </c>
      <c r="BF214" s="10">
        <v>0.0</v>
      </c>
    </row>
    <row r="215" ht="14.25" customHeight="1">
      <c r="A215" s="10">
        <f t="shared" si="35"/>
        <v>194</v>
      </c>
      <c r="B215" s="10" t="s">
        <v>900</v>
      </c>
      <c r="C215" s="11" t="s">
        <v>901</v>
      </c>
      <c r="D215" s="11" t="s">
        <v>919</v>
      </c>
      <c r="E215" s="10">
        <f t="shared" si="36"/>
        <v>5</v>
      </c>
      <c r="F215" s="11" t="s">
        <v>919</v>
      </c>
      <c r="G215" s="11"/>
      <c r="H215" s="10"/>
      <c r="I215" s="11"/>
      <c r="J215" s="11"/>
      <c r="K215" s="10" t="s">
        <v>64</v>
      </c>
      <c r="L215" s="10" t="s">
        <v>64</v>
      </c>
      <c r="M215" s="10" t="s">
        <v>65</v>
      </c>
      <c r="N215" s="10" t="s">
        <v>228</v>
      </c>
      <c r="O215" s="10" t="s">
        <v>67</v>
      </c>
      <c r="P215" s="10" t="s">
        <v>68</v>
      </c>
      <c r="Q215" s="10"/>
      <c r="R215" s="10"/>
      <c r="S215" s="10"/>
      <c r="T215" s="10"/>
      <c r="U215" s="10" t="s">
        <v>72</v>
      </c>
      <c r="V215" s="10" t="s">
        <v>920</v>
      </c>
      <c r="W215" s="10">
        <v>2.0</v>
      </c>
      <c r="X215" s="10" t="s">
        <v>74</v>
      </c>
      <c r="Y215" s="10" t="s">
        <v>75</v>
      </c>
      <c r="Z215" s="10" t="s">
        <v>74</v>
      </c>
      <c r="AA215" s="10" t="s">
        <v>76</v>
      </c>
      <c r="AB215" s="10" t="s">
        <v>74</v>
      </c>
      <c r="AC215" s="10"/>
      <c r="AD215" s="10" t="s">
        <v>74</v>
      </c>
      <c r="AE215" s="10">
        <v>4.0</v>
      </c>
      <c r="AF215" s="10" t="s">
        <v>74</v>
      </c>
      <c r="AG215" s="10" t="s">
        <v>74</v>
      </c>
      <c r="AH215" s="10" t="s">
        <v>74</v>
      </c>
      <c r="AI215" s="10" t="s">
        <v>74</v>
      </c>
      <c r="AJ215" s="10" t="s">
        <v>74</v>
      </c>
      <c r="AK215" s="10" t="s">
        <v>921</v>
      </c>
      <c r="AL215" s="10">
        <v>63.0</v>
      </c>
      <c r="AM215" s="10" t="s">
        <v>906</v>
      </c>
      <c r="AN215" s="10">
        <v>996.0</v>
      </c>
      <c r="AO215" s="10" t="s">
        <v>74</v>
      </c>
      <c r="AP215" s="10" t="s">
        <v>79</v>
      </c>
      <c r="AQ215" s="10" t="s">
        <v>80</v>
      </c>
      <c r="AR215" s="10">
        <v>300.0</v>
      </c>
      <c r="AS215" s="10" t="s">
        <v>81</v>
      </c>
      <c r="AT215" s="10">
        <v>996.0</v>
      </c>
      <c r="AU215" s="10"/>
      <c r="AV215" s="10" t="s">
        <v>221</v>
      </c>
      <c r="AW215" s="10" t="s">
        <v>74</v>
      </c>
      <c r="AX215" s="10">
        <v>1.0</v>
      </c>
      <c r="AY215" s="10">
        <v>116.0</v>
      </c>
      <c r="AZ215" s="10" t="s">
        <v>74</v>
      </c>
      <c r="BA215" s="10" t="s">
        <v>74</v>
      </c>
      <c r="BB215" s="10">
        <v>1.0</v>
      </c>
      <c r="BC215" s="10" t="s">
        <v>74</v>
      </c>
      <c r="BD215" s="10" t="s">
        <v>74</v>
      </c>
      <c r="BE215" s="10">
        <v>4.0</v>
      </c>
      <c r="BF215" s="10">
        <v>2.0</v>
      </c>
    </row>
    <row r="216" ht="14.25" customHeight="1">
      <c r="A216" s="10">
        <f t="shared" si="35"/>
        <v>195</v>
      </c>
      <c r="B216" s="10" t="s">
        <v>900</v>
      </c>
      <c r="C216" s="11" t="s">
        <v>922</v>
      </c>
      <c r="D216" s="11" t="s">
        <v>923</v>
      </c>
      <c r="E216" s="10">
        <f t="shared" si="36"/>
        <v>6</v>
      </c>
      <c r="F216" s="11" t="s">
        <v>923</v>
      </c>
      <c r="G216" s="11"/>
      <c r="H216" s="10"/>
      <c r="I216" s="11"/>
      <c r="J216" s="11"/>
      <c r="K216" s="10" t="s">
        <v>64</v>
      </c>
      <c r="L216" s="10" t="s">
        <v>64</v>
      </c>
      <c r="M216" s="10" t="s">
        <v>65</v>
      </c>
      <c r="N216" s="10" t="s">
        <v>228</v>
      </c>
      <c r="O216" s="10" t="s">
        <v>67</v>
      </c>
      <c r="P216" s="10" t="s">
        <v>68</v>
      </c>
      <c r="Q216" s="10"/>
      <c r="R216" s="10"/>
      <c r="S216" s="10"/>
      <c r="T216" s="10"/>
      <c r="U216" s="10" t="s">
        <v>113</v>
      </c>
      <c r="V216" s="10" t="s">
        <v>924</v>
      </c>
      <c r="W216" s="10">
        <v>1.0</v>
      </c>
      <c r="X216" s="10" t="s">
        <v>74</v>
      </c>
      <c r="Y216" s="10" t="s">
        <v>75</v>
      </c>
      <c r="Z216" s="10" t="s">
        <v>74</v>
      </c>
      <c r="AA216" s="10" t="s">
        <v>76</v>
      </c>
      <c r="AB216" s="10" t="s">
        <v>74</v>
      </c>
      <c r="AC216" s="10"/>
      <c r="AD216" s="10" t="s">
        <v>74</v>
      </c>
      <c r="AE216" s="10">
        <v>4.0</v>
      </c>
      <c r="AF216" s="10" t="s">
        <v>74</v>
      </c>
      <c r="AG216" s="10" t="s">
        <v>74</v>
      </c>
      <c r="AH216" s="10" t="s">
        <v>74</v>
      </c>
      <c r="AI216" s="10" t="s">
        <v>74</v>
      </c>
      <c r="AJ216" s="10" t="s">
        <v>74</v>
      </c>
      <c r="AK216" s="10" t="s">
        <v>925</v>
      </c>
      <c r="AL216" s="10">
        <v>63.0</v>
      </c>
      <c r="AM216" s="10" t="s">
        <v>926</v>
      </c>
      <c r="AN216" s="10">
        <v>996.0</v>
      </c>
      <c r="AO216" s="10" t="s">
        <v>74</v>
      </c>
      <c r="AP216" s="10" t="s">
        <v>79</v>
      </c>
      <c r="AQ216" s="10" t="s">
        <v>80</v>
      </c>
      <c r="AR216" s="10">
        <v>300.0</v>
      </c>
      <c r="AS216" s="10" t="s">
        <v>81</v>
      </c>
      <c r="AT216" s="10">
        <v>996.0</v>
      </c>
      <c r="AU216" s="10"/>
      <c r="AV216" s="10" t="s">
        <v>221</v>
      </c>
      <c r="AW216" s="10" t="s">
        <v>74</v>
      </c>
      <c r="AX216" s="10">
        <v>2.0</v>
      </c>
      <c r="AY216" s="10">
        <v>116.0</v>
      </c>
      <c r="AZ216" s="10" t="s">
        <v>74</v>
      </c>
      <c r="BA216" s="10" t="s">
        <v>74</v>
      </c>
      <c r="BB216" s="10">
        <v>1.0</v>
      </c>
      <c r="BC216" s="10" t="s">
        <v>74</v>
      </c>
      <c r="BD216" s="10" t="s">
        <v>74</v>
      </c>
      <c r="BE216" s="10">
        <v>4.0</v>
      </c>
      <c r="BF216" s="10">
        <v>2.0</v>
      </c>
    </row>
    <row r="217" ht="14.25" customHeight="1">
      <c r="A217" s="4" t="s">
        <v>927</v>
      </c>
      <c r="B217" s="5"/>
      <c r="C217" s="6" t="s">
        <v>928</v>
      </c>
      <c r="D217" s="7"/>
      <c r="E217" s="15"/>
      <c r="F217" s="7"/>
      <c r="G217" s="7"/>
      <c r="H217" s="8"/>
      <c r="I217" s="7"/>
      <c r="J217" s="7"/>
      <c r="K217" s="7"/>
      <c r="L217" s="7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</row>
    <row r="218" ht="14.25" customHeight="1">
      <c r="A218" s="10">
        <f>A216+1</f>
        <v>196</v>
      </c>
      <c r="B218" s="10" t="s">
        <v>928</v>
      </c>
      <c r="C218" s="11" t="s">
        <v>929</v>
      </c>
      <c r="D218" s="11" t="s">
        <v>930</v>
      </c>
      <c r="E218" s="10">
        <v>1.0</v>
      </c>
      <c r="F218" s="11" t="s">
        <v>930</v>
      </c>
      <c r="G218" s="11"/>
      <c r="H218" s="10"/>
      <c r="I218" s="11"/>
      <c r="J218" s="11"/>
      <c r="K218" s="10" t="s">
        <v>145</v>
      </c>
      <c r="L218" s="10" t="s">
        <v>145</v>
      </c>
      <c r="M218" s="10" t="s">
        <v>245</v>
      </c>
      <c r="N218" s="10" t="s">
        <v>74</v>
      </c>
      <c r="O218" s="10"/>
      <c r="P218" s="10" t="s">
        <v>74</v>
      </c>
      <c r="Q218" s="10"/>
      <c r="R218" s="10"/>
      <c r="S218" s="10"/>
      <c r="T218" s="10"/>
      <c r="U218" s="10"/>
      <c r="V218" s="10" t="s">
        <v>74</v>
      </c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</row>
    <row r="219" ht="14.25" customHeight="1">
      <c r="A219" s="10">
        <f t="shared" ref="A219:A223" si="37">A218+1</f>
        <v>197</v>
      </c>
      <c r="B219" s="10" t="s">
        <v>928</v>
      </c>
      <c r="C219" s="14" t="s">
        <v>931</v>
      </c>
      <c r="D219" s="11" t="s">
        <v>932</v>
      </c>
      <c r="E219" s="10">
        <f t="shared" ref="E219:E223" si="38">E218+1</f>
        <v>2</v>
      </c>
      <c r="F219" s="14" t="s">
        <v>933</v>
      </c>
      <c r="G219" s="11"/>
      <c r="H219" s="10"/>
      <c r="I219" s="11"/>
      <c r="J219" s="11"/>
      <c r="K219" s="10" t="s">
        <v>64</v>
      </c>
      <c r="L219" s="10" t="s">
        <v>64</v>
      </c>
      <c r="M219" s="10" t="s">
        <v>109</v>
      </c>
      <c r="N219" s="23" t="s">
        <v>110</v>
      </c>
      <c r="O219" s="10" t="s">
        <v>67</v>
      </c>
      <c r="P219" s="10" t="s">
        <v>68</v>
      </c>
      <c r="Q219" s="10"/>
      <c r="R219" s="10"/>
      <c r="S219" s="10"/>
      <c r="T219" s="10"/>
      <c r="U219" s="23" t="s">
        <v>72</v>
      </c>
      <c r="V219" s="23" t="s">
        <v>934</v>
      </c>
      <c r="W219" s="23">
        <v>1.0</v>
      </c>
      <c r="X219" s="23" t="s">
        <v>74</v>
      </c>
      <c r="Y219" s="23" t="s">
        <v>75</v>
      </c>
      <c r="Z219" s="23" t="s">
        <v>74</v>
      </c>
      <c r="AA219" s="23" t="s">
        <v>76</v>
      </c>
      <c r="AB219" s="23" t="s">
        <v>74</v>
      </c>
      <c r="AC219" s="23"/>
      <c r="AD219" s="23" t="s">
        <v>74</v>
      </c>
      <c r="AE219" s="23">
        <v>4.0</v>
      </c>
      <c r="AF219" s="23" t="s">
        <v>74</v>
      </c>
      <c r="AG219" s="23" t="s">
        <v>74</v>
      </c>
      <c r="AH219" s="23" t="s">
        <v>74</v>
      </c>
      <c r="AI219" s="23" t="s">
        <v>74</v>
      </c>
      <c r="AJ219" s="23" t="s">
        <v>74</v>
      </c>
      <c r="AK219" s="23" t="s">
        <v>935</v>
      </c>
      <c r="AL219" s="23">
        <v>64.0</v>
      </c>
      <c r="AM219" s="23" t="s">
        <v>936</v>
      </c>
      <c r="AN219" s="23">
        <v>1.0</v>
      </c>
      <c r="AO219" s="23" t="s">
        <v>74</v>
      </c>
      <c r="AP219" s="23" t="s">
        <v>79</v>
      </c>
      <c r="AQ219" s="23" t="s">
        <v>80</v>
      </c>
      <c r="AR219" s="23">
        <v>1000.0</v>
      </c>
      <c r="AS219" s="23" t="s">
        <v>81</v>
      </c>
      <c r="AT219" s="23">
        <v>996.0</v>
      </c>
      <c r="AU219" s="23"/>
      <c r="AV219" s="23" t="s">
        <v>74</v>
      </c>
      <c r="AW219" s="23" t="s">
        <v>74</v>
      </c>
      <c r="AX219" s="23">
        <v>4.0</v>
      </c>
      <c r="AY219" s="23">
        <v>59.0</v>
      </c>
      <c r="AZ219" s="23" t="s">
        <v>74</v>
      </c>
      <c r="BA219" s="23" t="s">
        <v>74</v>
      </c>
      <c r="BB219" s="23">
        <v>1.0</v>
      </c>
      <c r="BC219" s="23" t="s">
        <v>74</v>
      </c>
      <c r="BD219" s="23" t="s">
        <v>74</v>
      </c>
      <c r="BE219" s="23">
        <v>4.0</v>
      </c>
      <c r="BF219" s="23">
        <v>6.0</v>
      </c>
    </row>
    <row r="220" ht="14.25" customHeight="1">
      <c r="A220" s="10">
        <f t="shared" si="37"/>
        <v>198</v>
      </c>
      <c r="B220" s="10" t="s">
        <v>928</v>
      </c>
      <c r="C220" s="11" t="s">
        <v>937</v>
      </c>
      <c r="D220" s="11" t="s">
        <v>938</v>
      </c>
      <c r="E220" s="10">
        <f t="shared" si="38"/>
        <v>3</v>
      </c>
      <c r="F220" s="11" t="s">
        <v>939</v>
      </c>
      <c r="G220" s="11"/>
      <c r="H220" s="10"/>
      <c r="I220" s="11"/>
      <c r="J220" s="11"/>
      <c r="K220" s="10" t="s">
        <v>145</v>
      </c>
      <c r="L220" s="10" t="s">
        <v>145</v>
      </c>
      <c r="M220" s="10" t="s">
        <v>245</v>
      </c>
      <c r="N220" s="10" t="s">
        <v>74</v>
      </c>
      <c r="O220" s="24"/>
      <c r="P220" s="24" t="s">
        <v>74</v>
      </c>
      <c r="Q220" s="24"/>
      <c r="R220" s="24"/>
      <c r="S220" s="24"/>
      <c r="T220" s="24"/>
      <c r="U220" s="25"/>
      <c r="V220" s="25" t="s">
        <v>74</v>
      </c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</row>
    <row r="221" ht="14.25" customHeight="1">
      <c r="A221" s="10">
        <f t="shared" si="37"/>
        <v>199</v>
      </c>
      <c r="B221" s="10" t="s">
        <v>928</v>
      </c>
      <c r="C221" s="11" t="s">
        <v>937</v>
      </c>
      <c r="D221" s="11" t="s">
        <v>940</v>
      </c>
      <c r="E221" s="10">
        <f t="shared" si="38"/>
        <v>4</v>
      </c>
      <c r="F221" s="11" t="s">
        <v>941</v>
      </c>
      <c r="G221" s="11"/>
      <c r="H221" s="10"/>
      <c r="I221" s="11"/>
      <c r="J221" s="11"/>
      <c r="K221" s="10" t="s">
        <v>145</v>
      </c>
      <c r="L221" s="10" t="s">
        <v>145</v>
      </c>
      <c r="M221" s="10" t="s">
        <v>245</v>
      </c>
      <c r="N221" s="10" t="s">
        <v>74</v>
      </c>
      <c r="O221" s="10"/>
      <c r="P221" s="10" t="s">
        <v>74</v>
      </c>
      <c r="Q221" s="10"/>
      <c r="R221" s="10"/>
      <c r="S221" s="10"/>
      <c r="T221" s="10"/>
      <c r="U221" s="18"/>
      <c r="V221" s="18" t="s">
        <v>74</v>
      </c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</row>
    <row r="222" ht="14.25" customHeight="1">
      <c r="A222" s="10">
        <f t="shared" si="37"/>
        <v>200</v>
      </c>
      <c r="B222" s="10" t="s">
        <v>928</v>
      </c>
      <c r="C222" s="11" t="s">
        <v>942</v>
      </c>
      <c r="D222" s="11" t="s">
        <v>943</v>
      </c>
      <c r="E222" s="10">
        <f t="shared" si="38"/>
        <v>5</v>
      </c>
      <c r="F222" s="11" t="s">
        <v>944</v>
      </c>
      <c r="G222" s="11"/>
      <c r="H222" s="10"/>
      <c r="I222" s="11"/>
      <c r="J222" s="11"/>
      <c r="K222" s="10" t="s">
        <v>145</v>
      </c>
      <c r="L222" s="10" t="s">
        <v>145</v>
      </c>
      <c r="M222" s="10" t="s">
        <v>245</v>
      </c>
      <c r="N222" s="10" t="s">
        <v>74</v>
      </c>
      <c r="O222" s="10"/>
      <c r="P222" s="10" t="s">
        <v>74</v>
      </c>
      <c r="Q222" s="10"/>
      <c r="R222" s="10"/>
      <c r="S222" s="10"/>
      <c r="T222" s="10"/>
      <c r="U222" s="10"/>
      <c r="V222" s="10" t="s">
        <v>74</v>
      </c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</row>
    <row r="223" ht="26.25" customHeight="1">
      <c r="A223" s="10">
        <f t="shared" si="37"/>
        <v>201</v>
      </c>
      <c r="B223" s="10" t="s">
        <v>928</v>
      </c>
      <c r="C223" s="11" t="s">
        <v>945</v>
      </c>
      <c r="D223" s="11" t="s">
        <v>946</v>
      </c>
      <c r="E223" s="10">
        <f t="shared" si="38"/>
        <v>6</v>
      </c>
      <c r="F223" s="11" t="s">
        <v>946</v>
      </c>
      <c r="G223" s="11"/>
      <c r="H223" s="10"/>
      <c r="I223" s="11"/>
      <c r="J223" s="11"/>
      <c r="K223" s="10" t="s">
        <v>64</v>
      </c>
      <c r="L223" s="10" t="s">
        <v>64</v>
      </c>
      <c r="M223" s="10" t="s">
        <v>65</v>
      </c>
      <c r="N223" s="10" t="s">
        <v>228</v>
      </c>
      <c r="O223" s="10" t="s">
        <v>67</v>
      </c>
      <c r="P223" s="10" t="s">
        <v>68</v>
      </c>
      <c r="Q223" s="10"/>
      <c r="R223" s="10"/>
      <c r="S223" s="10"/>
      <c r="T223" s="10"/>
      <c r="U223" s="10" t="s">
        <v>72</v>
      </c>
      <c r="V223" s="10" t="s">
        <v>947</v>
      </c>
      <c r="W223" s="10">
        <v>1.0</v>
      </c>
      <c r="X223" s="10" t="s">
        <v>74</v>
      </c>
      <c r="Y223" s="10" t="s">
        <v>75</v>
      </c>
      <c r="Z223" s="10" t="s">
        <v>74</v>
      </c>
      <c r="AA223" s="10" t="s">
        <v>76</v>
      </c>
      <c r="AB223" s="10" t="s">
        <v>74</v>
      </c>
      <c r="AC223" s="10"/>
      <c r="AD223" s="10" t="s">
        <v>74</v>
      </c>
      <c r="AE223" s="10">
        <v>4.0</v>
      </c>
      <c r="AF223" s="10" t="s">
        <v>74</v>
      </c>
      <c r="AG223" s="10" t="s">
        <v>74</v>
      </c>
      <c r="AH223" s="10" t="s">
        <v>74</v>
      </c>
      <c r="AI223" s="10" t="s">
        <v>74</v>
      </c>
      <c r="AJ223" s="10" t="s">
        <v>74</v>
      </c>
      <c r="AK223" s="10" t="s">
        <v>948</v>
      </c>
      <c r="AL223" s="10">
        <v>64.0</v>
      </c>
      <c r="AM223" s="10" t="s">
        <v>949</v>
      </c>
      <c r="AN223" s="10">
        <v>1.0</v>
      </c>
      <c r="AO223" s="10" t="s">
        <v>74</v>
      </c>
      <c r="AP223" s="10" t="s">
        <v>79</v>
      </c>
      <c r="AQ223" s="10" t="s">
        <v>80</v>
      </c>
      <c r="AR223" s="10">
        <v>500.0</v>
      </c>
      <c r="AS223" s="10" t="s">
        <v>81</v>
      </c>
      <c r="AT223" s="10">
        <v>996.0</v>
      </c>
      <c r="AU223" s="10"/>
      <c r="AV223" s="10" t="s">
        <v>74</v>
      </c>
      <c r="AW223" s="10" t="s">
        <v>74</v>
      </c>
      <c r="AX223" s="10">
        <v>2.0</v>
      </c>
      <c r="AY223" s="10">
        <v>67.0</v>
      </c>
      <c r="AZ223" s="10" t="s">
        <v>74</v>
      </c>
      <c r="BA223" s="10" t="s">
        <v>74</v>
      </c>
      <c r="BB223" s="10">
        <v>1.0</v>
      </c>
      <c r="BC223" s="10" t="s">
        <v>74</v>
      </c>
      <c r="BD223" s="10" t="s">
        <v>74</v>
      </c>
      <c r="BE223" s="10">
        <v>4.0</v>
      </c>
      <c r="BF223" s="10">
        <v>6.0</v>
      </c>
    </row>
    <row r="224" ht="14.25" customHeight="1">
      <c r="A224" s="4" t="s">
        <v>950</v>
      </c>
      <c r="B224" s="5"/>
      <c r="C224" s="21" t="s">
        <v>951</v>
      </c>
      <c r="D224" s="22"/>
      <c r="E224" s="15"/>
      <c r="F224" s="7"/>
      <c r="G224" s="7"/>
      <c r="H224" s="8"/>
      <c r="I224" s="7"/>
      <c r="J224" s="7"/>
      <c r="K224" s="7"/>
      <c r="L224" s="7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</row>
    <row r="225" ht="14.25" customHeight="1">
      <c r="A225" s="10">
        <f>A223+1</f>
        <v>202</v>
      </c>
      <c r="B225" s="10" t="s">
        <v>951</v>
      </c>
      <c r="C225" s="11" t="s">
        <v>952</v>
      </c>
      <c r="D225" s="11" t="s">
        <v>953</v>
      </c>
      <c r="E225" s="10">
        <v>1.0</v>
      </c>
      <c r="F225" s="11" t="s">
        <v>954</v>
      </c>
      <c r="G225" s="11"/>
      <c r="H225" s="10"/>
      <c r="I225" s="11"/>
      <c r="J225" s="11"/>
      <c r="K225" s="10" t="s">
        <v>145</v>
      </c>
      <c r="L225" s="10" t="s">
        <v>145</v>
      </c>
      <c r="M225" s="10" t="s">
        <v>65</v>
      </c>
      <c r="N225" s="10" t="s">
        <v>74</v>
      </c>
      <c r="O225" s="10"/>
      <c r="P225" s="10" t="s">
        <v>74</v>
      </c>
      <c r="Q225" s="10"/>
      <c r="R225" s="10"/>
      <c r="S225" s="10"/>
      <c r="T225" s="10"/>
      <c r="U225" s="10"/>
      <c r="V225" s="10" t="s">
        <v>74</v>
      </c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</row>
    <row r="226" ht="14.25" customHeight="1">
      <c r="A226" s="10">
        <f t="shared" ref="A226:A229" si="39">A225+1</f>
        <v>203</v>
      </c>
      <c r="B226" s="10" t="s">
        <v>951</v>
      </c>
      <c r="C226" s="11" t="s">
        <v>955</v>
      </c>
      <c r="D226" s="11" t="s">
        <v>956</v>
      </c>
      <c r="E226" s="10">
        <f t="shared" ref="E226:E229" si="40">E225+1</f>
        <v>2</v>
      </c>
      <c r="F226" s="11" t="s">
        <v>957</v>
      </c>
      <c r="G226" s="11"/>
      <c r="H226" s="10"/>
      <c r="I226" s="11"/>
      <c r="J226" s="11"/>
      <c r="K226" s="10" t="s">
        <v>64</v>
      </c>
      <c r="L226" s="10" t="s">
        <v>64</v>
      </c>
      <c r="M226" s="10" t="s">
        <v>109</v>
      </c>
      <c r="N226" s="10" t="s">
        <v>86</v>
      </c>
      <c r="O226" s="10" t="s">
        <v>67</v>
      </c>
      <c r="P226" s="10" t="s">
        <v>68</v>
      </c>
      <c r="Q226" s="10" t="s">
        <v>958</v>
      </c>
      <c r="R226" s="10" t="s">
        <v>160</v>
      </c>
      <c r="S226" s="10" t="s">
        <v>63</v>
      </c>
      <c r="T226" s="10"/>
      <c r="U226" s="10" t="s">
        <v>72</v>
      </c>
      <c r="V226" s="10" t="s">
        <v>959</v>
      </c>
      <c r="W226" s="10">
        <v>1.0</v>
      </c>
      <c r="X226" s="10" t="s">
        <v>74</v>
      </c>
      <c r="Y226" s="10" t="s">
        <v>75</v>
      </c>
      <c r="Z226" s="10" t="s">
        <v>74</v>
      </c>
      <c r="AA226" s="10" t="s">
        <v>76</v>
      </c>
      <c r="AB226" s="10" t="s">
        <v>74</v>
      </c>
      <c r="AC226" s="10"/>
      <c r="AD226" s="10" t="s">
        <v>74</v>
      </c>
      <c r="AE226" s="10">
        <v>4.0</v>
      </c>
      <c r="AF226" s="10" t="s">
        <v>74</v>
      </c>
      <c r="AG226" s="10" t="s">
        <v>74</v>
      </c>
      <c r="AH226" s="10" t="s">
        <v>74</v>
      </c>
      <c r="AI226" s="10" t="s">
        <v>74</v>
      </c>
      <c r="AJ226" s="10" t="s">
        <v>74</v>
      </c>
      <c r="AK226" s="10" t="s">
        <v>960</v>
      </c>
      <c r="AL226" s="10">
        <v>65.0</v>
      </c>
      <c r="AM226" s="10" t="s">
        <v>961</v>
      </c>
      <c r="AN226" s="10">
        <v>1.0</v>
      </c>
      <c r="AO226" s="10" t="s">
        <v>74</v>
      </c>
      <c r="AP226" s="10" t="s">
        <v>79</v>
      </c>
      <c r="AQ226" s="10" t="s">
        <v>80</v>
      </c>
      <c r="AR226" s="10">
        <v>1000.0</v>
      </c>
      <c r="AS226" s="10" t="s">
        <v>81</v>
      </c>
      <c r="AT226" s="10">
        <v>996.0</v>
      </c>
      <c r="AU226" s="10"/>
      <c r="AV226" s="10" t="s">
        <v>221</v>
      </c>
      <c r="AW226" s="10" t="s">
        <v>74</v>
      </c>
      <c r="AX226" s="10">
        <v>1.0</v>
      </c>
      <c r="AY226" s="10">
        <v>72.0</v>
      </c>
      <c r="AZ226" s="10" t="s">
        <v>74</v>
      </c>
      <c r="BA226" s="10" t="s">
        <v>74</v>
      </c>
      <c r="BB226" s="10">
        <v>1.0</v>
      </c>
      <c r="BC226" s="10" t="s">
        <v>74</v>
      </c>
      <c r="BD226" s="10" t="s">
        <v>74</v>
      </c>
      <c r="BE226" s="10">
        <v>3.0</v>
      </c>
      <c r="BF226" s="10">
        <v>4.0</v>
      </c>
    </row>
    <row r="227" ht="14.25" customHeight="1">
      <c r="A227" s="10">
        <f t="shared" si="39"/>
        <v>204</v>
      </c>
      <c r="B227" s="10" t="s">
        <v>951</v>
      </c>
      <c r="C227" s="11" t="s">
        <v>962</v>
      </c>
      <c r="D227" s="11" t="s">
        <v>962</v>
      </c>
      <c r="E227" s="10">
        <f t="shared" si="40"/>
        <v>3</v>
      </c>
      <c r="F227" s="11" t="s">
        <v>963</v>
      </c>
      <c r="G227" s="11"/>
      <c r="H227" s="10"/>
      <c r="I227" s="11"/>
      <c r="J227" s="11"/>
      <c r="K227" s="10" t="s">
        <v>64</v>
      </c>
      <c r="L227" s="10" t="s">
        <v>64</v>
      </c>
      <c r="M227" s="10" t="s">
        <v>245</v>
      </c>
      <c r="N227" s="10" t="s">
        <v>86</v>
      </c>
      <c r="O227" s="10" t="s">
        <v>67</v>
      </c>
      <c r="P227" s="10" t="s">
        <v>68</v>
      </c>
      <c r="Q227" s="10"/>
      <c r="R227" s="10"/>
      <c r="S227" s="10"/>
      <c r="T227" s="10"/>
      <c r="U227" s="10" t="s">
        <v>246</v>
      </c>
      <c r="V227" s="10" t="s">
        <v>964</v>
      </c>
      <c r="W227" s="10">
        <v>2.0</v>
      </c>
      <c r="X227" s="10" t="s">
        <v>74</v>
      </c>
      <c r="Y227" s="10" t="s">
        <v>75</v>
      </c>
      <c r="Z227" s="10" t="s">
        <v>74</v>
      </c>
      <c r="AA227" s="10" t="s">
        <v>76</v>
      </c>
      <c r="AB227" s="10" t="s">
        <v>74</v>
      </c>
      <c r="AC227" s="10"/>
      <c r="AD227" s="10" t="s">
        <v>74</v>
      </c>
      <c r="AE227" s="10">
        <v>4.0</v>
      </c>
      <c r="AF227" s="10" t="s">
        <v>74</v>
      </c>
      <c r="AG227" s="10" t="s">
        <v>74</v>
      </c>
      <c r="AH227" s="10" t="s">
        <v>74</v>
      </c>
      <c r="AI227" s="10" t="s">
        <v>74</v>
      </c>
      <c r="AJ227" s="10" t="s">
        <v>74</v>
      </c>
      <c r="AK227" s="10" t="s">
        <v>965</v>
      </c>
      <c r="AL227" s="10">
        <v>65.0</v>
      </c>
      <c r="AM227" s="10" t="s">
        <v>966</v>
      </c>
      <c r="AN227" s="10">
        <v>3.0</v>
      </c>
      <c r="AO227" s="10" t="s">
        <v>74</v>
      </c>
      <c r="AP227" s="10" t="s">
        <v>90</v>
      </c>
      <c r="AQ227" s="10" t="s">
        <v>91</v>
      </c>
      <c r="AR227" s="10">
        <v>750.0</v>
      </c>
      <c r="AS227" s="10" t="s">
        <v>967</v>
      </c>
      <c r="AT227" s="10">
        <v>996.0</v>
      </c>
      <c r="AU227" s="10"/>
      <c r="AV227" s="10" t="s">
        <v>74</v>
      </c>
      <c r="AW227" s="10" t="s">
        <v>74</v>
      </c>
      <c r="AX227" s="10">
        <v>2.0</v>
      </c>
      <c r="AY227" s="10">
        <v>0.0</v>
      </c>
      <c r="AZ227" s="10" t="s">
        <v>74</v>
      </c>
      <c r="BA227" s="10" t="s">
        <v>74</v>
      </c>
      <c r="BB227" s="10">
        <v>1.0</v>
      </c>
      <c r="BC227" s="10" t="s">
        <v>74</v>
      </c>
      <c r="BD227" s="10" t="s">
        <v>74</v>
      </c>
      <c r="BE227" s="10">
        <v>0.0</v>
      </c>
      <c r="BF227" s="10">
        <v>3.0</v>
      </c>
    </row>
    <row r="228" ht="14.25" customHeight="1">
      <c r="A228" s="10">
        <f t="shared" si="39"/>
        <v>205</v>
      </c>
      <c r="B228" s="10" t="s">
        <v>951</v>
      </c>
      <c r="C228" s="11" t="s">
        <v>962</v>
      </c>
      <c r="D228" s="11" t="s">
        <v>968</v>
      </c>
      <c r="E228" s="10">
        <f t="shared" si="40"/>
        <v>4</v>
      </c>
      <c r="F228" s="11" t="s">
        <v>969</v>
      </c>
      <c r="G228" s="11"/>
      <c r="H228" s="10"/>
      <c r="I228" s="11"/>
      <c r="J228" s="11"/>
      <c r="K228" s="10" t="s">
        <v>64</v>
      </c>
      <c r="L228" s="10" t="s">
        <v>64</v>
      </c>
      <c r="M228" s="10" t="s">
        <v>245</v>
      </c>
      <c r="N228" s="10" t="s">
        <v>86</v>
      </c>
      <c r="O228" s="10" t="s">
        <v>67</v>
      </c>
      <c r="P228" s="10" t="s">
        <v>68</v>
      </c>
      <c r="Q228" s="10"/>
      <c r="R228" s="10"/>
      <c r="S228" s="10"/>
      <c r="T228" s="10"/>
      <c r="U228" s="10" t="s">
        <v>246</v>
      </c>
      <c r="V228" s="10" t="s">
        <v>970</v>
      </c>
      <c r="W228" s="10">
        <v>2.0</v>
      </c>
      <c r="X228" s="10" t="s">
        <v>74</v>
      </c>
      <c r="Y228" s="10" t="s">
        <v>75</v>
      </c>
      <c r="Z228" s="10" t="s">
        <v>74</v>
      </c>
      <c r="AA228" s="10" t="s">
        <v>76</v>
      </c>
      <c r="AB228" s="10" t="s">
        <v>74</v>
      </c>
      <c r="AC228" s="10"/>
      <c r="AD228" s="10" t="s">
        <v>74</v>
      </c>
      <c r="AE228" s="10">
        <v>4.0</v>
      </c>
      <c r="AF228" s="10" t="s">
        <v>74</v>
      </c>
      <c r="AG228" s="10" t="s">
        <v>74</v>
      </c>
      <c r="AH228" s="10" t="s">
        <v>74</v>
      </c>
      <c r="AI228" s="10" t="s">
        <v>74</v>
      </c>
      <c r="AJ228" s="10" t="s">
        <v>74</v>
      </c>
      <c r="AK228" s="10" t="s">
        <v>971</v>
      </c>
      <c r="AL228" s="10">
        <v>65.0</v>
      </c>
      <c r="AM228" s="10" t="s">
        <v>966</v>
      </c>
      <c r="AN228" s="10">
        <v>1.0</v>
      </c>
      <c r="AO228" s="10" t="s">
        <v>74</v>
      </c>
      <c r="AP228" s="10" t="s">
        <v>79</v>
      </c>
      <c r="AQ228" s="10" t="s">
        <v>80</v>
      </c>
      <c r="AR228" s="10">
        <v>500.0</v>
      </c>
      <c r="AS228" s="10" t="s">
        <v>81</v>
      </c>
      <c r="AT228" s="10">
        <v>996.0</v>
      </c>
      <c r="AU228" s="10"/>
      <c r="AV228" s="10" t="s">
        <v>74</v>
      </c>
      <c r="AW228" s="10" t="s">
        <v>74</v>
      </c>
      <c r="AX228" s="10">
        <v>1.0</v>
      </c>
      <c r="AY228" s="10">
        <v>56.0</v>
      </c>
      <c r="AZ228" s="10" t="s">
        <v>74</v>
      </c>
      <c r="BA228" s="10" t="s">
        <v>74</v>
      </c>
      <c r="BB228" s="10">
        <v>1.0</v>
      </c>
      <c r="BC228" s="10" t="s">
        <v>74</v>
      </c>
      <c r="BD228" s="10" t="s">
        <v>74</v>
      </c>
      <c r="BE228" s="10">
        <v>3.0</v>
      </c>
      <c r="BF228" s="10">
        <v>3.0</v>
      </c>
    </row>
    <row r="229" ht="14.25" customHeight="1">
      <c r="A229" s="10">
        <f t="shared" si="39"/>
        <v>206</v>
      </c>
      <c r="B229" s="10" t="s">
        <v>951</v>
      </c>
      <c r="C229" s="11" t="s">
        <v>962</v>
      </c>
      <c r="D229" s="11" t="s">
        <v>972</v>
      </c>
      <c r="E229" s="10">
        <f t="shared" si="40"/>
        <v>5</v>
      </c>
      <c r="F229" s="11" t="s">
        <v>973</v>
      </c>
      <c r="G229" s="11"/>
      <c r="H229" s="10"/>
      <c r="I229" s="11"/>
      <c r="J229" s="11"/>
      <c r="K229" s="10" t="s">
        <v>64</v>
      </c>
      <c r="L229" s="10" t="s">
        <v>64</v>
      </c>
      <c r="M229" s="10" t="s">
        <v>245</v>
      </c>
      <c r="N229" s="10" t="s">
        <v>86</v>
      </c>
      <c r="O229" s="10" t="s">
        <v>67</v>
      </c>
      <c r="P229" s="10" t="s">
        <v>68</v>
      </c>
      <c r="Q229" s="10"/>
      <c r="R229" s="10"/>
      <c r="S229" s="10"/>
      <c r="T229" s="10"/>
      <c r="U229" s="10" t="s">
        <v>246</v>
      </c>
      <c r="V229" s="10" t="s">
        <v>974</v>
      </c>
      <c r="W229" s="10">
        <v>2.0</v>
      </c>
      <c r="X229" s="10" t="s">
        <v>74</v>
      </c>
      <c r="Y229" s="10" t="s">
        <v>75</v>
      </c>
      <c r="Z229" s="10" t="s">
        <v>74</v>
      </c>
      <c r="AA229" s="10" t="s">
        <v>76</v>
      </c>
      <c r="AB229" s="10" t="s">
        <v>74</v>
      </c>
      <c r="AC229" s="10"/>
      <c r="AD229" s="10" t="s">
        <v>74</v>
      </c>
      <c r="AE229" s="10">
        <v>4.0</v>
      </c>
      <c r="AF229" s="10" t="s">
        <v>74</v>
      </c>
      <c r="AG229" s="10" t="s">
        <v>74</v>
      </c>
      <c r="AH229" s="10" t="s">
        <v>74</v>
      </c>
      <c r="AI229" s="10" t="s">
        <v>74</v>
      </c>
      <c r="AJ229" s="10" t="s">
        <v>74</v>
      </c>
      <c r="AK229" s="10" t="s">
        <v>975</v>
      </c>
      <c r="AL229" s="10">
        <v>65.0</v>
      </c>
      <c r="AM229" s="10" t="s">
        <v>966</v>
      </c>
      <c r="AN229" s="10">
        <v>1.0</v>
      </c>
      <c r="AO229" s="10" t="s">
        <v>74</v>
      </c>
      <c r="AP229" s="10" t="s">
        <v>79</v>
      </c>
      <c r="AQ229" s="10" t="s">
        <v>80</v>
      </c>
      <c r="AR229" s="10">
        <v>300.0</v>
      </c>
      <c r="AS229" s="10" t="s">
        <v>81</v>
      </c>
      <c r="AT229" s="10">
        <v>996.0</v>
      </c>
      <c r="AU229" s="10"/>
      <c r="AV229" s="10" t="s">
        <v>976</v>
      </c>
      <c r="AW229" s="10" t="s">
        <v>74</v>
      </c>
      <c r="AX229" s="10">
        <v>1.0</v>
      </c>
      <c r="AY229" s="10">
        <v>45.0</v>
      </c>
      <c r="AZ229" s="10" t="s">
        <v>74</v>
      </c>
      <c r="BA229" s="10" t="s">
        <v>74</v>
      </c>
      <c r="BB229" s="10">
        <v>1.0</v>
      </c>
      <c r="BC229" s="10" t="s">
        <v>74</v>
      </c>
      <c r="BD229" s="10" t="s">
        <v>74</v>
      </c>
      <c r="BE229" s="10">
        <v>2.0</v>
      </c>
      <c r="BF229" s="10">
        <v>3.0</v>
      </c>
    </row>
    <row r="230" ht="14.25" customHeight="1">
      <c r="A230" s="4" t="s">
        <v>977</v>
      </c>
      <c r="B230" s="5"/>
      <c r="C230" s="6" t="s">
        <v>978</v>
      </c>
      <c r="D230" s="7"/>
      <c r="E230" s="15"/>
      <c r="F230" s="7"/>
      <c r="G230" s="7"/>
      <c r="H230" s="8"/>
      <c r="I230" s="7"/>
      <c r="J230" s="7"/>
      <c r="K230" s="7"/>
      <c r="L230" s="7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</row>
    <row r="231" ht="14.25" customHeight="1">
      <c r="A231" s="10">
        <f>A229+1</f>
        <v>207</v>
      </c>
      <c r="B231" s="10" t="s">
        <v>978</v>
      </c>
      <c r="C231" s="11" t="s">
        <v>979</v>
      </c>
      <c r="D231" s="11" t="s">
        <v>980</v>
      </c>
      <c r="E231" s="10">
        <v>1.0</v>
      </c>
      <c r="F231" s="11" t="s">
        <v>981</v>
      </c>
      <c r="G231" s="11"/>
      <c r="H231" s="10"/>
      <c r="I231" s="11"/>
      <c r="J231" s="11"/>
      <c r="K231" s="10" t="s">
        <v>145</v>
      </c>
      <c r="L231" s="10" t="s">
        <v>145</v>
      </c>
      <c r="M231" s="10" t="s">
        <v>65</v>
      </c>
      <c r="N231" s="10" t="s">
        <v>74</v>
      </c>
      <c r="O231" s="10"/>
      <c r="P231" s="10"/>
      <c r="Q231" s="10"/>
      <c r="R231" s="10"/>
      <c r="S231" s="10"/>
      <c r="T231" s="10"/>
      <c r="U231" s="10"/>
      <c r="V231" s="10" t="s">
        <v>74</v>
      </c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</row>
    <row r="232" ht="14.25" customHeight="1">
      <c r="A232" s="10">
        <f t="shared" ref="A232:A268" si="41">A231+1</f>
        <v>208</v>
      </c>
      <c r="B232" s="10" t="s">
        <v>978</v>
      </c>
      <c r="C232" s="11" t="s">
        <v>982</v>
      </c>
      <c r="D232" s="11" t="s">
        <v>983</v>
      </c>
      <c r="E232" s="10">
        <f t="shared" ref="E232:E268" si="42">E231+1</f>
        <v>2</v>
      </c>
      <c r="F232" s="11" t="s">
        <v>984</v>
      </c>
      <c r="G232" s="11"/>
      <c r="H232" s="10"/>
      <c r="I232" s="11"/>
      <c r="J232" s="11"/>
      <c r="K232" s="10" t="s">
        <v>145</v>
      </c>
      <c r="L232" s="10" t="s">
        <v>145</v>
      </c>
      <c r="M232" s="10" t="s">
        <v>245</v>
      </c>
      <c r="N232" s="10" t="s">
        <v>74</v>
      </c>
      <c r="O232" s="10"/>
      <c r="P232" s="10"/>
      <c r="Q232" s="10"/>
      <c r="R232" s="10"/>
      <c r="S232" s="10"/>
      <c r="T232" s="10"/>
      <c r="U232" s="10"/>
      <c r="V232" s="10" t="s">
        <v>74</v>
      </c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</row>
    <row r="233" ht="14.25" customHeight="1">
      <c r="A233" s="10">
        <f t="shared" si="41"/>
        <v>209</v>
      </c>
      <c r="B233" s="10" t="s">
        <v>978</v>
      </c>
      <c r="C233" s="11" t="s">
        <v>982</v>
      </c>
      <c r="D233" s="11" t="s">
        <v>985</v>
      </c>
      <c r="E233" s="10">
        <f t="shared" si="42"/>
        <v>3</v>
      </c>
      <c r="F233" s="11" t="s">
        <v>986</v>
      </c>
      <c r="G233" s="11"/>
      <c r="H233" s="10"/>
      <c r="I233" s="11"/>
      <c r="J233" s="11"/>
      <c r="K233" s="10" t="s">
        <v>145</v>
      </c>
      <c r="L233" s="10" t="s">
        <v>145</v>
      </c>
      <c r="M233" s="10" t="s">
        <v>245</v>
      </c>
      <c r="N233" s="10" t="s">
        <v>74</v>
      </c>
      <c r="O233" s="10"/>
      <c r="P233" s="10"/>
      <c r="Q233" s="10"/>
      <c r="R233" s="10"/>
      <c r="S233" s="10"/>
      <c r="T233" s="10"/>
      <c r="U233" s="10"/>
      <c r="V233" s="10" t="s">
        <v>74</v>
      </c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</row>
    <row r="234" ht="14.25" customHeight="1">
      <c r="A234" s="10">
        <f t="shared" si="41"/>
        <v>210</v>
      </c>
      <c r="B234" s="10" t="s">
        <v>978</v>
      </c>
      <c r="C234" s="11" t="s">
        <v>982</v>
      </c>
      <c r="D234" s="11" t="s">
        <v>987</v>
      </c>
      <c r="E234" s="10">
        <f t="shared" si="42"/>
        <v>4</v>
      </c>
      <c r="F234" s="11" t="s">
        <v>988</v>
      </c>
      <c r="G234" s="11"/>
      <c r="H234" s="10"/>
      <c r="I234" s="11"/>
      <c r="J234" s="11"/>
      <c r="K234" s="10" t="s">
        <v>64</v>
      </c>
      <c r="L234" s="10" t="s">
        <v>64</v>
      </c>
      <c r="M234" s="10" t="s">
        <v>245</v>
      </c>
      <c r="N234" s="10" t="s">
        <v>86</v>
      </c>
      <c r="O234" s="10" t="s">
        <v>67</v>
      </c>
      <c r="P234" s="10" t="s">
        <v>68</v>
      </c>
      <c r="Q234" s="10"/>
      <c r="R234" s="10"/>
      <c r="S234" s="10"/>
      <c r="T234" s="10"/>
      <c r="U234" s="10" t="s">
        <v>95</v>
      </c>
      <c r="V234" s="10" t="s">
        <v>989</v>
      </c>
      <c r="W234" s="10">
        <v>3.0</v>
      </c>
      <c r="X234" s="10" t="s">
        <v>74</v>
      </c>
      <c r="Y234" s="10" t="s">
        <v>75</v>
      </c>
      <c r="Z234" s="10" t="s">
        <v>74</v>
      </c>
      <c r="AA234" s="10" t="s">
        <v>76</v>
      </c>
      <c r="AB234" s="10" t="s">
        <v>74</v>
      </c>
      <c r="AC234" s="10"/>
      <c r="AD234" s="10" t="s">
        <v>74</v>
      </c>
      <c r="AE234" s="10">
        <v>4.0</v>
      </c>
      <c r="AF234" s="10" t="s">
        <v>74</v>
      </c>
      <c r="AG234" s="10" t="s">
        <v>74</v>
      </c>
      <c r="AH234" s="10" t="s">
        <v>74</v>
      </c>
      <c r="AI234" s="10" t="s">
        <v>74</v>
      </c>
      <c r="AJ234" s="10" t="s">
        <v>74</v>
      </c>
      <c r="AK234" s="10" t="s">
        <v>990</v>
      </c>
      <c r="AL234" s="10">
        <v>71.0</v>
      </c>
      <c r="AM234" s="10" t="s">
        <v>991</v>
      </c>
      <c r="AN234" s="10">
        <v>3.0</v>
      </c>
      <c r="AO234" s="10" t="s">
        <v>74</v>
      </c>
      <c r="AP234" s="10" t="s">
        <v>90</v>
      </c>
      <c r="AQ234" s="10" t="s">
        <v>91</v>
      </c>
      <c r="AR234" s="10">
        <v>500.0</v>
      </c>
      <c r="AS234" s="10" t="s">
        <v>81</v>
      </c>
      <c r="AT234" s="10">
        <v>996.0</v>
      </c>
      <c r="AU234" s="10"/>
      <c r="AV234" s="10" t="s">
        <v>74</v>
      </c>
      <c r="AW234" s="10" t="s">
        <v>74</v>
      </c>
      <c r="AX234" s="10">
        <v>1.0</v>
      </c>
      <c r="AY234" s="10">
        <v>0.0</v>
      </c>
      <c r="AZ234" s="10" t="s">
        <v>74</v>
      </c>
      <c r="BA234" s="10" t="s">
        <v>74</v>
      </c>
      <c r="BB234" s="10">
        <v>1.0</v>
      </c>
      <c r="BC234" s="10" t="s">
        <v>74</v>
      </c>
      <c r="BD234" s="10" t="s">
        <v>74</v>
      </c>
      <c r="BE234" s="10">
        <v>2.0</v>
      </c>
      <c r="BF234" s="10">
        <v>3.0</v>
      </c>
    </row>
    <row r="235" ht="14.25" customHeight="1">
      <c r="A235" s="10">
        <f t="shared" si="41"/>
        <v>211</v>
      </c>
      <c r="B235" s="10" t="s">
        <v>978</v>
      </c>
      <c r="C235" s="11" t="s">
        <v>982</v>
      </c>
      <c r="D235" s="11" t="s">
        <v>992</v>
      </c>
      <c r="E235" s="10">
        <f t="shared" si="42"/>
        <v>5</v>
      </c>
      <c r="F235" s="11" t="s">
        <v>987</v>
      </c>
      <c r="G235" s="11"/>
      <c r="H235" s="10"/>
      <c r="I235" s="11"/>
      <c r="J235" s="11"/>
      <c r="K235" s="10" t="s">
        <v>64</v>
      </c>
      <c r="L235" s="10" t="s">
        <v>64</v>
      </c>
      <c r="M235" s="10" t="s">
        <v>245</v>
      </c>
      <c r="N235" s="10" t="s">
        <v>86</v>
      </c>
      <c r="O235" s="10" t="s">
        <v>67</v>
      </c>
      <c r="P235" s="10"/>
      <c r="Q235" s="10"/>
      <c r="R235" s="10"/>
      <c r="S235" s="10"/>
      <c r="T235" s="10"/>
      <c r="U235" s="10" t="s">
        <v>95</v>
      </c>
      <c r="V235" s="10" t="s">
        <v>989</v>
      </c>
      <c r="W235" s="10">
        <v>3.0</v>
      </c>
      <c r="X235" s="10" t="s">
        <v>74</v>
      </c>
      <c r="Y235" s="10" t="s">
        <v>75</v>
      </c>
      <c r="Z235" s="10" t="s">
        <v>74</v>
      </c>
      <c r="AA235" s="10" t="s">
        <v>76</v>
      </c>
      <c r="AB235" s="10" t="s">
        <v>74</v>
      </c>
      <c r="AC235" s="10"/>
      <c r="AD235" s="10" t="s">
        <v>74</v>
      </c>
      <c r="AE235" s="10">
        <v>4.0</v>
      </c>
      <c r="AF235" s="10" t="s">
        <v>74</v>
      </c>
      <c r="AG235" s="10" t="s">
        <v>74</v>
      </c>
      <c r="AH235" s="10" t="s">
        <v>74</v>
      </c>
      <c r="AI235" s="10" t="s">
        <v>74</v>
      </c>
      <c r="AJ235" s="10" t="s">
        <v>74</v>
      </c>
      <c r="AK235" s="10" t="s">
        <v>993</v>
      </c>
      <c r="AL235" s="10">
        <v>71.0</v>
      </c>
      <c r="AM235" s="10" t="s">
        <v>991</v>
      </c>
      <c r="AN235" s="10">
        <v>3.0</v>
      </c>
      <c r="AO235" s="10" t="s">
        <v>74</v>
      </c>
      <c r="AP235" s="10" t="s">
        <v>90</v>
      </c>
      <c r="AQ235" s="10" t="s">
        <v>91</v>
      </c>
      <c r="AR235" s="10">
        <v>750.0</v>
      </c>
      <c r="AS235" s="10" t="s">
        <v>81</v>
      </c>
      <c r="AT235" s="10">
        <v>996.0</v>
      </c>
      <c r="AU235" s="10"/>
      <c r="AV235" s="10" t="s">
        <v>74</v>
      </c>
      <c r="AW235" s="10" t="s">
        <v>74</v>
      </c>
      <c r="AX235" s="10">
        <v>1.0</v>
      </c>
      <c r="AY235" s="10">
        <v>60.0</v>
      </c>
      <c r="AZ235" s="10" t="s">
        <v>74</v>
      </c>
      <c r="BA235" s="10" t="s">
        <v>74</v>
      </c>
      <c r="BB235" s="10">
        <v>1.0</v>
      </c>
      <c r="BC235" s="10" t="s">
        <v>74</v>
      </c>
      <c r="BD235" s="10" t="s">
        <v>74</v>
      </c>
      <c r="BE235" s="10">
        <v>2.0</v>
      </c>
      <c r="BF235" s="10">
        <v>2.0</v>
      </c>
    </row>
    <row r="236" ht="14.25" customHeight="1">
      <c r="A236" s="10">
        <f t="shared" si="41"/>
        <v>212</v>
      </c>
      <c r="B236" s="10" t="s">
        <v>978</v>
      </c>
      <c r="C236" s="11" t="s">
        <v>982</v>
      </c>
      <c r="D236" s="11" t="s">
        <v>992</v>
      </c>
      <c r="E236" s="10">
        <f t="shared" si="42"/>
        <v>6</v>
      </c>
      <c r="F236" s="11" t="s">
        <v>994</v>
      </c>
      <c r="G236" s="11"/>
      <c r="H236" s="10"/>
      <c r="I236" s="11"/>
      <c r="J236" s="11"/>
      <c r="K236" s="10" t="s">
        <v>145</v>
      </c>
      <c r="L236" s="10" t="s">
        <v>145</v>
      </c>
      <c r="M236" s="10" t="s">
        <v>245</v>
      </c>
      <c r="N236" s="10" t="s">
        <v>74</v>
      </c>
      <c r="O236" s="10"/>
      <c r="P236" s="10"/>
      <c r="Q236" s="10"/>
      <c r="R236" s="10"/>
      <c r="S236" s="10"/>
      <c r="T236" s="10"/>
      <c r="U236" s="10"/>
      <c r="V236" s="10" t="s">
        <v>74</v>
      </c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</row>
    <row r="237" ht="14.25" customHeight="1">
      <c r="A237" s="10">
        <f t="shared" si="41"/>
        <v>213</v>
      </c>
      <c r="B237" s="10" t="s">
        <v>978</v>
      </c>
      <c r="C237" s="14" t="s">
        <v>982</v>
      </c>
      <c r="D237" s="11" t="s">
        <v>995</v>
      </c>
      <c r="E237" s="10">
        <f t="shared" si="42"/>
        <v>7</v>
      </c>
      <c r="F237" s="14" t="s">
        <v>996</v>
      </c>
      <c r="G237" s="11"/>
      <c r="H237" s="10"/>
      <c r="I237" s="11"/>
      <c r="J237" s="11"/>
      <c r="K237" s="10" t="s">
        <v>64</v>
      </c>
      <c r="L237" s="10" t="s">
        <v>64</v>
      </c>
      <c r="M237" s="10" t="s">
        <v>65</v>
      </c>
      <c r="N237" s="10" t="s">
        <v>110</v>
      </c>
      <c r="O237" s="10" t="s">
        <v>67</v>
      </c>
      <c r="P237" s="10" t="s">
        <v>68</v>
      </c>
      <c r="Q237" s="10"/>
      <c r="R237" s="10"/>
      <c r="S237" s="10"/>
      <c r="T237" s="10"/>
      <c r="U237" s="10" t="s">
        <v>72</v>
      </c>
      <c r="V237" s="10" t="s">
        <v>997</v>
      </c>
      <c r="W237" s="10">
        <v>2.0</v>
      </c>
      <c r="X237" s="10" t="s">
        <v>74</v>
      </c>
      <c r="Y237" s="10" t="s">
        <v>75</v>
      </c>
      <c r="Z237" s="10" t="s">
        <v>74</v>
      </c>
      <c r="AA237" s="10" t="s">
        <v>76</v>
      </c>
      <c r="AB237" s="10" t="s">
        <v>74</v>
      </c>
      <c r="AC237" s="10"/>
      <c r="AD237" s="10" t="s">
        <v>74</v>
      </c>
      <c r="AE237" s="10">
        <v>4.0</v>
      </c>
      <c r="AF237" s="10" t="s">
        <v>74</v>
      </c>
      <c r="AG237" s="10" t="s">
        <v>74</v>
      </c>
      <c r="AH237" s="10" t="s">
        <v>74</v>
      </c>
      <c r="AI237" s="10" t="s">
        <v>74</v>
      </c>
      <c r="AJ237" s="10" t="s">
        <v>74</v>
      </c>
      <c r="AK237" s="10" t="s">
        <v>998</v>
      </c>
      <c r="AL237" s="10">
        <v>71.0</v>
      </c>
      <c r="AM237" s="10" t="s">
        <v>991</v>
      </c>
      <c r="AN237" s="10">
        <v>3.0</v>
      </c>
      <c r="AO237" s="10" t="s">
        <v>74</v>
      </c>
      <c r="AP237" s="10" t="s">
        <v>79</v>
      </c>
      <c r="AQ237" s="10" t="s">
        <v>80</v>
      </c>
      <c r="AR237" s="10">
        <v>500.0</v>
      </c>
      <c r="AS237" s="10" t="s">
        <v>81</v>
      </c>
      <c r="AT237" s="10">
        <v>996.0</v>
      </c>
      <c r="AU237" s="10"/>
      <c r="AV237" s="10" t="s">
        <v>999</v>
      </c>
      <c r="AW237" s="10" t="s">
        <v>74</v>
      </c>
      <c r="AX237" s="10">
        <v>1.0</v>
      </c>
      <c r="AY237" s="10">
        <v>57.0</v>
      </c>
      <c r="AZ237" s="10" t="s">
        <v>74</v>
      </c>
      <c r="BA237" s="10" t="s">
        <v>74</v>
      </c>
      <c r="BB237" s="10">
        <v>1.0</v>
      </c>
      <c r="BC237" s="10" t="s">
        <v>74</v>
      </c>
      <c r="BD237" s="10" t="s">
        <v>74</v>
      </c>
      <c r="BE237" s="10">
        <v>0.0</v>
      </c>
      <c r="BF237" s="10">
        <v>0.0</v>
      </c>
    </row>
    <row r="238" ht="14.25" customHeight="1">
      <c r="A238" s="10">
        <f t="shared" si="41"/>
        <v>214</v>
      </c>
      <c r="B238" s="10" t="s">
        <v>978</v>
      </c>
      <c r="C238" s="11" t="s">
        <v>982</v>
      </c>
      <c r="D238" s="11" t="s">
        <v>1000</v>
      </c>
      <c r="E238" s="10">
        <f t="shared" si="42"/>
        <v>8</v>
      </c>
      <c r="F238" s="11" t="s">
        <v>1001</v>
      </c>
      <c r="G238" s="11"/>
      <c r="H238" s="10"/>
      <c r="I238" s="11"/>
      <c r="J238" s="11"/>
      <c r="K238" s="10" t="s">
        <v>145</v>
      </c>
      <c r="L238" s="10" t="s">
        <v>145</v>
      </c>
      <c r="M238" s="10" t="s">
        <v>245</v>
      </c>
      <c r="N238" s="10" t="s">
        <v>74</v>
      </c>
      <c r="O238" s="10"/>
      <c r="P238" s="10"/>
      <c r="Q238" s="10"/>
      <c r="R238" s="10"/>
      <c r="S238" s="10"/>
      <c r="T238" s="10"/>
      <c r="U238" s="10"/>
      <c r="V238" s="10" t="s">
        <v>74</v>
      </c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</row>
    <row r="239" ht="14.25" customHeight="1">
      <c r="A239" s="10">
        <f t="shared" si="41"/>
        <v>215</v>
      </c>
      <c r="B239" s="10" t="s">
        <v>978</v>
      </c>
      <c r="C239" s="11" t="s">
        <v>982</v>
      </c>
      <c r="D239" s="11" t="s">
        <v>1000</v>
      </c>
      <c r="E239" s="10">
        <f t="shared" si="42"/>
        <v>9</v>
      </c>
      <c r="F239" s="11" t="s">
        <v>1002</v>
      </c>
      <c r="G239" s="11"/>
      <c r="H239" s="10"/>
      <c r="I239" s="11"/>
      <c r="J239" s="11"/>
      <c r="K239" s="10" t="s">
        <v>145</v>
      </c>
      <c r="L239" s="10" t="s">
        <v>145</v>
      </c>
      <c r="M239" s="10" t="s">
        <v>245</v>
      </c>
      <c r="N239" s="10" t="s">
        <v>74</v>
      </c>
      <c r="O239" s="10"/>
      <c r="P239" s="10"/>
      <c r="Q239" s="10"/>
      <c r="R239" s="10"/>
      <c r="S239" s="10"/>
      <c r="T239" s="10"/>
      <c r="U239" s="10"/>
      <c r="V239" s="10" t="s">
        <v>74</v>
      </c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</row>
    <row r="240" ht="14.25" customHeight="1">
      <c r="A240" s="10">
        <f t="shared" si="41"/>
        <v>216</v>
      </c>
      <c r="B240" s="10" t="s">
        <v>978</v>
      </c>
      <c r="C240" s="11" t="s">
        <v>982</v>
      </c>
      <c r="D240" s="11" t="s">
        <v>1000</v>
      </c>
      <c r="E240" s="10">
        <f t="shared" si="42"/>
        <v>10</v>
      </c>
      <c r="F240" s="11" t="s">
        <v>1003</v>
      </c>
      <c r="G240" s="11"/>
      <c r="H240" s="10"/>
      <c r="I240" s="11"/>
      <c r="J240" s="11"/>
      <c r="K240" s="10" t="s">
        <v>145</v>
      </c>
      <c r="L240" s="10" t="s">
        <v>145</v>
      </c>
      <c r="M240" s="10" t="s">
        <v>245</v>
      </c>
      <c r="N240" s="10" t="s">
        <v>74</v>
      </c>
      <c r="O240" s="10"/>
      <c r="P240" s="10"/>
      <c r="Q240" s="10"/>
      <c r="R240" s="10"/>
      <c r="S240" s="10"/>
      <c r="T240" s="10"/>
      <c r="U240" s="10"/>
      <c r="V240" s="10" t="s">
        <v>74</v>
      </c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</row>
    <row r="241" ht="14.25" customHeight="1">
      <c r="A241" s="10">
        <f t="shared" si="41"/>
        <v>217</v>
      </c>
      <c r="B241" s="10" t="s">
        <v>978</v>
      </c>
      <c r="C241" s="11" t="s">
        <v>982</v>
      </c>
      <c r="D241" s="11" t="s">
        <v>1000</v>
      </c>
      <c r="E241" s="10">
        <f t="shared" si="42"/>
        <v>11</v>
      </c>
      <c r="F241" s="11" t="s">
        <v>1004</v>
      </c>
      <c r="G241" s="11"/>
      <c r="H241" s="10"/>
      <c r="I241" s="11"/>
      <c r="J241" s="11"/>
      <c r="K241" s="10" t="s">
        <v>145</v>
      </c>
      <c r="L241" s="10" t="s">
        <v>145</v>
      </c>
      <c r="M241" s="10" t="s">
        <v>245</v>
      </c>
      <c r="N241" s="10" t="s">
        <v>74</v>
      </c>
      <c r="O241" s="10"/>
      <c r="P241" s="10"/>
      <c r="Q241" s="10"/>
      <c r="R241" s="10"/>
      <c r="S241" s="10"/>
      <c r="T241" s="10"/>
      <c r="U241" s="10"/>
      <c r="V241" s="10" t="s">
        <v>74</v>
      </c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</row>
    <row r="242" ht="14.25" customHeight="1">
      <c r="A242" s="10">
        <f t="shared" si="41"/>
        <v>218</v>
      </c>
      <c r="B242" s="10" t="s">
        <v>978</v>
      </c>
      <c r="C242" s="11" t="s">
        <v>1005</v>
      </c>
      <c r="D242" s="11" t="s">
        <v>1006</v>
      </c>
      <c r="E242" s="10">
        <f t="shared" si="42"/>
        <v>12</v>
      </c>
      <c r="F242" s="11" t="s">
        <v>1006</v>
      </c>
      <c r="G242" s="11"/>
      <c r="H242" s="10"/>
      <c r="I242" s="11"/>
      <c r="J242" s="11"/>
      <c r="K242" s="10" t="s">
        <v>64</v>
      </c>
      <c r="L242" s="10" t="s">
        <v>64</v>
      </c>
      <c r="M242" s="10" t="s">
        <v>65</v>
      </c>
      <c r="N242" s="10" t="s">
        <v>86</v>
      </c>
      <c r="O242" s="10" t="s">
        <v>67</v>
      </c>
      <c r="P242" s="10" t="s">
        <v>68</v>
      </c>
      <c r="Q242" s="10"/>
      <c r="R242" s="10"/>
      <c r="S242" s="10"/>
      <c r="T242" s="10"/>
      <c r="U242" s="10" t="s">
        <v>72</v>
      </c>
      <c r="V242" s="10" t="s">
        <v>1007</v>
      </c>
      <c r="W242" s="10">
        <v>2.0</v>
      </c>
      <c r="X242" s="10" t="s">
        <v>74</v>
      </c>
      <c r="Y242" s="10" t="s">
        <v>75</v>
      </c>
      <c r="Z242" s="10" t="s">
        <v>74</v>
      </c>
      <c r="AA242" s="10" t="s">
        <v>76</v>
      </c>
      <c r="AB242" s="10" t="s">
        <v>74</v>
      </c>
      <c r="AC242" s="10"/>
      <c r="AD242" s="10" t="s">
        <v>74</v>
      </c>
      <c r="AE242" s="10">
        <v>4.0</v>
      </c>
      <c r="AF242" s="10" t="s">
        <v>74</v>
      </c>
      <c r="AG242" s="10" t="s">
        <v>74</v>
      </c>
      <c r="AH242" s="10" t="s">
        <v>74</v>
      </c>
      <c r="AI242" s="10" t="s">
        <v>74</v>
      </c>
      <c r="AJ242" s="10" t="s">
        <v>74</v>
      </c>
      <c r="AK242" s="10" t="s">
        <v>1008</v>
      </c>
      <c r="AL242" s="10">
        <v>71.0</v>
      </c>
      <c r="AM242" s="10" t="s">
        <v>74</v>
      </c>
      <c r="AN242" s="10">
        <v>3.0</v>
      </c>
      <c r="AO242" s="10" t="s">
        <v>74</v>
      </c>
      <c r="AP242" s="10" t="s">
        <v>90</v>
      </c>
      <c r="AQ242" s="10" t="s">
        <v>91</v>
      </c>
      <c r="AR242" s="10">
        <v>500.0</v>
      </c>
      <c r="AS242" s="10" t="s">
        <v>81</v>
      </c>
      <c r="AT242" s="10">
        <v>996.0</v>
      </c>
      <c r="AU242" s="10"/>
      <c r="AV242" s="10" t="s">
        <v>221</v>
      </c>
      <c r="AW242" s="10" t="s">
        <v>74</v>
      </c>
      <c r="AX242" s="10">
        <v>1.0</v>
      </c>
      <c r="AY242" s="10">
        <v>54.0</v>
      </c>
      <c r="AZ242" s="10" t="s">
        <v>74</v>
      </c>
      <c r="BA242" s="10" t="s">
        <v>74</v>
      </c>
      <c r="BB242" s="10">
        <v>1.0</v>
      </c>
      <c r="BC242" s="10" t="s">
        <v>74</v>
      </c>
      <c r="BD242" s="10" t="s">
        <v>74</v>
      </c>
      <c r="BE242" s="10">
        <v>2.0</v>
      </c>
      <c r="BF242" s="10">
        <v>3.0</v>
      </c>
    </row>
    <row r="243" ht="14.25" customHeight="1">
      <c r="A243" s="10">
        <f t="shared" si="41"/>
        <v>219</v>
      </c>
      <c r="B243" s="10" t="s">
        <v>978</v>
      </c>
      <c r="C243" s="11" t="s">
        <v>1005</v>
      </c>
      <c r="D243" s="11" t="s">
        <v>1009</v>
      </c>
      <c r="E243" s="10">
        <f t="shared" si="42"/>
        <v>13</v>
      </c>
      <c r="F243" s="11" t="s">
        <v>1010</v>
      </c>
      <c r="G243" s="11"/>
      <c r="H243" s="10"/>
      <c r="I243" s="11"/>
      <c r="J243" s="11"/>
      <c r="K243" s="10" t="s">
        <v>145</v>
      </c>
      <c r="L243" s="10" t="s">
        <v>145</v>
      </c>
      <c r="M243" s="10" t="s">
        <v>245</v>
      </c>
      <c r="N243" s="10" t="s">
        <v>74</v>
      </c>
      <c r="O243" s="10"/>
      <c r="P243" s="10"/>
      <c r="Q243" s="10" t="s">
        <v>1011</v>
      </c>
      <c r="R243" s="10"/>
      <c r="S243" s="10"/>
      <c r="T243" s="10"/>
      <c r="U243" s="10"/>
      <c r="V243" s="10" t="s">
        <v>1012</v>
      </c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</row>
    <row r="244" ht="14.25" customHeight="1">
      <c r="A244" s="10">
        <f t="shared" si="41"/>
        <v>220</v>
      </c>
      <c r="B244" s="10" t="s">
        <v>978</v>
      </c>
      <c r="C244" s="11" t="s">
        <v>1005</v>
      </c>
      <c r="D244" s="11" t="s">
        <v>1013</v>
      </c>
      <c r="E244" s="10">
        <f t="shared" si="42"/>
        <v>14</v>
      </c>
      <c r="F244" s="11" t="s">
        <v>1014</v>
      </c>
      <c r="G244" s="11"/>
      <c r="H244" s="10"/>
      <c r="I244" s="11"/>
      <c r="J244" s="11"/>
      <c r="K244" s="10" t="s">
        <v>64</v>
      </c>
      <c r="L244" s="10" t="s">
        <v>64</v>
      </c>
      <c r="M244" s="10" t="s">
        <v>65</v>
      </c>
      <c r="N244" s="10" t="s">
        <v>86</v>
      </c>
      <c r="O244" s="10" t="s">
        <v>67</v>
      </c>
      <c r="P244" s="10" t="s">
        <v>1015</v>
      </c>
      <c r="Q244" s="10" t="s">
        <v>1016</v>
      </c>
      <c r="R244" s="10" t="s">
        <v>1017</v>
      </c>
      <c r="S244" s="10" t="s">
        <v>63</v>
      </c>
      <c r="T244" s="10"/>
      <c r="U244" s="10" t="s">
        <v>72</v>
      </c>
      <c r="V244" s="10" t="s">
        <v>1018</v>
      </c>
      <c r="W244" s="10">
        <v>2.0</v>
      </c>
      <c r="X244" s="10" t="s">
        <v>74</v>
      </c>
      <c r="Y244" s="10" t="s">
        <v>75</v>
      </c>
      <c r="Z244" s="10" t="s">
        <v>74</v>
      </c>
      <c r="AA244" s="10" t="s">
        <v>76</v>
      </c>
      <c r="AB244" s="10" t="s">
        <v>74</v>
      </c>
      <c r="AC244" s="10"/>
      <c r="AD244" s="10" t="s">
        <v>74</v>
      </c>
      <c r="AE244" s="10">
        <v>4.0</v>
      </c>
      <c r="AF244" s="10" t="s">
        <v>74</v>
      </c>
      <c r="AG244" s="10" t="s">
        <v>74</v>
      </c>
      <c r="AH244" s="10" t="s">
        <v>74</v>
      </c>
      <c r="AI244" s="10" t="s">
        <v>74</v>
      </c>
      <c r="AJ244" s="10" t="s">
        <v>74</v>
      </c>
      <c r="AK244" s="10" t="s">
        <v>1019</v>
      </c>
      <c r="AL244" s="10">
        <v>71.0</v>
      </c>
      <c r="AM244" s="10" t="s">
        <v>74</v>
      </c>
      <c r="AN244" s="10">
        <v>3.0</v>
      </c>
      <c r="AO244" s="10" t="s">
        <v>74</v>
      </c>
      <c r="AP244" s="10" t="s">
        <v>79</v>
      </c>
      <c r="AQ244" s="10" t="s">
        <v>80</v>
      </c>
      <c r="AR244" s="10">
        <v>500.0</v>
      </c>
      <c r="AS244" s="10" t="s">
        <v>81</v>
      </c>
      <c r="AT244" s="10">
        <v>996.0</v>
      </c>
      <c r="AU244" s="10"/>
      <c r="AV244" s="10" t="s">
        <v>221</v>
      </c>
      <c r="AW244" s="10" t="s">
        <v>74</v>
      </c>
      <c r="AX244" s="10">
        <v>1.0</v>
      </c>
      <c r="AY244" s="10">
        <v>57.0</v>
      </c>
      <c r="AZ244" s="10" t="s">
        <v>74</v>
      </c>
      <c r="BA244" s="10" t="s">
        <v>74</v>
      </c>
      <c r="BB244" s="10">
        <v>1.0</v>
      </c>
      <c r="BC244" s="10" t="s">
        <v>74</v>
      </c>
      <c r="BD244" s="10" t="s">
        <v>74</v>
      </c>
      <c r="BE244" s="10">
        <v>2.0</v>
      </c>
      <c r="BF244" s="10">
        <v>3.0</v>
      </c>
    </row>
    <row r="245" ht="14.25" customHeight="1">
      <c r="A245" s="10">
        <f t="shared" si="41"/>
        <v>221</v>
      </c>
      <c r="B245" s="10" t="s">
        <v>978</v>
      </c>
      <c r="C245" s="11" t="s">
        <v>1005</v>
      </c>
      <c r="D245" s="11" t="s">
        <v>1020</v>
      </c>
      <c r="E245" s="10">
        <f t="shared" si="42"/>
        <v>15</v>
      </c>
      <c r="F245" s="11" t="s">
        <v>1021</v>
      </c>
      <c r="G245" s="11"/>
      <c r="H245" s="10"/>
      <c r="I245" s="11"/>
      <c r="J245" s="11"/>
      <c r="K245" s="10" t="s">
        <v>145</v>
      </c>
      <c r="L245" s="10" t="s">
        <v>145</v>
      </c>
      <c r="M245" s="10" t="s">
        <v>245</v>
      </c>
      <c r="N245" s="10" t="s">
        <v>74</v>
      </c>
      <c r="O245" s="10"/>
      <c r="P245" s="10"/>
      <c r="Q245" s="10"/>
      <c r="R245" s="10"/>
      <c r="S245" s="10"/>
      <c r="T245" s="10"/>
      <c r="U245" s="10"/>
      <c r="V245" s="10" t="s">
        <v>74</v>
      </c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</row>
    <row r="246" ht="14.25" customHeight="1">
      <c r="A246" s="10">
        <f t="shared" si="41"/>
        <v>222</v>
      </c>
      <c r="B246" s="10" t="s">
        <v>978</v>
      </c>
      <c r="C246" s="11" t="s">
        <v>1005</v>
      </c>
      <c r="D246" s="11" t="s">
        <v>1022</v>
      </c>
      <c r="E246" s="10">
        <f t="shared" si="42"/>
        <v>16</v>
      </c>
      <c r="F246" s="11" t="s">
        <v>1023</v>
      </c>
      <c r="G246" s="11"/>
      <c r="H246" s="10"/>
      <c r="I246" s="11"/>
      <c r="J246" s="11"/>
      <c r="K246" s="10" t="s">
        <v>145</v>
      </c>
      <c r="L246" s="10" t="s">
        <v>145</v>
      </c>
      <c r="M246" s="10" t="s">
        <v>245</v>
      </c>
      <c r="N246" s="10" t="s">
        <v>74</v>
      </c>
      <c r="O246" s="10"/>
      <c r="P246" s="10"/>
      <c r="Q246" s="10"/>
      <c r="R246" s="10"/>
      <c r="S246" s="10"/>
      <c r="T246" s="10"/>
      <c r="U246" s="10"/>
      <c r="V246" s="10" t="s">
        <v>74</v>
      </c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</row>
    <row r="247" ht="14.25" customHeight="1">
      <c r="A247" s="10">
        <f t="shared" si="41"/>
        <v>223</v>
      </c>
      <c r="B247" s="10" t="s">
        <v>978</v>
      </c>
      <c r="C247" s="11" t="s">
        <v>1005</v>
      </c>
      <c r="D247" s="11" t="s">
        <v>1024</v>
      </c>
      <c r="E247" s="10">
        <f t="shared" si="42"/>
        <v>17</v>
      </c>
      <c r="F247" s="11" t="s">
        <v>1022</v>
      </c>
      <c r="G247" s="11"/>
      <c r="H247" s="10"/>
      <c r="I247" s="11"/>
      <c r="J247" s="11"/>
      <c r="K247" s="10" t="s">
        <v>64</v>
      </c>
      <c r="L247" s="10" t="s">
        <v>64</v>
      </c>
      <c r="M247" s="10" t="s">
        <v>65</v>
      </c>
      <c r="N247" s="10" t="s">
        <v>86</v>
      </c>
      <c r="O247" s="10" t="s">
        <v>67</v>
      </c>
      <c r="P247" s="10" t="s">
        <v>68</v>
      </c>
      <c r="Q247" s="10"/>
      <c r="R247" s="10"/>
      <c r="S247" s="10"/>
      <c r="T247" s="10"/>
      <c r="U247" s="10" t="s">
        <v>246</v>
      </c>
      <c r="V247" s="10" t="s">
        <v>1025</v>
      </c>
      <c r="W247" s="10">
        <v>3.0</v>
      </c>
      <c r="X247" s="10" t="s">
        <v>74</v>
      </c>
      <c r="Y247" s="10" t="s">
        <v>75</v>
      </c>
      <c r="Z247" s="10" t="s">
        <v>74</v>
      </c>
      <c r="AA247" s="10" t="s">
        <v>76</v>
      </c>
      <c r="AB247" s="10" t="s">
        <v>74</v>
      </c>
      <c r="AC247" s="10"/>
      <c r="AD247" s="10" t="s">
        <v>74</v>
      </c>
      <c r="AE247" s="10">
        <v>4.0</v>
      </c>
      <c r="AF247" s="10" t="s">
        <v>74</v>
      </c>
      <c r="AG247" s="10" t="s">
        <v>74</v>
      </c>
      <c r="AH247" s="10" t="s">
        <v>74</v>
      </c>
      <c r="AI247" s="10" t="s">
        <v>74</v>
      </c>
      <c r="AJ247" s="10" t="s">
        <v>74</v>
      </c>
      <c r="AK247" s="10" t="s">
        <v>1026</v>
      </c>
      <c r="AL247" s="10">
        <v>71.0</v>
      </c>
      <c r="AM247" s="10" t="s">
        <v>74</v>
      </c>
      <c r="AN247" s="10">
        <v>3.0</v>
      </c>
      <c r="AO247" s="10" t="s">
        <v>74</v>
      </c>
      <c r="AP247" s="10" t="s">
        <v>79</v>
      </c>
      <c r="AQ247" s="10" t="s">
        <v>80</v>
      </c>
      <c r="AR247" s="10">
        <v>1000.0</v>
      </c>
      <c r="AS247" s="10" t="s">
        <v>81</v>
      </c>
      <c r="AT247" s="10">
        <v>996.0</v>
      </c>
      <c r="AU247" s="10"/>
      <c r="AV247" s="10" t="s">
        <v>74</v>
      </c>
      <c r="AW247" s="10" t="s">
        <v>74</v>
      </c>
      <c r="AX247" s="10">
        <v>1.0</v>
      </c>
      <c r="AY247" s="10">
        <v>70.0</v>
      </c>
      <c r="AZ247" s="10" t="s">
        <v>74</v>
      </c>
      <c r="BA247" s="10" t="s">
        <v>74</v>
      </c>
      <c r="BB247" s="10">
        <v>1.0</v>
      </c>
      <c r="BC247" s="10" t="s">
        <v>74</v>
      </c>
      <c r="BD247" s="10" t="s">
        <v>74</v>
      </c>
      <c r="BE247" s="10">
        <v>3.0</v>
      </c>
      <c r="BF247" s="10">
        <v>3.0</v>
      </c>
    </row>
    <row r="248" ht="14.25" customHeight="1">
      <c r="A248" s="10">
        <f t="shared" si="41"/>
        <v>224</v>
      </c>
      <c r="B248" s="10" t="s">
        <v>978</v>
      </c>
      <c r="C248" s="11" t="s">
        <v>1027</v>
      </c>
      <c r="D248" s="11" t="s">
        <v>1028</v>
      </c>
      <c r="E248" s="10">
        <f t="shared" si="42"/>
        <v>18</v>
      </c>
      <c r="F248" s="11" t="s">
        <v>1028</v>
      </c>
      <c r="G248" s="11"/>
      <c r="H248" s="10"/>
      <c r="I248" s="11"/>
      <c r="J248" s="11"/>
      <c r="K248" s="10" t="s">
        <v>145</v>
      </c>
      <c r="L248" s="10" t="s">
        <v>145</v>
      </c>
      <c r="M248" s="10" t="s">
        <v>245</v>
      </c>
      <c r="N248" s="10" t="s">
        <v>74</v>
      </c>
      <c r="O248" s="10"/>
      <c r="P248" s="10"/>
      <c r="Q248" s="10"/>
      <c r="R248" s="10"/>
      <c r="S248" s="10"/>
      <c r="T248" s="10"/>
      <c r="U248" s="10"/>
      <c r="V248" s="10" t="s">
        <v>74</v>
      </c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</row>
    <row r="249" ht="14.25" customHeight="1">
      <c r="A249" s="10">
        <f t="shared" si="41"/>
        <v>225</v>
      </c>
      <c r="B249" s="10" t="s">
        <v>978</v>
      </c>
      <c r="C249" s="11" t="s">
        <v>1027</v>
      </c>
      <c r="D249" s="11" t="s">
        <v>1029</v>
      </c>
      <c r="E249" s="10">
        <f t="shared" si="42"/>
        <v>19</v>
      </c>
      <c r="F249" s="11" t="s">
        <v>1030</v>
      </c>
      <c r="G249" s="11"/>
      <c r="H249" s="10"/>
      <c r="I249" s="11"/>
      <c r="J249" s="11"/>
      <c r="K249" s="10" t="s">
        <v>64</v>
      </c>
      <c r="L249" s="10" t="s">
        <v>64</v>
      </c>
      <c r="M249" s="10" t="s">
        <v>65</v>
      </c>
      <c r="N249" s="10" t="s">
        <v>86</v>
      </c>
      <c r="O249" s="10" t="s">
        <v>67</v>
      </c>
      <c r="P249" s="10" t="s">
        <v>1015</v>
      </c>
      <c r="Q249" s="10"/>
      <c r="R249" s="10"/>
      <c r="S249" s="10"/>
      <c r="T249" s="10"/>
      <c r="U249" s="10" t="s">
        <v>95</v>
      </c>
      <c r="V249" s="10" t="s">
        <v>1031</v>
      </c>
      <c r="W249" s="10">
        <v>2.0</v>
      </c>
      <c r="X249" s="10" t="s">
        <v>74</v>
      </c>
      <c r="Y249" s="10" t="s">
        <v>75</v>
      </c>
      <c r="Z249" s="10" t="s">
        <v>74</v>
      </c>
      <c r="AA249" s="10" t="s">
        <v>76</v>
      </c>
      <c r="AB249" s="10" t="s">
        <v>74</v>
      </c>
      <c r="AC249" s="10"/>
      <c r="AD249" s="10" t="s">
        <v>74</v>
      </c>
      <c r="AE249" s="10">
        <v>4.0</v>
      </c>
      <c r="AF249" s="10" t="s">
        <v>74</v>
      </c>
      <c r="AG249" s="10" t="s">
        <v>74</v>
      </c>
      <c r="AH249" s="10" t="s">
        <v>74</v>
      </c>
      <c r="AI249" s="10" t="s">
        <v>74</v>
      </c>
      <c r="AJ249" s="10" t="s">
        <v>74</v>
      </c>
      <c r="AK249" s="10" t="s">
        <v>1032</v>
      </c>
      <c r="AL249" s="10">
        <v>71.0</v>
      </c>
      <c r="AM249" s="10" t="s">
        <v>1033</v>
      </c>
      <c r="AN249" s="10">
        <v>3.0</v>
      </c>
      <c r="AO249" s="10" t="s">
        <v>74</v>
      </c>
      <c r="AP249" s="10" t="s">
        <v>79</v>
      </c>
      <c r="AQ249" s="10" t="s">
        <v>80</v>
      </c>
      <c r="AR249" s="10">
        <v>600.0</v>
      </c>
      <c r="AS249" s="10" t="s">
        <v>81</v>
      </c>
      <c r="AT249" s="10">
        <v>996.0</v>
      </c>
      <c r="AU249" s="10"/>
      <c r="AV249" s="10" t="s">
        <v>74</v>
      </c>
      <c r="AW249" s="10" t="s">
        <v>74</v>
      </c>
      <c r="AX249" s="10">
        <v>1.0</v>
      </c>
      <c r="AY249" s="10">
        <v>57.0</v>
      </c>
      <c r="AZ249" s="10" t="s">
        <v>74</v>
      </c>
      <c r="BA249" s="10" t="s">
        <v>74</v>
      </c>
      <c r="BB249" s="10">
        <v>1.0</v>
      </c>
      <c r="BC249" s="10" t="s">
        <v>74</v>
      </c>
      <c r="BD249" s="10" t="s">
        <v>74</v>
      </c>
      <c r="BE249" s="10">
        <v>2.0</v>
      </c>
      <c r="BF249" s="10">
        <v>3.0</v>
      </c>
    </row>
    <row r="250" ht="14.25" customHeight="1">
      <c r="A250" s="10">
        <f t="shared" si="41"/>
        <v>226</v>
      </c>
      <c r="B250" s="10" t="s">
        <v>978</v>
      </c>
      <c r="C250" s="11" t="s">
        <v>1027</v>
      </c>
      <c r="D250" s="11" t="s">
        <v>1034</v>
      </c>
      <c r="E250" s="10">
        <f t="shared" si="42"/>
        <v>20</v>
      </c>
      <c r="F250" s="11" t="s">
        <v>1035</v>
      </c>
      <c r="G250" s="11"/>
      <c r="H250" s="10"/>
      <c r="I250" s="11"/>
      <c r="J250" s="11"/>
      <c r="K250" s="10" t="s">
        <v>64</v>
      </c>
      <c r="L250" s="10" t="s">
        <v>64</v>
      </c>
      <c r="M250" s="10" t="s">
        <v>245</v>
      </c>
      <c r="N250" s="10" t="s">
        <v>86</v>
      </c>
      <c r="O250" s="10" t="s">
        <v>67</v>
      </c>
      <c r="P250" s="10" t="s">
        <v>68</v>
      </c>
      <c r="Q250" s="10"/>
      <c r="R250" s="10"/>
      <c r="S250" s="10"/>
      <c r="T250" s="10"/>
      <c r="U250" s="10" t="s">
        <v>72</v>
      </c>
      <c r="V250" s="10" t="s">
        <v>1031</v>
      </c>
      <c r="W250" s="10">
        <v>3.0</v>
      </c>
      <c r="X250" s="10" t="s">
        <v>74</v>
      </c>
      <c r="Y250" s="10" t="s">
        <v>75</v>
      </c>
      <c r="Z250" s="10" t="s">
        <v>74</v>
      </c>
      <c r="AA250" s="10" t="s">
        <v>76</v>
      </c>
      <c r="AB250" s="10" t="s">
        <v>74</v>
      </c>
      <c r="AC250" s="10"/>
      <c r="AD250" s="10" t="s">
        <v>74</v>
      </c>
      <c r="AE250" s="10">
        <v>4.0</v>
      </c>
      <c r="AF250" s="10" t="s">
        <v>74</v>
      </c>
      <c r="AG250" s="10" t="s">
        <v>74</v>
      </c>
      <c r="AH250" s="10" t="s">
        <v>74</v>
      </c>
      <c r="AI250" s="10" t="s">
        <v>74</v>
      </c>
      <c r="AJ250" s="10" t="s">
        <v>74</v>
      </c>
      <c r="AK250" s="10" t="s">
        <v>1036</v>
      </c>
      <c r="AL250" s="10">
        <v>71.0</v>
      </c>
      <c r="AM250" s="10" t="s">
        <v>74</v>
      </c>
      <c r="AN250" s="10">
        <v>3.0</v>
      </c>
      <c r="AO250" s="10" t="s">
        <v>74</v>
      </c>
      <c r="AP250" s="10" t="s">
        <v>79</v>
      </c>
      <c r="AQ250" s="10" t="s">
        <v>80</v>
      </c>
      <c r="AR250" s="10">
        <v>500.0</v>
      </c>
      <c r="AS250" s="10" t="s">
        <v>81</v>
      </c>
      <c r="AT250" s="10">
        <v>996.0</v>
      </c>
      <c r="AU250" s="10"/>
      <c r="AV250" s="10" t="s">
        <v>1037</v>
      </c>
      <c r="AW250" s="10" t="s">
        <v>74</v>
      </c>
      <c r="AX250" s="10">
        <v>1.0</v>
      </c>
      <c r="AY250" s="10">
        <v>0.0</v>
      </c>
      <c r="AZ250" s="10" t="s">
        <v>74</v>
      </c>
      <c r="BA250" s="10" t="s">
        <v>74</v>
      </c>
      <c r="BB250" s="10">
        <v>1.0</v>
      </c>
      <c r="BC250" s="10" t="s">
        <v>74</v>
      </c>
      <c r="BD250" s="10" t="s">
        <v>74</v>
      </c>
      <c r="BE250" s="10">
        <v>2.0</v>
      </c>
      <c r="BF250" s="10">
        <v>3.0</v>
      </c>
    </row>
    <row r="251" ht="14.25" customHeight="1">
      <c r="A251" s="10">
        <f t="shared" si="41"/>
        <v>227</v>
      </c>
      <c r="B251" s="10" t="s">
        <v>978</v>
      </c>
      <c r="C251" s="11" t="s">
        <v>1027</v>
      </c>
      <c r="D251" s="11" t="s">
        <v>1038</v>
      </c>
      <c r="E251" s="10">
        <f t="shared" si="42"/>
        <v>21</v>
      </c>
      <c r="F251" s="11" t="s">
        <v>1039</v>
      </c>
      <c r="G251" s="11"/>
      <c r="H251" s="10"/>
      <c r="I251" s="11"/>
      <c r="J251" s="11"/>
      <c r="K251" s="10" t="s">
        <v>64</v>
      </c>
      <c r="L251" s="10" t="s">
        <v>64</v>
      </c>
      <c r="M251" s="10" t="s">
        <v>65</v>
      </c>
      <c r="N251" s="10" t="s">
        <v>86</v>
      </c>
      <c r="O251" s="10" t="s">
        <v>67</v>
      </c>
      <c r="P251" s="10" t="s">
        <v>68</v>
      </c>
      <c r="Q251" s="10" t="s">
        <v>1040</v>
      </c>
      <c r="R251" s="10" t="s">
        <v>1041</v>
      </c>
      <c r="S251" s="10" t="s">
        <v>63</v>
      </c>
      <c r="T251" s="10"/>
      <c r="U251" s="10" t="s">
        <v>72</v>
      </c>
      <c r="V251" s="10" t="s">
        <v>1042</v>
      </c>
      <c r="W251" s="10">
        <v>2.0</v>
      </c>
      <c r="X251" s="10" t="s">
        <v>74</v>
      </c>
      <c r="Y251" s="10" t="s">
        <v>75</v>
      </c>
      <c r="Z251" s="10" t="s">
        <v>74</v>
      </c>
      <c r="AA251" s="10" t="s">
        <v>76</v>
      </c>
      <c r="AB251" s="10" t="s">
        <v>74</v>
      </c>
      <c r="AC251" s="10"/>
      <c r="AD251" s="10" t="s">
        <v>74</v>
      </c>
      <c r="AE251" s="10">
        <v>4.0</v>
      </c>
      <c r="AF251" s="10" t="s">
        <v>74</v>
      </c>
      <c r="AG251" s="10" t="s">
        <v>74</v>
      </c>
      <c r="AH251" s="10" t="s">
        <v>74</v>
      </c>
      <c r="AI251" s="10" t="s">
        <v>74</v>
      </c>
      <c r="AJ251" s="10" t="s">
        <v>74</v>
      </c>
      <c r="AK251" s="10" t="s">
        <v>1043</v>
      </c>
      <c r="AL251" s="10">
        <v>71.0</v>
      </c>
      <c r="AM251" s="10" t="s">
        <v>1033</v>
      </c>
      <c r="AN251" s="10">
        <v>3.0</v>
      </c>
      <c r="AO251" s="10" t="s">
        <v>74</v>
      </c>
      <c r="AP251" s="10" t="s">
        <v>79</v>
      </c>
      <c r="AQ251" s="10" t="s">
        <v>80</v>
      </c>
      <c r="AR251" s="10">
        <v>500.0</v>
      </c>
      <c r="AS251" s="10" t="s">
        <v>81</v>
      </c>
      <c r="AT251" s="10">
        <v>996.0</v>
      </c>
      <c r="AU251" s="10"/>
      <c r="AV251" s="10" t="s">
        <v>221</v>
      </c>
      <c r="AW251" s="10" t="s">
        <v>74</v>
      </c>
      <c r="AX251" s="10">
        <v>1.0</v>
      </c>
      <c r="AY251" s="10">
        <v>57.0</v>
      </c>
      <c r="AZ251" s="10" t="s">
        <v>74</v>
      </c>
      <c r="BA251" s="10" t="s">
        <v>74</v>
      </c>
      <c r="BB251" s="10">
        <v>1.0</v>
      </c>
      <c r="BC251" s="10" t="s">
        <v>74</v>
      </c>
      <c r="BD251" s="10" t="s">
        <v>74</v>
      </c>
      <c r="BE251" s="10">
        <v>3.0</v>
      </c>
      <c r="BF251" s="10">
        <v>2.0</v>
      </c>
    </row>
    <row r="252" ht="14.25" customHeight="1">
      <c r="A252" s="10">
        <f t="shared" si="41"/>
        <v>228</v>
      </c>
      <c r="B252" s="10" t="s">
        <v>978</v>
      </c>
      <c r="C252" s="11" t="s">
        <v>1027</v>
      </c>
      <c r="D252" s="11" t="s">
        <v>1044</v>
      </c>
      <c r="E252" s="10">
        <f t="shared" si="42"/>
        <v>22</v>
      </c>
      <c r="F252" s="11" t="s">
        <v>1044</v>
      </c>
      <c r="G252" s="11"/>
      <c r="H252" s="10"/>
      <c r="I252" s="11"/>
      <c r="J252" s="11"/>
      <c r="K252" s="10" t="s">
        <v>64</v>
      </c>
      <c r="L252" s="10" t="s">
        <v>64</v>
      </c>
      <c r="M252" s="10" t="s">
        <v>245</v>
      </c>
      <c r="N252" s="10" t="s">
        <v>86</v>
      </c>
      <c r="O252" s="10" t="s">
        <v>67</v>
      </c>
      <c r="P252" s="10" t="s">
        <v>68</v>
      </c>
      <c r="Q252" s="10" t="s">
        <v>1045</v>
      </c>
      <c r="R252" s="10" t="s">
        <v>1046</v>
      </c>
      <c r="S252" s="10" t="s">
        <v>63</v>
      </c>
      <c r="T252" s="10"/>
      <c r="U252" s="10" t="s">
        <v>95</v>
      </c>
      <c r="V252" s="10" t="s">
        <v>1047</v>
      </c>
      <c r="W252" s="10">
        <v>1.0</v>
      </c>
      <c r="X252" s="10" t="s">
        <v>74</v>
      </c>
      <c r="Y252" s="10" t="s">
        <v>75</v>
      </c>
      <c r="Z252" s="10" t="s">
        <v>74</v>
      </c>
      <c r="AA252" s="10" t="s">
        <v>76</v>
      </c>
      <c r="AB252" s="10" t="s">
        <v>74</v>
      </c>
      <c r="AC252" s="10"/>
      <c r="AD252" s="10" t="s">
        <v>74</v>
      </c>
      <c r="AE252" s="10">
        <v>4.0</v>
      </c>
      <c r="AF252" s="10" t="s">
        <v>74</v>
      </c>
      <c r="AG252" s="10" t="s">
        <v>74</v>
      </c>
      <c r="AH252" s="10" t="s">
        <v>74</v>
      </c>
      <c r="AI252" s="10" t="s">
        <v>74</v>
      </c>
      <c r="AJ252" s="10" t="s">
        <v>74</v>
      </c>
      <c r="AK252" s="10" t="s">
        <v>1048</v>
      </c>
      <c r="AL252" s="10">
        <v>71.0</v>
      </c>
      <c r="AM252" s="10" t="s">
        <v>1033</v>
      </c>
      <c r="AN252" s="10">
        <v>3.0</v>
      </c>
      <c r="AO252" s="10" t="s">
        <v>74</v>
      </c>
      <c r="AP252" s="10" t="s">
        <v>90</v>
      </c>
      <c r="AQ252" s="10" t="s">
        <v>91</v>
      </c>
      <c r="AR252" s="10">
        <v>1000.0</v>
      </c>
      <c r="AS252" s="10" t="s">
        <v>123</v>
      </c>
      <c r="AT252" s="10">
        <v>996.0</v>
      </c>
      <c r="AU252" s="10"/>
      <c r="AV252" s="10" t="s">
        <v>74</v>
      </c>
      <c r="AW252" s="10" t="s">
        <v>74</v>
      </c>
      <c r="AX252" s="10">
        <v>1.0</v>
      </c>
      <c r="AY252" s="10">
        <v>0.0</v>
      </c>
      <c r="AZ252" s="10" t="s">
        <v>74</v>
      </c>
      <c r="BA252" s="10" t="s">
        <v>74</v>
      </c>
      <c r="BB252" s="10">
        <v>1.0</v>
      </c>
      <c r="BC252" s="10" t="s">
        <v>74</v>
      </c>
      <c r="BD252" s="10" t="s">
        <v>74</v>
      </c>
      <c r="BE252" s="10">
        <v>0.0</v>
      </c>
      <c r="BF252" s="10">
        <v>0.0</v>
      </c>
    </row>
    <row r="253" ht="14.25" customHeight="1">
      <c r="A253" s="10">
        <f t="shared" si="41"/>
        <v>229</v>
      </c>
      <c r="B253" s="10" t="s">
        <v>978</v>
      </c>
      <c r="C253" s="11" t="s">
        <v>1027</v>
      </c>
      <c r="D253" s="11" t="s">
        <v>1049</v>
      </c>
      <c r="E253" s="10">
        <f t="shared" si="42"/>
        <v>23</v>
      </c>
      <c r="F253" s="11" t="s">
        <v>1050</v>
      </c>
      <c r="G253" s="11"/>
      <c r="H253" s="10"/>
      <c r="I253" s="11"/>
      <c r="J253" s="11"/>
      <c r="K253" s="10" t="s">
        <v>145</v>
      </c>
      <c r="L253" s="10" t="s">
        <v>145</v>
      </c>
      <c r="M253" s="10" t="s">
        <v>245</v>
      </c>
      <c r="N253" s="10" t="s">
        <v>74</v>
      </c>
      <c r="O253" s="10"/>
      <c r="P253" s="10"/>
      <c r="Q253" s="10"/>
      <c r="R253" s="10"/>
      <c r="S253" s="10"/>
      <c r="T253" s="10"/>
      <c r="U253" s="10"/>
      <c r="V253" s="10" t="s">
        <v>74</v>
      </c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</row>
    <row r="254" ht="14.25" customHeight="1">
      <c r="A254" s="10">
        <f t="shared" si="41"/>
        <v>230</v>
      </c>
      <c r="B254" s="10" t="s">
        <v>978</v>
      </c>
      <c r="C254" s="11" t="s">
        <v>1027</v>
      </c>
      <c r="D254" s="11" t="s">
        <v>1049</v>
      </c>
      <c r="E254" s="10">
        <f t="shared" si="42"/>
        <v>24</v>
      </c>
      <c r="F254" s="11" t="s">
        <v>1051</v>
      </c>
      <c r="G254" s="11"/>
      <c r="H254" s="10"/>
      <c r="I254" s="11"/>
      <c r="J254" s="11"/>
      <c r="K254" s="10" t="s">
        <v>145</v>
      </c>
      <c r="L254" s="10" t="s">
        <v>145</v>
      </c>
      <c r="M254" s="10" t="s">
        <v>245</v>
      </c>
      <c r="N254" s="10" t="s">
        <v>74</v>
      </c>
      <c r="O254" s="10"/>
      <c r="P254" s="10"/>
      <c r="Q254" s="10"/>
      <c r="R254" s="10"/>
      <c r="S254" s="10"/>
      <c r="T254" s="10"/>
      <c r="U254" s="10"/>
      <c r="V254" s="10" t="s">
        <v>74</v>
      </c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</row>
    <row r="255" ht="14.25" customHeight="1">
      <c r="A255" s="10">
        <f t="shared" si="41"/>
        <v>231</v>
      </c>
      <c r="B255" s="10" t="s">
        <v>978</v>
      </c>
      <c r="C255" s="11" t="s">
        <v>1027</v>
      </c>
      <c r="D255" s="11" t="s">
        <v>1049</v>
      </c>
      <c r="E255" s="10">
        <f t="shared" si="42"/>
        <v>25</v>
      </c>
      <c r="F255" s="11" t="s">
        <v>1052</v>
      </c>
      <c r="G255" s="11"/>
      <c r="H255" s="10"/>
      <c r="I255" s="11"/>
      <c r="J255" s="11"/>
      <c r="K255" s="10" t="s">
        <v>64</v>
      </c>
      <c r="L255" s="10" t="s">
        <v>64</v>
      </c>
      <c r="M255" s="10" t="s">
        <v>245</v>
      </c>
      <c r="N255" s="10" t="s">
        <v>86</v>
      </c>
      <c r="O255" s="10" t="s">
        <v>67</v>
      </c>
      <c r="P255" s="10" t="s">
        <v>68</v>
      </c>
      <c r="Q255" s="10"/>
      <c r="R255" s="10"/>
      <c r="S255" s="10"/>
      <c r="T255" s="10"/>
      <c r="U255" s="10" t="s">
        <v>246</v>
      </c>
      <c r="V255" s="10" t="s">
        <v>1053</v>
      </c>
      <c r="W255" s="10">
        <v>3.0</v>
      </c>
      <c r="X255" s="10" t="s">
        <v>74</v>
      </c>
      <c r="Y255" s="10" t="s">
        <v>75</v>
      </c>
      <c r="Z255" s="10" t="s">
        <v>74</v>
      </c>
      <c r="AA255" s="10" t="s">
        <v>76</v>
      </c>
      <c r="AB255" s="10" t="s">
        <v>74</v>
      </c>
      <c r="AC255" s="10"/>
      <c r="AD255" s="10" t="s">
        <v>74</v>
      </c>
      <c r="AE255" s="10">
        <v>4.0</v>
      </c>
      <c r="AF255" s="10" t="s">
        <v>74</v>
      </c>
      <c r="AG255" s="10" t="s">
        <v>74</v>
      </c>
      <c r="AH255" s="10" t="s">
        <v>74</v>
      </c>
      <c r="AI255" s="10" t="s">
        <v>74</v>
      </c>
      <c r="AJ255" s="10" t="s">
        <v>74</v>
      </c>
      <c r="AK255" s="10" t="s">
        <v>1054</v>
      </c>
      <c r="AL255" s="10">
        <v>71.0</v>
      </c>
      <c r="AM255" s="10" t="s">
        <v>1033</v>
      </c>
      <c r="AN255" s="10">
        <v>3.0</v>
      </c>
      <c r="AO255" s="10" t="s">
        <v>74</v>
      </c>
      <c r="AP255" s="10" t="s">
        <v>90</v>
      </c>
      <c r="AQ255" s="10" t="s">
        <v>91</v>
      </c>
      <c r="AR255" s="10">
        <v>500.0</v>
      </c>
      <c r="AS255" s="10" t="s">
        <v>81</v>
      </c>
      <c r="AT255" s="10">
        <v>996.0</v>
      </c>
      <c r="AU255" s="10"/>
      <c r="AV255" s="10" t="s">
        <v>221</v>
      </c>
      <c r="AW255" s="10" t="s">
        <v>74</v>
      </c>
      <c r="AX255" s="10">
        <v>1.0</v>
      </c>
      <c r="AY255" s="10">
        <v>60.0</v>
      </c>
      <c r="AZ255" s="10" t="s">
        <v>74</v>
      </c>
      <c r="BA255" s="10" t="s">
        <v>74</v>
      </c>
      <c r="BB255" s="10">
        <v>1.0</v>
      </c>
      <c r="BC255" s="10" t="s">
        <v>74</v>
      </c>
      <c r="BD255" s="10" t="s">
        <v>74</v>
      </c>
      <c r="BE255" s="10">
        <v>0.0</v>
      </c>
      <c r="BF255" s="10">
        <v>0.0</v>
      </c>
    </row>
    <row r="256" ht="14.25" customHeight="1">
      <c r="A256" s="10">
        <f t="shared" si="41"/>
        <v>232</v>
      </c>
      <c r="B256" s="10" t="s">
        <v>978</v>
      </c>
      <c r="C256" s="11" t="s">
        <v>1027</v>
      </c>
      <c r="D256" s="11" t="s">
        <v>1055</v>
      </c>
      <c r="E256" s="10">
        <f t="shared" si="42"/>
        <v>26</v>
      </c>
      <c r="F256" s="11" t="s">
        <v>1056</v>
      </c>
      <c r="G256" s="11"/>
      <c r="H256" s="10"/>
      <c r="I256" s="11"/>
      <c r="J256" s="11"/>
      <c r="K256" s="10" t="s">
        <v>145</v>
      </c>
      <c r="L256" s="10" t="s">
        <v>145</v>
      </c>
      <c r="M256" s="10" t="s">
        <v>245</v>
      </c>
      <c r="N256" s="10" t="s">
        <v>74</v>
      </c>
      <c r="O256" s="10"/>
      <c r="P256" s="10"/>
      <c r="Q256" s="10"/>
      <c r="R256" s="10"/>
      <c r="S256" s="10"/>
      <c r="T256" s="10"/>
      <c r="U256" s="10"/>
      <c r="V256" s="10" t="s">
        <v>74</v>
      </c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</row>
    <row r="257" ht="14.25" customHeight="1">
      <c r="A257" s="10">
        <f t="shared" si="41"/>
        <v>233</v>
      </c>
      <c r="B257" s="10" t="s">
        <v>978</v>
      </c>
      <c r="C257" s="11" t="s">
        <v>1057</v>
      </c>
      <c r="D257" s="11" t="s">
        <v>1058</v>
      </c>
      <c r="E257" s="10">
        <f t="shared" si="42"/>
        <v>27</v>
      </c>
      <c r="F257" s="11" t="s">
        <v>1059</v>
      </c>
      <c r="G257" s="11"/>
      <c r="H257" s="10"/>
      <c r="I257" s="11"/>
      <c r="J257" s="11"/>
      <c r="K257" s="10" t="s">
        <v>64</v>
      </c>
      <c r="L257" s="10" t="s">
        <v>64</v>
      </c>
      <c r="M257" s="10" t="s">
        <v>109</v>
      </c>
      <c r="N257" s="10" t="s">
        <v>228</v>
      </c>
      <c r="O257" s="10" t="s">
        <v>67</v>
      </c>
      <c r="P257" s="10" t="s">
        <v>68</v>
      </c>
      <c r="Q257" s="10" t="s">
        <v>1060</v>
      </c>
      <c r="R257" s="10" t="s">
        <v>1061</v>
      </c>
      <c r="S257" s="10" t="s">
        <v>63</v>
      </c>
      <c r="T257" s="10"/>
      <c r="U257" s="10" t="s">
        <v>113</v>
      </c>
      <c r="V257" s="10" t="s">
        <v>1062</v>
      </c>
      <c r="W257" s="10">
        <v>1.0</v>
      </c>
      <c r="X257" s="10" t="s">
        <v>74</v>
      </c>
      <c r="Y257" s="10" t="s">
        <v>75</v>
      </c>
      <c r="Z257" s="10" t="s">
        <v>74</v>
      </c>
      <c r="AA257" s="10" t="s">
        <v>76</v>
      </c>
      <c r="AB257" s="10" t="s">
        <v>74</v>
      </c>
      <c r="AC257" s="10"/>
      <c r="AD257" s="10" t="s">
        <v>74</v>
      </c>
      <c r="AE257" s="10">
        <v>4.0</v>
      </c>
      <c r="AF257" s="10" t="s">
        <v>74</v>
      </c>
      <c r="AG257" s="10" t="s">
        <v>74</v>
      </c>
      <c r="AH257" s="10" t="s">
        <v>74</v>
      </c>
      <c r="AI257" s="10" t="s">
        <v>74</v>
      </c>
      <c r="AJ257" s="10" t="s">
        <v>74</v>
      </c>
      <c r="AK257" s="10" t="s">
        <v>1063</v>
      </c>
      <c r="AL257" s="10">
        <v>71.0</v>
      </c>
      <c r="AM257" s="10" t="s">
        <v>1064</v>
      </c>
      <c r="AN257" s="10">
        <v>1.0</v>
      </c>
      <c r="AO257" s="10" t="s">
        <v>74</v>
      </c>
      <c r="AP257" s="10" t="s">
        <v>79</v>
      </c>
      <c r="AQ257" s="10" t="s">
        <v>80</v>
      </c>
      <c r="AR257" s="10">
        <v>700.0</v>
      </c>
      <c r="AS257" s="10" t="s">
        <v>81</v>
      </c>
      <c r="AT257" s="10">
        <v>1.0</v>
      </c>
      <c r="AU257" s="10"/>
      <c r="AV257" s="10" t="s">
        <v>221</v>
      </c>
      <c r="AW257" s="10" t="s">
        <v>74</v>
      </c>
      <c r="AX257" s="10">
        <v>1.0</v>
      </c>
      <c r="AY257" s="10">
        <v>65.0</v>
      </c>
      <c r="AZ257" s="10" t="s">
        <v>74</v>
      </c>
      <c r="BA257" s="10" t="s">
        <v>74</v>
      </c>
      <c r="BB257" s="10">
        <v>1.0</v>
      </c>
      <c r="BC257" s="10" t="s">
        <v>74</v>
      </c>
      <c r="BD257" s="10" t="s">
        <v>74</v>
      </c>
      <c r="BE257" s="10">
        <v>2.0</v>
      </c>
      <c r="BF257" s="10">
        <v>3.0</v>
      </c>
    </row>
    <row r="258" ht="14.25" customHeight="1">
      <c r="A258" s="10">
        <f t="shared" si="41"/>
        <v>234</v>
      </c>
      <c r="B258" s="10" t="s">
        <v>978</v>
      </c>
      <c r="C258" s="11" t="s">
        <v>1057</v>
      </c>
      <c r="D258" s="11" t="s">
        <v>1065</v>
      </c>
      <c r="E258" s="10">
        <f t="shared" si="42"/>
        <v>28</v>
      </c>
      <c r="F258" s="11" t="s">
        <v>1066</v>
      </c>
      <c r="G258" s="11"/>
      <c r="H258" s="10"/>
      <c r="I258" s="11"/>
      <c r="J258" s="11"/>
      <c r="K258" s="10" t="s">
        <v>64</v>
      </c>
      <c r="L258" s="10" t="s">
        <v>64</v>
      </c>
      <c r="M258" s="10" t="s">
        <v>1067</v>
      </c>
      <c r="N258" s="10" t="s">
        <v>86</v>
      </c>
      <c r="O258" s="10" t="s">
        <v>67</v>
      </c>
      <c r="P258" s="10" t="s">
        <v>68</v>
      </c>
      <c r="Q258" s="10"/>
      <c r="R258" s="10"/>
      <c r="S258" s="10"/>
      <c r="T258" s="10"/>
      <c r="U258" s="10" t="s">
        <v>72</v>
      </c>
      <c r="V258" s="10" t="s">
        <v>1068</v>
      </c>
      <c r="W258" s="10">
        <v>3.0</v>
      </c>
      <c r="X258" s="10" t="s">
        <v>74</v>
      </c>
      <c r="Y258" s="10" t="s">
        <v>75</v>
      </c>
      <c r="Z258" s="10" t="s">
        <v>74</v>
      </c>
      <c r="AA258" s="10" t="s">
        <v>76</v>
      </c>
      <c r="AB258" s="10" t="s">
        <v>74</v>
      </c>
      <c r="AC258" s="10"/>
      <c r="AD258" s="10" t="s">
        <v>74</v>
      </c>
      <c r="AE258" s="10">
        <v>4.0</v>
      </c>
      <c r="AF258" s="10" t="s">
        <v>74</v>
      </c>
      <c r="AG258" s="10" t="s">
        <v>74</v>
      </c>
      <c r="AH258" s="10" t="s">
        <v>74</v>
      </c>
      <c r="AI258" s="10" t="s">
        <v>74</v>
      </c>
      <c r="AJ258" s="10" t="s">
        <v>74</v>
      </c>
      <c r="AK258" s="10" t="s">
        <v>1069</v>
      </c>
      <c r="AL258" s="10">
        <v>71.0</v>
      </c>
      <c r="AM258" s="10" t="s">
        <v>1064</v>
      </c>
      <c r="AN258" s="10">
        <v>3.0</v>
      </c>
      <c r="AO258" s="10" t="s">
        <v>74</v>
      </c>
      <c r="AP258" s="10" t="s">
        <v>90</v>
      </c>
      <c r="AQ258" s="10" t="s">
        <v>91</v>
      </c>
      <c r="AR258" s="10">
        <v>200.0</v>
      </c>
      <c r="AS258" s="10" t="s">
        <v>81</v>
      </c>
      <c r="AT258" s="10">
        <v>996.0</v>
      </c>
      <c r="AU258" s="10"/>
      <c r="AV258" s="10" t="s">
        <v>1070</v>
      </c>
      <c r="AW258" s="10" t="s">
        <v>74</v>
      </c>
      <c r="AX258" s="10">
        <v>1.0</v>
      </c>
      <c r="AY258" s="10">
        <v>34.0</v>
      </c>
      <c r="AZ258" s="10" t="s">
        <v>74</v>
      </c>
      <c r="BA258" s="10" t="s">
        <v>74</v>
      </c>
      <c r="BB258" s="10">
        <v>1.0</v>
      </c>
      <c r="BC258" s="10" t="s">
        <v>74</v>
      </c>
      <c r="BD258" s="10" t="s">
        <v>74</v>
      </c>
      <c r="BE258" s="10">
        <v>2.0</v>
      </c>
      <c r="BF258" s="10">
        <v>2.0</v>
      </c>
    </row>
    <row r="259" ht="14.25" customHeight="1">
      <c r="A259" s="10">
        <f t="shared" si="41"/>
        <v>235</v>
      </c>
      <c r="B259" s="10" t="s">
        <v>978</v>
      </c>
      <c r="C259" s="11" t="s">
        <v>1071</v>
      </c>
      <c r="D259" s="11" t="s">
        <v>1072</v>
      </c>
      <c r="E259" s="10">
        <f t="shared" si="42"/>
        <v>29</v>
      </c>
      <c r="F259" s="11" t="s">
        <v>1072</v>
      </c>
      <c r="G259" s="11"/>
      <c r="H259" s="10"/>
      <c r="I259" s="11"/>
      <c r="J259" s="11"/>
      <c r="K259" s="10" t="s">
        <v>145</v>
      </c>
      <c r="L259" s="10" t="s">
        <v>145</v>
      </c>
      <c r="M259" s="10" t="s">
        <v>1067</v>
      </c>
      <c r="N259" s="10" t="s">
        <v>74</v>
      </c>
      <c r="O259" s="10"/>
      <c r="P259" s="10"/>
      <c r="Q259" s="10"/>
      <c r="R259" s="10"/>
      <c r="S259" s="10"/>
      <c r="T259" s="10"/>
      <c r="U259" s="10"/>
      <c r="V259" s="10" t="s">
        <v>74</v>
      </c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</row>
    <row r="260" ht="14.25" customHeight="1">
      <c r="A260" s="10">
        <f t="shared" si="41"/>
        <v>236</v>
      </c>
      <c r="B260" s="10" t="s">
        <v>978</v>
      </c>
      <c r="C260" s="11" t="s">
        <v>1071</v>
      </c>
      <c r="D260" s="11" t="s">
        <v>1072</v>
      </c>
      <c r="E260" s="10">
        <f t="shared" si="42"/>
        <v>30</v>
      </c>
      <c r="F260" s="11" t="s">
        <v>1073</v>
      </c>
      <c r="G260" s="11"/>
      <c r="H260" s="10"/>
      <c r="I260" s="11"/>
      <c r="J260" s="11"/>
      <c r="K260" s="10" t="s">
        <v>145</v>
      </c>
      <c r="L260" s="10" t="s">
        <v>145</v>
      </c>
      <c r="M260" s="10" t="s">
        <v>1067</v>
      </c>
      <c r="N260" s="10" t="s">
        <v>74</v>
      </c>
      <c r="O260" s="10"/>
      <c r="P260" s="10"/>
      <c r="Q260" s="10"/>
      <c r="R260" s="10"/>
      <c r="S260" s="10"/>
      <c r="T260" s="10"/>
      <c r="U260" s="10"/>
      <c r="V260" s="10" t="s">
        <v>74</v>
      </c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</row>
    <row r="261" ht="14.25" customHeight="1">
      <c r="A261" s="10">
        <f t="shared" si="41"/>
        <v>237</v>
      </c>
      <c r="B261" s="10" t="s">
        <v>978</v>
      </c>
      <c r="C261" s="11" t="s">
        <v>1071</v>
      </c>
      <c r="D261" s="11" t="s">
        <v>1072</v>
      </c>
      <c r="E261" s="10">
        <f t="shared" si="42"/>
        <v>31</v>
      </c>
      <c r="F261" s="11" t="s">
        <v>1074</v>
      </c>
      <c r="G261" s="11"/>
      <c r="H261" s="10"/>
      <c r="I261" s="11"/>
      <c r="J261" s="11"/>
      <c r="K261" s="10" t="s">
        <v>145</v>
      </c>
      <c r="L261" s="10" t="s">
        <v>145</v>
      </c>
      <c r="M261" s="10" t="s">
        <v>1067</v>
      </c>
      <c r="N261" s="10" t="s">
        <v>74</v>
      </c>
      <c r="O261" s="10"/>
      <c r="P261" s="10"/>
      <c r="Q261" s="10"/>
      <c r="R261" s="10"/>
      <c r="S261" s="10"/>
      <c r="T261" s="10"/>
      <c r="U261" s="10"/>
      <c r="V261" s="10" t="s">
        <v>74</v>
      </c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</row>
    <row r="262" ht="14.25" customHeight="1">
      <c r="A262" s="10">
        <f t="shared" si="41"/>
        <v>238</v>
      </c>
      <c r="B262" s="10" t="s">
        <v>978</v>
      </c>
      <c r="C262" s="11" t="s">
        <v>1071</v>
      </c>
      <c r="D262" s="11" t="s">
        <v>1075</v>
      </c>
      <c r="E262" s="10">
        <f t="shared" si="42"/>
        <v>32</v>
      </c>
      <c r="F262" s="11" t="s">
        <v>1076</v>
      </c>
      <c r="G262" s="11"/>
      <c r="H262" s="10"/>
      <c r="I262" s="11"/>
      <c r="J262" s="11"/>
      <c r="K262" s="10" t="s">
        <v>145</v>
      </c>
      <c r="L262" s="10" t="s">
        <v>145</v>
      </c>
      <c r="M262" s="10" t="s">
        <v>1067</v>
      </c>
      <c r="N262" s="10" t="s">
        <v>74</v>
      </c>
      <c r="O262" s="10"/>
      <c r="P262" s="10"/>
      <c r="Q262" s="10"/>
      <c r="R262" s="10"/>
      <c r="S262" s="10"/>
      <c r="T262" s="10"/>
      <c r="U262" s="10"/>
      <c r="V262" s="10" t="s">
        <v>74</v>
      </c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</row>
    <row r="263" ht="14.25" customHeight="1">
      <c r="A263" s="10">
        <f t="shared" si="41"/>
        <v>239</v>
      </c>
      <c r="B263" s="10" t="s">
        <v>978</v>
      </c>
      <c r="C263" s="11" t="s">
        <v>1071</v>
      </c>
      <c r="D263" s="11" t="s">
        <v>1077</v>
      </c>
      <c r="E263" s="10">
        <f t="shared" si="42"/>
        <v>33</v>
      </c>
      <c r="F263" s="11" t="s">
        <v>1078</v>
      </c>
      <c r="G263" s="11"/>
      <c r="H263" s="10"/>
      <c r="I263" s="11"/>
      <c r="J263" s="11"/>
      <c r="K263" s="10" t="s">
        <v>145</v>
      </c>
      <c r="L263" s="10" t="s">
        <v>145</v>
      </c>
      <c r="M263" s="10" t="s">
        <v>1067</v>
      </c>
      <c r="N263" s="10" t="s">
        <v>74</v>
      </c>
      <c r="O263" s="10"/>
      <c r="P263" s="10"/>
      <c r="Q263" s="10"/>
      <c r="R263" s="10"/>
      <c r="S263" s="10"/>
      <c r="T263" s="10"/>
      <c r="U263" s="10"/>
      <c r="V263" s="10" t="s">
        <v>74</v>
      </c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</row>
    <row r="264" ht="14.25" customHeight="1">
      <c r="A264" s="10">
        <f t="shared" si="41"/>
        <v>240</v>
      </c>
      <c r="B264" s="10" t="s">
        <v>978</v>
      </c>
      <c r="C264" s="11" t="s">
        <v>1079</v>
      </c>
      <c r="D264" s="11" t="s">
        <v>1080</v>
      </c>
      <c r="E264" s="10">
        <f t="shared" si="42"/>
        <v>34</v>
      </c>
      <c r="F264" s="11" t="s">
        <v>1081</v>
      </c>
      <c r="G264" s="11"/>
      <c r="H264" s="10"/>
      <c r="I264" s="11"/>
      <c r="J264" s="11"/>
      <c r="K264" s="10" t="s">
        <v>64</v>
      </c>
      <c r="L264" s="10" t="s">
        <v>64</v>
      </c>
      <c r="M264" s="10" t="s">
        <v>65</v>
      </c>
      <c r="N264" s="10" t="s">
        <v>86</v>
      </c>
      <c r="O264" s="10" t="s">
        <v>67</v>
      </c>
      <c r="P264" s="10" t="s">
        <v>68</v>
      </c>
      <c r="Q264" s="10"/>
      <c r="R264" s="10"/>
      <c r="S264" s="10"/>
      <c r="T264" s="10"/>
      <c r="U264" s="10" t="s">
        <v>72</v>
      </c>
      <c r="V264" s="10" t="s">
        <v>1082</v>
      </c>
      <c r="W264" s="10">
        <v>1.0</v>
      </c>
      <c r="X264" s="10" t="s">
        <v>74</v>
      </c>
      <c r="Y264" s="10" t="s">
        <v>75</v>
      </c>
      <c r="Z264" s="10" t="s">
        <v>74</v>
      </c>
      <c r="AA264" s="10" t="s">
        <v>76</v>
      </c>
      <c r="AB264" s="10" t="s">
        <v>74</v>
      </c>
      <c r="AC264" s="10"/>
      <c r="AD264" s="10" t="s">
        <v>74</v>
      </c>
      <c r="AE264" s="10">
        <v>4.0</v>
      </c>
      <c r="AF264" s="10" t="s">
        <v>74</v>
      </c>
      <c r="AG264" s="10" t="s">
        <v>74</v>
      </c>
      <c r="AH264" s="10" t="s">
        <v>74</v>
      </c>
      <c r="AI264" s="10" t="s">
        <v>74</v>
      </c>
      <c r="AJ264" s="10" t="s">
        <v>74</v>
      </c>
      <c r="AK264" s="10" t="s">
        <v>1083</v>
      </c>
      <c r="AL264" s="10">
        <v>71.0</v>
      </c>
      <c r="AM264" s="10" t="s">
        <v>1084</v>
      </c>
      <c r="AN264" s="10">
        <v>1.0</v>
      </c>
      <c r="AO264" s="10" t="s">
        <v>74</v>
      </c>
      <c r="AP264" s="10" t="s">
        <v>90</v>
      </c>
      <c r="AQ264" s="10" t="s">
        <v>91</v>
      </c>
      <c r="AR264" s="10">
        <v>750.0</v>
      </c>
      <c r="AS264" s="10" t="s">
        <v>81</v>
      </c>
      <c r="AT264" s="10">
        <v>996.0</v>
      </c>
      <c r="AU264" s="10"/>
      <c r="AV264" s="10" t="s">
        <v>999</v>
      </c>
      <c r="AW264" s="10" t="s">
        <v>74</v>
      </c>
      <c r="AX264" s="10">
        <v>1.0</v>
      </c>
      <c r="AY264" s="10">
        <v>63.0</v>
      </c>
      <c r="AZ264" s="10" t="s">
        <v>74</v>
      </c>
      <c r="BA264" s="10" t="s">
        <v>74</v>
      </c>
      <c r="BB264" s="10">
        <v>1.0</v>
      </c>
      <c r="BC264" s="10" t="s">
        <v>74</v>
      </c>
      <c r="BD264" s="10" t="s">
        <v>74</v>
      </c>
      <c r="BE264" s="10">
        <v>2.0</v>
      </c>
      <c r="BF264" s="10">
        <v>3.0</v>
      </c>
    </row>
    <row r="265" ht="14.25" customHeight="1">
      <c r="A265" s="10">
        <f t="shared" si="41"/>
        <v>241</v>
      </c>
      <c r="B265" s="10" t="s">
        <v>978</v>
      </c>
      <c r="C265" s="11" t="s">
        <v>1085</v>
      </c>
      <c r="D265" s="11" t="s">
        <v>1086</v>
      </c>
      <c r="E265" s="10">
        <f t="shared" si="42"/>
        <v>35</v>
      </c>
      <c r="F265" s="11" t="s">
        <v>1087</v>
      </c>
      <c r="G265" s="11"/>
      <c r="H265" s="10"/>
      <c r="I265" s="11"/>
      <c r="J265" s="11"/>
      <c r="K265" s="10" t="s">
        <v>64</v>
      </c>
      <c r="L265" s="10" t="s">
        <v>64</v>
      </c>
      <c r="M265" s="10" t="s">
        <v>65</v>
      </c>
      <c r="N265" s="10" t="s">
        <v>86</v>
      </c>
      <c r="O265" s="10" t="s">
        <v>67</v>
      </c>
      <c r="P265" s="10" t="s">
        <v>68</v>
      </c>
      <c r="Q265" s="10" t="s">
        <v>1088</v>
      </c>
      <c r="R265" s="10" t="s">
        <v>1089</v>
      </c>
      <c r="S265" s="10" t="s">
        <v>63</v>
      </c>
      <c r="T265" s="10"/>
      <c r="U265" s="10" t="s">
        <v>72</v>
      </c>
      <c r="V265" s="10" t="s">
        <v>1090</v>
      </c>
      <c r="W265" s="10">
        <v>2.0</v>
      </c>
      <c r="X265" s="10" t="s">
        <v>74</v>
      </c>
      <c r="Y265" s="10" t="s">
        <v>75</v>
      </c>
      <c r="Z265" s="10" t="s">
        <v>74</v>
      </c>
      <c r="AA265" s="10" t="s">
        <v>76</v>
      </c>
      <c r="AB265" s="10" t="s">
        <v>74</v>
      </c>
      <c r="AC265" s="10"/>
      <c r="AD265" s="10" t="s">
        <v>74</v>
      </c>
      <c r="AE265" s="10">
        <v>4.0</v>
      </c>
      <c r="AF265" s="10" t="s">
        <v>74</v>
      </c>
      <c r="AG265" s="10" t="s">
        <v>74</v>
      </c>
      <c r="AH265" s="10" t="s">
        <v>74</v>
      </c>
      <c r="AI265" s="10" t="s">
        <v>74</v>
      </c>
      <c r="AJ265" s="10" t="s">
        <v>74</v>
      </c>
      <c r="AK265" s="10" t="s">
        <v>1091</v>
      </c>
      <c r="AL265" s="10">
        <v>71.0</v>
      </c>
      <c r="AM265" s="10" t="s">
        <v>1092</v>
      </c>
      <c r="AN265" s="10">
        <v>3.0</v>
      </c>
      <c r="AO265" s="10" t="s">
        <v>74</v>
      </c>
      <c r="AP265" s="10" t="s">
        <v>79</v>
      </c>
      <c r="AQ265" s="10" t="s">
        <v>80</v>
      </c>
      <c r="AR265" s="10">
        <v>1000.0</v>
      </c>
      <c r="AS265" s="10" t="s">
        <v>81</v>
      </c>
      <c r="AT265" s="10">
        <v>996.0</v>
      </c>
      <c r="AU265" s="10"/>
      <c r="AV265" s="10" t="s">
        <v>221</v>
      </c>
      <c r="AW265" s="10" t="s">
        <v>74</v>
      </c>
      <c r="AX265" s="10">
        <v>1.0</v>
      </c>
      <c r="AY265" s="10">
        <v>70.0</v>
      </c>
      <c r="AZ265" s="10" t="s">
        <v>74</v>
      </c>
      <c r="BA265" s="10" t="s">
        <v>74</v>
      </c>
      <c r="BB265" s="10">
        <v>1.0</v>
      </c>
      <c r="BC265" s="10" t="s">
        <v>74</v>
      </c>
      <c r="BD265" s="10" t="s">
        <v>74</v>
      </c>
      <c r="BE265" s="10">
        <v>3.0</v>
      </c>
      <c r="BF265" s="10">
        <v>3.0</v>
      </c>
    </row>
    <row r="266" ht="14.25" customHeight="1">
      <c r="A266" s="10">
        <f t="shared" si="41"/>
        <v>242</v>
      </c>
      <c r="B266" s="10" t="s">
        <v>978</v>
      </c>
      <c r="C266" s="11" t="s">
        <v>1085</v>
      </c>
      <c r="D266" s="11" t="s">
        <v>1086</v>
      </c>
      <c r="E266" s="10">
        <f t="shared" si="42"/>
        <v>36</v>
      </c>
      <c r="F266" s="11" t="s">
        <v>1093</v>
      </c>
      <c r="G266" s="11"/>
      <c r="H266" s="10"/>
      <c r="I266" s="11"/>
      <c r="J266" s="11"/>
      <c r="K266" s="10" t="s">
        <v>145</v>
      </c>
      <c r="L266" s="10" t="s">
        <v>145</v>
      </c>
      <c r="M266" s="10" t="s">
        <v>245</v>
      </c>
      <c r="N266" s="10" t="s">
        <v>74</v>
      </c>
      <c r="O266" s="10"/>
      <c r="P266" s="10"/>
      <c r="Q266" s="10"/>
      <c r="R266" s="10"/>
      <c r="S266" s="10"/>
      <c r="T266" s="10"/>
      <c r="U266" s="10"/>
      <c r="V266" s="10" t="s">
        <v>74</v>
      </c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</row>
    <row r="267" ht="14.25" customHeight="1">
      <c r="A267" s="10">
        <f t="shared" si="41"/>
        <v>243</v>
      </c>
      <c r="B267" s="10" t="s">
        <v>978</v>
      </c>
      <c r="C267" s="11" t="s">
        <v>1085</v>
      </c>
      <c r="D267" s="11" t="s">
        <v>1094</v>
      </c>
      <c r="E267" s="10">
        <f t="shared" si="42"/>
        <v>37</v>
      </c>
      <c r="F267" s="11" t="s">
        <v>1095</v>
      </c>
      <c r="G267" s="11"/>
      <c r="H267" s="10"/>
      <c r="I267" s="11"/>
      <c r="J267" s="11"/>
      <c r="K267" s="10" t="s">
        <v>145</v>
      </c>
      <c r="L267" s="10" t="s">
        <v>145</v>
      </c>
      <c r="M267" s="10" t="s">
        <v>65</v>
      </c>
      <c r="N267" s="10" t="s">
        <v>74</v>
      </c>
      <c r="O267" s="10"/>
      <c r="P267" s="10"/>
      <c r="Q267" s="10"/>
      <c r="R267" s="10"/>
      <c r="S267" s="10"/>
      <c r="T267" s="10"/>
      <c r="U267" s="10"/>
      <c r="V267" s="10" t="s">
        <v>74</v>
      </c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</row>
    <row r="268" ht="14.25" customHeight="1">
      <c r="A268" s="10">
        <f t="shared" si="41"/>
        <v>244</v>
      </c>
      <c r="B268" s="10" t="s">
        <v>978</v>
      </c>
      <c r="C268" s="11" t="s">
        <v>1085</v>
      </c>
      <c r="D268" s="11" t="s">
        <v>1096</v>
      </c>
      <c r="E268" s="10">
        <f t="shared" si="42"/>
        <v>38</v>
      </c>
      <c r="F268" s="11" t="s">
        <v>1097</v>
      </c>
      <c r="G268" s="11"/>
      <c r="H268" s="10"/>
      <c r="I268" s="11"/>
      <c r="J268" s="11"/>
      <c r="K268" s="10" t="s">
        <v>145</v>
      </c>
      <c r="L268" s="10" t="s">
        <v>145</v>
      </c>
      <c r="M268" s="10" t="s">
        <v>65</v>
      </c>
      <c r="N268" s="10" t="s">
        <v>74</v>
      </c>
      <c r="O268" s="10" t="s">
        <v>1098</v>
      </c>
      <c r="P268" s="10" t="s">
        <v>1015</v>
      </c>
      <c r="Q268" s="10"/>
      <c r="R268" s="10"/>
      <c r="S268" s="10"/>
      <c r="T268" s="10"/>
      <c r="U268" s="10"/>
      <c r="V268" s="10" t="s">
        <v>1099</v>
      </c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</row>
    <row r="269" ht="14.25" customHeight="1">
      <c r="A269" s="4" t="s">
        <v>1100</v>
      </c>
      <c r="B269" s="5"/>
      <c r="C269" s="6" t="s">
        <v>1101</v>
      </c>
      <c r="D269" s="7"/>
      <c r="E269" s="15"/>
      <c r="F269" s="7"/>
      <c r="G269" s="7"/>
      <c r="H269" s="8"/>
      <c r="I269" s="7"/>
      <c r="J269" s="7"/>
      <c r="K269" s="7"/>
      <c r="L269" s="7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</row>
    <row r="270" ht="14.25" customHeight="1">
      <c r="A270" s="10">
        <f>A268+1</f>
        <v>245</v>
      </c>
      <c r="B270" s="10" t="s">
        <v>1101</v>
      </c>
      <c r="C270" s="11" t="s">
        <v>1102</v>
      </c>
      <c r="D270" s="11" t="s">
        <v>1103</v>
      </c>
      <c r="E270" s="10">
        <v>1.0</v>
      </c>
      <c r="F270" s="11" t="s">
        <v>1103</v>
      </c>
      <c r="G270" s="11"/>
      <c r="H270" s="10"/>
      <c r="I270" s="11"/>
      <c r="J270" s="11"/>
      <c r="K270" s="10" t="s">
        <v>145</v>
      </c>
      <c r="L270" s="10" t="s">
        <v>145</v>
      </c>
      <c r="M270" s="10" t="s">
        <v>65</v>
      </c>
      <c r="N270" s="10" t="s">
        <v>74</v>
      </c>
      <c r="O270" s="10"/>
      <c r="P270" s="10" t="s">
        <v>74</v>
      </c>
      <c r="Q270" s="10"/>
      <c r="R270" s="10"/>
      <c r="S270" s="10"/>
      <c r="T270" s="10"/>
      <c r="U270" s="10"/>
      <c r="V270" s="10" t="s">
        <v>74</v>
      </c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</row>
    <row r="271" ht="14.25" customHeight="1">
      <c r="A271" s="10">
        <f t="shared" ref="A271:A272" si="43">A270+1</f>
        <v>246</v>
      </c>
      <c r="B271" s="10" t="s">
        <v>1101</v>
      </c>
      <c r="C271" s="14" t="s">
        <v>1104</v>
      </c>
      <c r="D271" s="11" t="s">
        <v>1105</v>
      </c>
      <c r="E271" s="10">
        <f t="shared" ref="E271:E272" si="44">E270+1</f>
        <v>2</v>
      </c>
      <c r="F271" s="14" t="s">
        <v>1106</v>
      </c>
      <c r="G271" s="11"/>
      <c r="H271" s="10"/>
      <c r="I271" s="11"/>
      <c r="J271" s="11"/>
      <c r="K271" s="10" t="s">
        <v>64</v>
      </c>
      <c r="L271" s="10" t="s">
        <v>64</v>
      </c>
      <c r="M271" s="10" t="s">
        <v>109</v>
      </c>
      <c r="N271" s="10" t="s">
        <v>110</v>
      </c>
      <c r="O271" s="10" t="s">
        <v>67</v>
      </c>
      <c r="P271" s="10" t="s">
        <v>68</v>
      </c>
      <c r="Q271" s="10" t="s">
        <v>1107</v>
      </c>
      <c r="R271" s="10" t="s">
        <v>1108</v>
      </c>
      <c r="S271" s="10" t="s">
        <v>63</v>
      </c>
      <c r="T271" s="10"/>
      <c r="U271" s="10" t="s">
        <v>113</v>
      </c>
      <c r="V271" s="10" t="s">
        <v>1109</v>
      </c>
      <c r="W271" s="10">
        <v>1.0</v>
      </c>
      <c r="X271" s="10" t="s">
        <v>74</v>
      </c>
      <c r="Y271" s="10" t="s">
        <v>75</v>
      </c>
      <c r="Z271" s="10" t="s">
        <v>74</v>
      </c>
      <c r="AA271" s="10" t="s">
        <v>76</v>
      </c>
      <c r="AB271" s="10" t="s">
        <v>74</v>
      </c>
      <c r="AC271" s="10"/>
      <c r="AD271" s="10" t="s">
        <v>74</v>
      </c>
      <c r="AE271" s="10">
        <v>4.0</v>
      </c>
      <c r="AF271" s="10" t="s">
        <v>74</v>
      </c>
      <c r="AG271" s="10" t="s">
        <v>74</v>
      </c>
      <c r="AH271" s="10" t="s">
        <v>74</v>
      </c>
      <c r="AI271" s="10" t="s">
        <v>74</v>
      </c>
      <c r="AJ271" s="10" t="s">
        <v>74</v>
      </c>
      <c r="AK271" s="10" t="s">
        <v>1110</v>
      </c>
      <c r="AL271" s="10">
        <v>75.0</v>
      </c>
      <c r="AM271" s="10" t="s">
        <v>1111</v>
      </c>
      <c r="AN271" s="10">
        <v>1.0</v>
      </c>
      <c r="AO271" s="10" t="s">
        <v>74</v>
      </c>
      <c r="AP271" s="10" t="s">
        <v>90</v>
      </c>
      <c r="AQ271" s="10" t="s">
        <v>91</v>
      </c>
      <c r="AR271" s="10">
        <v>500.0</v>
      </c>
      <c r="AS271" s="10" t="s">
        <v>81</v>
      </c>
      <c r="AT271" s="10">
        <v>996.0</v>
      </c>
      <c r="AU271" s="10"/>
      <c r="AV271" s="10" t="s">
        <v>74</v>
      </c>
      <c r="AW271" s="10" t="s">
        <v>74</v>
      </c>
      <c r="AX271" s="10">
        <v>2.0</v>
      </c>
      <c r="AY271" s="10">
        <v>45.0</v>
      </c>
      <c r="AZ271" s="10" t="s">
        <v>74</v>
      </c>
      <c r="BA271" s="10" t="s">
        <v>74</v>
      </c>
      <c r="BB271" s="10">
        <v>1.0</v>
      </c>
      <c r="BC271" s="10" t="s">
        <v>74</v>
      </c>
      <c r="BD271" s="10" t="s">
        <v>74</v>
      </c>
      <c r="BE271" s="10">
        <v>2.0</v>
      </c>
      <c r="BF271" s="10">
        <v>3.0</v>
      </c>
    </row>
    <row r="272" ht="14.25" customHeight="1">
      <c r="A272" s="10">
        <f t="shared" si="43"/>
        <v>247</v>
      </c>
      <c r="B272" s="10" t="s">
        <v>1101</v>
      </c>
      <c r="C272" s="14" t="s">
        <v>1112</v>
      </c>
      <c r="D272" s="11" t="s">
        <v>1113</v>
      </c>
      <c r="E272" s="10">
        <f t="shared" si="44"/>
        <v>3</v>
      </c>
      <c r="F272" s="14" t="s">
        <v>1114</v>
      </c>
      <c r="G272" s="11"/>
      <c r="H272" s="10"/>
      <c r="I272" s="11"/>
      <c r="J272" s="11"/>
      <c r="K272" s="10" t="s">
        <v>64</v>
      </c>
      <c r="L272" s="10" t="s">
        <v>64</v>
      </c>
      <c r="M272" s="10" t="s">
        <v>109</v>
      </c>
      <c r="N272" s="10" t="s">
        <v>110</v>
      </c>
      <c r="O272" s="10" t="s">
        <v>67</v>
      </c>
      <c r="P272" s="10" t="s">
        <v>68</v>
      </c>
      <c r="Q272" s="10" t="s">
        <v>1115</v>
      </c>
      <c r="R272" s="10" t="s">
        <v>1116</v>
      </c>
      <c r="S272" s="10" t="s">
        <v>63</v>
      </c>
      <c r="T272" s="10"/>
      <c r="U272" s="10" t="s">
        <v>113</v>
      </c>
      <c r="V272" s="10" t="s">
        <v>1117</v>
      </c>
      <c r="W272" s="10">
        <v>1.0</v>
      </c>
      <c r="X272" s="10" t="s">
        <v>74</v>
      </c>
      <c r="Y272" s="10" t="s">
        <v>75</v>
      </c>
      <c r="Z272" s="10" t="s">
        <v>74</v>
      </c>
      <c r="AA272" s="10" t="s">
        <v>76</v>
      </c>
      <c r="AB272" s="10" t="s">
        <v>74</v>
      </c>
      <c r="AC272" s="10"/>
      <c r="AD272" s="10" t="s">
        <v>1118</v>
      </c>
      <c r="AE272" s="10">
        <v>4.0</v>
      </c>
      <c r="AF272" s="10" t="s">
        <v>74</v>
      </c>
      <c r="AG272" s="10" t="s">
        <v>74</v>
      </c>
      <c r="AH272" s="10" t="s">
        <v>74</v>
      </c>
      <c r="AI272" s="10" t="s">
        <v>74</v>
      </c>
      <c r="AJ272" s="10" t="s">
        <v>74</v>
      </c>
      <c r="AK272" s="10" t="s">
        <v>1119</v>
      </c>
      <c r="AL272" s="10">
        <v>75.0</v>
      </c>
      <c r="AM272" s="10" t="s">
        <v>1120</v>
      </c>
      <c r="AN272" s="10">
        <v>3.0</v>
      </c>
      <c r="AO272" s="10" t="s">
        <v>74</v>
      </c>
      <c r="AP272" s="10" t="s">
        <v>79</v>
      </c>
      <c r="AQ272" s="10" t="s">
        <v>80</v>
      </c>
      <c r="AR272" s="10">
        <v>1000.0</v>
      </c>
      <c r="AS272" s="10" t="s">
        <v>81</v>
      </c>
      <c r="AT272" s="10">
        <v>996.0</v>
      </c>
      <c r="AU272" s="10"/>
      <c r="AV272" s="10" t="s">
        <v>74</v>
      </c>
      <c r="AW272" s="10" t="s">
        <v>74</v>
      </c>
      <c r="AX272" s="10">
        <v>1.0</v>
      </c>
      <c r="AY272" s="10">
        <v>60.0</v>
      </c>
      <c r="AZ272" s="10" t="s">
        <v>74</v>
      </c>
      <c r="BA272" s="10" t="s">
        <v>74</v>
      </c>
      <c r="BB272" s="10">
        <v>1.0</v>
      </c>
      <c r="BC272" s="10" t="s">
        <v>74</v>
      </c>
      <c r="BD272" s="10" t="s">
        <v>74</v>
      </c>
      <c r="BE272" s="10">
        <v>2.0</v>
      </c>
      <c r="BF272" s="10">
        <v>4.0</v>
      </c>
    </row>
    <row r="273" ht="14.25" customHeight="1">
      <c r="A273" s="4" t="s">
        <v>1121</v>
      </c>
      <c r="B273" s="5"/>
      <c r="C273" s="6" t="s">
        <v>1122</v>
      </c>
      <c r="D273" s="7"/>
      <c r="E273" s="15"/>
      <c r="F273" s="7"/>
      <c r="G273" s="7"/>
      <c r="H273" s="8"/>
      <c r="I273" s="7"/>
      <c r="J273" s="7"/>
      <c r="K273" s="7"/>
      <c r="L273" s="7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</row>
    <row r="274" ht="14.25" customHeight="1">
      <c r="A274" s="10">
        <f>A272+1</f>
        <v>248</v>
      </c>
      <c r="B274" s="10" t="s">
        <v>1122</v>
      </c>
      <c r="C274" s="11" t="s">
        <v>1123</v>
      </c>
      <c r="D274" s="11" t="s">
        <v>1124</v>
      </c>
      <c r="E274" s="10">
        <v>1.0</v>
      </c>
      <c r="F274" s="11" t="s">
        <v>1124</v>
      </c>
      <c r="G274" s="11"/>
      <c r="H274" s="10"/>
      <c r="I274" s="11"/>
      <c r="J274" s="11"/>
      <c r="K274" s="10" t="s">
        <v>145</v>
      </c>
      <c r="L274" s="10" t="s">
        <v>145</v>
      </c>
      <c r="M274" s="10" t="s">
        <v>109</v>
      </c>
      <c r="N274" s="10" t="s">
        <v>74</v>
      </c>
      <c r="O274" s="10"/>
      <c r="P274" s="10"/>
      <c r="Q274" s="10"/>
      <c r="R274" s="10"/>
      <c r="S274" s="10"/>
      <c r="T274" s="10"/>
      <c r="U274" s="10"/>
      <c r="V274" s="10" t="s">
        <v>74</v>
      </c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</row>
    <row r="275" ht="14.25" customHeight="1">
      <c r="A275" s="10">
        <f t="shared" ref="A275:A297" si="45">A274+1</f>
        <v>249</v>
      </c>
      <c r="B275" s="10" t="s">
        <v>1122</v>
      </c>
      <c r="C275" s="11" t="s">
        <v>1123</v>
      </c>
      <c r="D275" s="11" t="s">
        <v>1125</v>
      </c>
      <c r="E275" s="10">
        <f t="shared" ref="E275:E297" si="46">E274+1</f>
        <v>2</v>
      </c>
      <c r="F275" s="11" t="s">
        <v>1125</v>
      </c>
      <c r="G275" s="11"/>
      <c r="H275" s="10"/>
      <c r="I275" s="11"/>
      <c r="J275" s="11"/>
      <c r="K275" s="10" t="s">
        <v>64</v>
      </c>
      <c r="L275" s="10" t="s">
        <v>64</v>
      </c>
      <c r="M275" s="10" t="s">
        <v>65</v>
      </c>
      <c r="N275" s="10" t="s">
        <v>86</v>
      </c>
      <c r="O275" s="10" t="s">
        <v>67</v>
      </c>
      <c r="P275" s="10" t="s">
        <v>68</v>
      </c>
      <c r="Q275" s="10" t="s">
        <v>1126</v>
      </c>
      <c r="R275" s="10" t="s">
        <v>1127</v>
      </c>
      <c r="S275" s="10" t="s">
        <v>63</v>
      </c>
      <c r="T275" s="10"/>
      <c r="U275" s="10" t="s">
        <v>72</v>
      </c>
      <c r="V275" s="10" t="s">
        <v>1128</v>
      </c>
      <c r="W275" s="10">
        <v>1.0</v>
      </c>
      <c r="X275" s="10" t="s">
        <v>74</v>
      </c>
      <c r="Y275" s="10" t="s">
        <v>75</v>
      </c>
      <c r="Z275" s="10" t="s">
        <v>74</v>
      </c>
      <c r="AA275" s="10" t="s">
        <v>76</v>
      </c>
      <c r="AB275" s="10" t="s">
        <v>74</v>
      </c>
      <c r="AC275" s="10"/>
      <c r="AD275" s="10" t="s">
        <v>74</v>
      </c>
      <c r="AE275" s="10">
        <v>4.0</v>
      </c>
      <c r="AF275" s="10" t="s">
        <v>74</v>
      </c>
      <c r="AG275" s="10" t="s">
        <v>74</v>
      </c>
      <c r="AH275" s="10" t="s">
        <v>74</v>
      </c>
      <c r="AI275" s="10" t="s">
        <v>74</v>
      </c>
      <c r="AJ275" s="10" t="s">
        <v>74</v>
      </c>
      <c r="AK275" s="10" t="s">
        <v>1129</v>
      </c>
      <c r="AL275" s="10">
        <v>72.0</v>
      </c>
      <c r="AM275" s="10" t="s">
        <v>1130</v>
      </c>
      <c r="AN275" s="10">
        <v>3.0</v>
      </c>
      <c r="AO275" s="10" t="s">
        <v>74</v>
      </c>
      <c r="AP275" s="10" t="s">
        <v>79</v>
      </c>
      <c r="AQ275" s="10" t="s">
        <v>80</v>
      </c>
      <c r="AR275" s="10">
        <v>500.0</v>
      </c>
      <c r="AS275" s="10" t="s">
        <v>81</v>
      </c>
      <c r="AT275" s="10">
        <v>996.0</v>
      </c>
      <c r="AU275" s="10"/>
      <c r="AV275" s="10" t="s">
        <v>74</v>
      </c>
      <c r="AW275" s="10" t="s">
        <v>74</v>
      </c>
      <c r="AX275" s="10">
        <v>1.0</v>
      </c>
      <c r="AY275" s="10">
        <v>48.0</v>
      </c>
      <c r="AZ275" s="10" t="s">
        <v>74</v>
      </c>
      <c r="BA275" s="10" t="s">
        <v>74</v>
      </c>
      <c r="BB275" s="10">
        <v>1.0</v>
      </c>
      <c r="BC275" s="10" t="s">
        <v>74</v>
      </c>
      <c r="BD275" s="10" t="s">
        <v>74</v>
      </c>
      <c r="BE275" s="10">
        <v>3.0</v>
      </c>
      <c r="BF275" s="10">
        <v>3.0</v>
      </c>
    </row>
    <row r="276" ht="14.25" customHeight="1">
      <c r="A276" s="10">
        <f t="shared" si="45"/>
        <v>250</v>
      </c>
      <c r="B276" s="10" t="s">
        <v>1122</v>
      </c>
      <c r="C276" s="11" t="s">
        <v>1123</v>
      </c>
      <c r="D276" s="11" t="s">
        <v>1131</v>
      </c>
      <c r="E276" s="10">
        <f t="shared" si="46"/>
        <v>3</v>
      </c>
      <c r="F276" s="11" t="s">
        <v>1131</v>
      </c>
      <c r="G276" s="11"/>
      <c r="H276" s="10"/>
      <c r="I276" s="11"/>
      <c r="J276" s="11"/>
      <c r="K276" s="10" t="s">
        <v>64</v>
      </c>
      <c r="L276" s="10" t="s">
        <v>64</v>
      </c>
      <c r="M276" s="10" t="s">
        <v>109</v>
      </c>
      <c r="N276" s="10" t="s">
        <v>228</v>
      </c>
      <c r="O276" s="10" t="s">
        <v>67</v>
      </c>
      <c r="P276" s="10" t="s">
        <v>68</v>
      </c>
      <c r="Q276" s="10" t="s">
        <v>1132</v>
      </c>
      <c r="R276" s="10" t="s">
        <v>1133</v>
      </c>
      <c r="S276" s="10" t="s">
        <v>63</v>
      </c>
      <c r="T276" s="10"/>
      <c r="U276" s="10" t="s">
        <v>113</v>
      </c>
      <c r="V276" s="10" t="s">
        <v>1134</v>
      </c>
      <c r="W276" s="10">
        <v>1.0</v>
      </c>
      <c r="X276" s="10" t="s">
        <v>74</v>
      </c>
      <c r="Y276" s="10" t="s">
        <v>75</v>
      </c>
      <c r="Z276" s="10" t="s">
        <v>74</v>
      </c>
      <c r="AA276" s="10" t="s">
        <v>76</v>
      </c>
      <c r="AB276" s="10" t="s">
        <v>74</v>
      </c>
      <c r="AC276" s="10"/>
      <c r="AD276" s="10" t="s">
        <v>74</v>
      </c>
      <c r="AE276" s="10">
        <v>4.0</v>
      </c>
      <c r="AF276" s="10" t="s">
        <v>74</v>
      </c>
      <c r="AG276" s="10" t="s">
        <v>74</v>
      </c>
      <c r="AH276" s="10" t="s">
        <v>74</v>
      </c>
      <c r="AI276" s="10" t="s">
        <v>74</v>
      </c>
      <c r="AJ276" s="10" t="s">
        <v>74</v>
      </c>
      <c r="AK276" s="10" t="s">
        <v>1135</v>
      </c>
      <c r="AL276" s="10">
        <v>72.0</v>
      </c>
      <c r="AM276" s="10" t="s">
        <v>1130</v>
      </c>
      <c r="AN276" s="10">
        <v>1.0</v>
      </c>
      <c r="AO276" s="10" t="s">
        <v>74</v>
      </c>
      <c r="AP276" s="10" t="s">
        <v>79</v>
      </c>
      <c r="AQ276" s="10" t="s">
        <v>80</v>
      </c>
      <c r="AR276" s="10">
        <v>0.0</v>
      </c>
      <c r="AS276" s="10" t="s">
        <v>81</v>
      </c>
      <c r="AT276" s="10">
        <v>2.0</v>
      </c>
      <c r="AU276" s="10"/>
      <c r="AV276" s="10" t="s">
        <v>74</v>
      </c>
      <c r="AW276" s="10" t="s">
        <v>74</v>
      </c>
      <c r="AX276" s="10">
        <v>1.0</v>
      </c>
      <c r="AY276" s="10">
        <v>0.0</v>
      </c>
      <c r="AZ276" s="10" t="s">
        <v>74</v>
      </c>
      <c r="BA276" s="10" t="s">
        <v>74</v>
      </c>
      <c r="BB276" s="10">
        <v>1.0</v>
      </c>
      <c r="BC276" s="10" t="s">
        <v>74</v>
      </c>
      <c r="BD276" s="10" t="s">
        <v>74</v>
      </c>
      <c r="BE276" s="10">
        <v>2.0</v>
      </c>
      <c r="BF276" s="10">
        <v>3.0</v>
      </c>
    </row>
    <row r="277" ht="14.25" customHeight="1">
      <c r="A277" s="10">
        <f t="shared" si="45"/>
        <v>251</v>
      </c>
      <c r="B277" s="10" t="s">
        <v>1122</v>
      </c>
      <c r="C277" s="11" t="s">
        <v>1136</v>
      </c>
      <c r="D277" s="11" t="s">
        <v>1137</v>
      </c>
      <c r="E277" s="10">
        <f t="shared" si="46"/>
        <v>4</v>
      </c>
      <c r="F277" s="11" t="s">
        <v>1138</v>
      </c>
      <c r="G277" s="11"/>
      <c r="H277" s="10"/>
      <c r="I277" s="11"/>
      <c r="J277" s="11"/>
      <c r="K277" s="10" t="s">
        <v>64</v>
      </c>
      <c r="L277" s="10" t="s">
        <v>252</v>
      </c>
      <c r="M277" s="10" t="s">
        <v>65</v>
      </c>
      <c r="N277" s="10" t="s">
        <v>66</v>
      </c>
      <c r="O277" s="10"/>
      <c r="P277" s="10" t="s">
        <v>74</v>
      </c>
      <c r="Q277" s="10"/>
      <c r="R277" s="10"/>
      <c r="S277" s="10"/>
      <c r="T277" s="10"/>
    </row>
    <row r="278" ht="14.25" customHeight="1">
      <c r="A278" s="10">
        <f t="shared" si="45"/>
        <v>252</v>
      </c>
      <c r="B278" s="10" t="s">
        <v>1122</v>
      </c>
      <c r="C278" s="11" t="s">
        <v>1136</v>
      </c>
      <c r="D278" s="11" t="s">
        <v>1139</v>
      </c>
      <c r="E278" s="10">
        <f t="shared" si="46"/>
        <v>5</v>
      </c>
      <c r="F278" s="11" t="s">
        <v>1140</v>
      </c>
      <c r="G278" s="11"/>
      <c r="H278" s="10"/>
      <c r="I278" s="11"/>
      <c r="J278" s="11"/>
      <c r="K278" s="10" t="s">
        <v>64</v>
      </c>
      <c r="L278" s="26" t="s">
        <v>64</v>
      </c>
      <c r="M278" s="10" t="s">
        <v>65</v>
      </c>
      <c r="N278" s="10" t="s">
        <v>86</v>
      </c>
      <c r="O278" s="10" t="s">
        <v>67</v>
      </c>
      <c r="P278" s="10" t="s">
        <v>74</v>
      </c>
      <c r="Q278" s="10"/>
      <c r="R278" s="10"/>
      <c r="S278" s="10"/>
      <c r="T278" s="10"/>
      <c r="U278" s="10" t="s">
        <v>72</v>
      </c>
      <c r="V278" s="10" t="s">
        <v>1141</v>
      </c>
      <c r="W278" s="10">
        <v>1.0</v>
      </c>
      <c r="X278" s="10" t="s">
        <v>74</v>
      </c>
      <c r="Y278" s="10" t="s">
        <v>75</v>
      </c>
      <c r="Z278" s="10" t="s">
        <v>74</v>
      </c>
      <c r="AA278" s="10" t="s">
        <v>76</v>
      </c>
      <c r="AB278" s="10" t="s">
        <v>74</v>
      </c>
      <c r="AC278" s="10"/>
      <c r="AD278" s="10" t="s">
        <v>74</v>
      </c>
      <c r="AE278" s="10">
        <v>4.0</v>
      </c>
      <c r="AF278" s="10" t="s">
        <v>74</v>
      </c>
      <c r="AG278" s="10" t="s">
        <v>74</v>
      </c>
      <c r="AH278" s="10" t="s">
        <v>74</v>
      </c>
      <c r="AI278" s="10" t="s">
        <v>74</v>
      </c>
      <c r="AJ278" s="10" t="s">
        <v>74</v>
      </c>
      <c r="AK278" s="10" t="s">
        <v>1142</v>
      </c>
      <c r="AL278" s="10">
        <v>72.0</v>
      </c>
      <c r="AM278" s="10" t="s">
        <v>1143</v>
      </c>
      <c r="AN278" s="10">
        <v>3.0</v>
      </c>
      <c r="AO278" s="10" t="s">
        <v>74</v>
      </c>
      <c r="AP278" s="10" t="s">
        <v>74</v>
      </c>
      <c r="AQ278" s="10" t="s">
        <v>74</v>
      </c>
      <c r="AR278" s="10">
        <v>0.0</v>
      </c>
      <c r="AS278" s="10" t="s">
        <v>74</v>
      </c>
      <c r="AT278" s="10">
        <v>996.0</v>
      </c>
      <c r="AU278" s="10"/>
      <c r="AV278" s="10" t="s">
        <v>74</v>
      </c>
      <c r="AW278" s="10" t="s">
        <v>74</v>
      </c>
      <c r="AX278" s="10">
        <v>0.0</v>
      </c>
      <c r="AY278" s="10">
        <v>0.0</v>
      </c>
      <c r="AZ278" s="10" t="s">
        <v>74</v>
      </c>
      <c r="BA278" s="10" t="s">
        <v>74</v>
      </c>
      <c r="BB278" s="10">
        <v>1.0</v>
      </c>
      <c r="BC278" s="10" t="s">
        <v>74</v>
      </c>
      <c r="BD278" s="10" t="s">
        <v>74</v>
      </c>
      <c r="BE278" s="10">
        <v>0.0</v>
      </c>
      <c r="BF278" s="10">
        <v>0.0</v>
      </c>
    </row>
    <row r="279" ht="14.25" customHeight="1">
      <c r="A279" s="10">
        <f t="shared" si="45"/>
        <v>253</v>
      </c>
      <c r="B279" s="10" t="s">
        <v>1122</v>
      </c>
      <c r="C279" s="11" t="s">
        <v>1136</v>
      </c>
      <c r="D279" s="11" t="s">
        <v>1139</v>
      </c>
      <c r="E279" s="10">
        <f t="shared" si="46"/>
        <v>6</v>
      </c>
      <c r="F279" s="11" t="s">
        <v>1144</v>
      </c>
      <c r="G279" s="11"/>
      <c r="H279" s="10"/>
      <c r="I279" s="11"/>
      <c r="J279" s="11"/>
      <c r="K279" s="10" t="s">
        <v>64</v>
      </c>
      <c r="L279" s="10" t="s">
        <v>64</v>
      </c>
      <c r="M279" s="10" t="s">
        <v>65</v>
      </c>
      <c r="N279" s="10" t="s">
        <v>86</v>
      </c>
      <c r="O279" s="10" t="s">
        <v>67</v>
      </c>
      <c r="P279" s="10" t="s">
        <v>68</v>
      </c>
      <c r="Q279" s="10"/>
      <c r="R279" s="10"/>
      <c r="S279" s="10"/>
      <c r="T279" s="10"/>
      <c r="U279" s="10"/>
      <c r="V279" s="10" t="s">
        <v>1145</v>
      </c>
      <c r="W279" s="10">
        <v>1.0</v>
      </c>
      <c r="X279" s="10"/>
      <c r="Y279" s="10" t="s">
        <v>253</v>
      </c>
      <c r="Z279" s="10"/>
      <c r="AA279" s="10" t="s">
        <v>76</v>
      </c>
      <c r="AB279" s="10"/>
      <c r="AC279" s="10"/>
      <c r="AD279" s="10"/>
      <c r="AE279" s="10">
        <v>4.0</v>
      </c>
      <c r="AF279" s="10"/>
      <c r="AG279" s="10"/>
      <c r="AH279" s="10"/>
      <c r="AI279" s="10"/>
      <c r="AJ279" s="10"/>
      <c r="AK279" s="10" t="s">
        <v>1142</v>
      </c>
      <c r="AL279" s="10">
        <v>72.0</v>
      </c>
      <c r="AM279" s="10" t="s">
        <v>1130</v>
      </c>
      <c r="AN279" s="10"/>
      <c r="AO279" s="10"/>
      <c r="AP279" s="10" t="s">
        <v>90</v>
      </c>
      <c r="AQ279" s="10" t="s">
        <v>91</v>
      </c>
      <c r="AR279" s="10"/>
      <c r="AS279" s="10" t="s">
        <v>81</v>
      </c>
      <c r="AT279" s="10">
        <v>996.0</v>
      </c>
      <c r="AU279" s="10"/>
      <c r="AV279" s="10"/>
      <c r="AW279" s="10"/>
      <c r="AX279" s="10">
        <v>1.0</v>
      </c>
      <c r="AY279" s="10">
        <v>54.0</v>
      </c>
      <c r="AZ279" s="10"/>
      <c r="BA279" s="10"/>
      <c r="BB279" s="10">
        <v>1.0</v>
      </c>
      <c r="BC279" s="10"/>
      <c r="BD279" s="10" t="s">
        <v>1146</v>
      </c>
      <c r="BE279" s="10">
        <v>2.0</v>
      </c>
      <c r="BF279" s="10">
        <v>3.0</v>
      </c>
    </row>
    <row r="280" ht="14.25" customHeight="1">
      <c r="A280" s="10">
        <f t="shared" si="45"/>
        <v>254</v>
      </c>
      <c r="B280" s="10" t="s">
        <v>1122</v>
      </c>
      <c r="C280" s="11" t="s">
        <v>1136</v>
      </c>
      <c r="D280" s="11" t="s">
        <v>1147</v>
      </c>
      <c r="E280" s="10">
        <f t="shared" si="46"/>
        <v>7</v>
      </c>
      <c r="F280" s="11" t="s">
        <v>1148</v>
      </c>
      <c r="G280" s="11"/>
      <c r="H280" s="10"/>
      <c r="I280" s="11"/>
      <c r="J280" s="11"/>
      <c r="K280" s="10" t="s">
        <v>145</v>
      </c>
      <c r="L280" s="10" t="s">
        <v>145</v>
      </c>
      <c r="M280" s="10" t="s">
        <v>65</v>
      </c>
      <c r="N280" s="10" t="s">
        <v>74</v>
      </c>
      <c r="O280" s="10"/>
      <c r="P280" s="10" t="s">
        <v>74</v>
      </c>
      <c r="Q280" s="10"/>
      <c r="R280" s="10"/>
      <c r="S280" s="10"/>
      <c r="T280" s="10"/>
      <c r="U280" s="10"/>
      <c r="V280" s="10" t="s">
        <v>74</v>
      </c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</row>
    <row r="281" ht="14.25" customHeight="1">
      <c r="A281" s="10">
        <f t="shared" si="45"/>
        <v>255</v>
      </c>
      <c r="B281" s="10" t="s">
        <v>1122</v>
      </c>
      <c r="C281" s="11" t="s">
        <v>1136</v>
      </c>
      <c r="D281" s="11" t="s">
        <v>1149</v>
      </c>
      <c r="E281" s="10">
        <f t="shared" si="46"/>
        <v>8</v>
      </c>
      <c r="F281" s="11" t="s">
        <v>1150</v>
      </c>
      <c r="G281" s="11"/>
      <c r="H281" s="10"/>
      <c r="I281" s="11"/>
      <c r="J281" s="11"/>
      <c r="K281" s="10" t="s">
        <v>64</v>
      </c>
      <c r="L281" s="10" t="s">
        <v>64</v>
      </c>
      <c r="M281" s="10" t="s">
        <v>65</v>
      </c>
      <c r="N281" s="10" t="s">
        <v>86</v>
      </c>
      <c r="O281" s="10" t="s">
        <v>67</v>
      </c>
      <c r="P281" s="10" t="s">
        <v>68</v>
      </c>
      <c r="Q281" s="10"/>
      <c r="R281" s="10"/>
      <c r="S281" s="10"/>
      <c r="T281" s="10"/>
      <c r="U281" s="10" t="s">
        <v>95</v>
      </c>
      <c r="V281" s="10" t="s">
        <v>74</v>
      </c>
      <c r="W281" s="10">
        <v>3.0</v>
      </c>
      <c r="X281" s="10" t="s">
        <v>74</v>
      </c>
      <c r="Y281" s="10" t="s">
        <v>75</v>
      </c>
      <c r="Z281" s="10" t="s">
        <v>74</v>
      </c>
      <c r="AA281" s="10" t="s">
        <v>76</v>
      </c>
      <c r="AB281" s="10" t="s">
        <v>74</v>
      </c>
      <c r="AC281" s="10"/>
      <c r="AD281" s="10" t="s">
        <v>74</v>
      </c>
      <c r="AE281" s="10">
        <v>4.0</v>
      </c>
      <c r="AF281" s="10" t="s">
        <v>74</v>
      </c>
      <c r="AG281" s="10" t="s">
        <v>74</v>
      </c>
      <c r="AH281" s="10" t="s">
        <v>74</v>
      </c>
      <c r="AI281" s="10" t="s">
        <v>74</v>
      </c>
      <c r="AJ281" s="10" t="s">
        <v>74</v>
      </c>
      <c r="AK281" s="10" t="s">
        <v>1151</v>
      </c>
      <c r="AL281" s="10">
        <v>72.0</v>
      </c>
      <c r="AM281" s="10" t="s">
        <v>1130</v>
      </c>
      <c r="AN281" s="10">
        <v>3.0</v>
      </c>
      <c r="AO281" s="10" t="s">
        <v>74</v>
      </c>
      <c r="AP281" s="10" t="s">
        <v>345</v>
      </c>
      <c r="AQ281" s="10" t="s">
        <v>74</v>
      </c>
      <c r="AR281" s="10">
        <v>0.0</v>
      </c>
      <c r="AS281" s="10" t="s">
        <v>345</v>
      </c>
      <c r="AT281" s="10">
        <v>996.0</v>
      </c>
      <c r="AU281" s="10"/>
      <c r="AV281" s="10" t="s">
        <v>74</v>
      </c>
      <c r="AW281" s="10" t="s">
        <v>74</v>
      </c>
      <c r="AX281" s="10">
        <v>1.0</v>
      </c>
      <c r="AY281" s="10">
        <v>0.0</v>
      </c>
      <c r="AZ281" s="10" t="s">
        <v>74</v>
      </c>
      <c r="BA281" s="10" t="s">
        <v>74</v>
      </c>
      <c r="BB281" s="10">
        <v>1.0</v>
      </c>
      <c r="BC281" s="10" t="s">
        <v>74</v>
      </c>
      <c r="BD281" s="10" t="s">
        <v>74</v>
      </c>
      <c r="BE281" s="10">
        <v>0.0</v>
      </c>
      <c r="BF281" s="10">
        <v>0.0</v>
      </c>
    </row>
    <row r="282" ht="14.25" customHeight="1">
      <c r="A282" s="10">
        <f t="shared" si="45"/>
        <v>256</v>
      </c>
      <c r="B282" s="10" t="s">
        <v>1122</v>
      </c>
      <c r="C282" s="11" t="s">
        <v>1152</v>
      </c>
      <c r="D282" s="11" t="s">
        <v>1123</v>
      </c>
      <c r="E282" s="10">
        <f t="shared" si="46"/>
        <v>9</v>
      </c>
      <c r="F282" s="11" t="s">
        <v>1153</v>
      </c>
      <c r="G282" s="11"/>
      <c r="H282" s="10"/>
      <c r="I282" s="11"/>
      <c r="J282" s="11"/>
      <c r="K282" s="10" t="s">
        <v>64</v>
      </c>
      <c r="L282" s="10" t="s">
        <v>64</v>
      </c>
      <c r="M282" s="10" t="s">
        <v>109</v>
      </c>
      <c r="N282" s="10" t="s">
        <v>86</v>
      </c>
      <c r="O282" s="10" t="s">
        <v>67</v>
      </c>
      <c r="P282" s="10" t="s">
        <v>68</v>
      </c>
      <c r="Q282" s="10"/>
      <c r="R282" s="10"/>
      <c r="S282" s="10"/>
      <c r="T282" s="10"/>
      <c r="U282" s="10" t="s">
        <v>113</v>
      </c>
      <c r="V282" s="10" t="s">
        <v>1154</v>
      </c>
      <c r="W282" s="10">
        <v>1.0</v>
      </c>
      <c r="X282" s="10" t="s">
        <v>74</v>
      </c>
      <c r="Y282" s="10" t="s">
        <v>75</v>
      </c>
      <c r="Z282" s="10" t="s">
        <v>74</v>
      </c>
      <c r="AA282" s="10" t="s">
        <v>76</v>
      </c>
      <c r="AB282" s="10" t="s">
        <v>74</v>
      </c>
      <c r="AC282" s="10"/>
      <c r="AD282" s="10" t="s">
        <v>74</v>
      </c>
      <c r="AE282" s="10">
        <v>4.0</v>
      </c>
      <c r="AF282" s="10" t="s">
        <v>74</v>
      </c>
      <c r="AG282" s="10" t="s">
        <v>74</v>
      </c>
      <c r="AH282" s="10" t="s">
        <v>74</v>
      </c>
      <c r="AI282" s="10" t="s">
        <v>74</v>
      </c>
      <c r="AJ282" s="10" t="s">
        <v>74</v>
      </c>
      <c r="AK282" s="10" t="s">
        <v>1155</v>
      </c>
      <c r="AL282" s="10">
        <v>72.0</v>
      </c>
      <c r="AM282" s="10" t="s">
        <v>1156</v>
      </c>
      <c r="AN282" s="10">
        <v>3.0</v>
      </c>
      <c r="AO282" s="10" t="s">
        <v>74</v>
      </c>
      <c r="AP282" s="10" t="s">
        <v>90</v>
      </c>
      <c r="AQ282" s="10" t="s">
        <v>91</v>
      </c>
      <c r="AR282" s="10">
        <v>500.0</v>
      </c>
      <c r="AS282" s="10" t="s">
        <v>81</v>
      </c>
      <c r="AT282" s="10">
        <v>996.0</v>
      </c>
      <c r="AU282" s="10"/>
      <c r="AV282" s="10" t="s">
        <v>74</v>
      </c>
      <c r="AW282" s="10" t="s">
        <v>74</v>
      </c>
      <c r="AX282" s="10">
        <v>1.0</v>
      </c>
      <c r="AY282" s="10">
        <v>50.0</v>
      </c>
      <c r="AZ282" s="10" t="s">
        <v>74</v>
      </c>
      <c r="BA282" s="10" t="s">
        <v>74</v>
      </c>
      <c r="BB282" s="10">
        <v>1.0</v>
      </c>
      <c r="BC282" s="10" t="s">
        <v>74</v>
      </c>
      <c r="BD282" s="10" t="s">
        <v>74</v>
      </c>
      <c r="BE282" s="10">
        <v>2.0</v>
      </c>
      <c r="BF282" s="10">
        <v>3.0</v>
      </c>
    </row>
    <row r="283" ht="14.25" customHeight="1">
      <c r="A283" s="10">
        <f t="shared" si="45"/>
        <v>257</v>
      </c>
      <c r="B283" s="10" t="s">
        <v>1122</v>
      </c>
      <c r="C283" s="11" t="s">
        <v>1152</v>
      </c>
      <c r="D283" s="11" t="s">
        <v>1157</v>
      </c>
      <c r="E283" s="10">
        <f t="shared" si="46"/>
        <v>10</v>
      </c>
      <c r="F283" s="11" t="s">
        <v>1158</v>
      </c>
      <c r="G283" s="11"/>
      <c r="H283" s="10"/>
      <c r="I283" s="11"/>
      <c r="J283" s="11"/>
      <c r="K283" s="10" t="s">
        <v>145</v>
      </c>
      <c r="L283" s="10" t="s">
        <v>145</v>
      </c>
      <c r="M283" s="10" t="s">
        <v>245</v>
      </c>
      <c r="N283" s="10" t="s">
        <v>74</v>
      </c>
      <c r="O283" s="10"/>
      <c r="P283" s="10" t="s">
        <v>74</v>
      </c>
      <c r="Q283" s="10"/>
      <c r="R283" s="10"/>
      <c r="S283" s="10"/>
      <c r="T283" s="10"/>
      <c r="U283" s="10"/>
      <c r="V283" s="10" t="s">
        <v>74</v>
      </c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</row>
    <row r="284" ht="14.25" customHeight="1">
      <c r="A284" s="10">
        <f t="shared" si="45"/>
        <v>258</v>
      </c>
      <c r="B284" s="10" t="s">
        <v>1122</v>
      </c>
      <c r="C284" s="11" t="s">
        <v>1159</v>
      </c>
      <c r="D284" s="11" t="s">
        <v>1160</v>
      </c>
      <c r="E284" s="10">
        <f t="shared" si="46"/>
        <v>11</v>
      </c>
      <c r="F284" s="11" t="s">
        <v>1161</v>
      </c>
      <c r="G284" s="11"/>
      <c r="H284" s="10"/>
      <c r="I284" s="11"/>
      <c r="J284" s="11"/>
      <c r="K284" s="10" t="s">
        <v>145</v>
      </c>
      <c r="L284" s="10" t="s">
        <v>145</v>
      </c>
      <c r="M284" s="10" t="s">
        <v>65</v>
      </c>
      <c r="N284" s="10" t="s">
        <v>74</v>
      </c>
      <c r="O284" s="10"/>
      <c r="P284" s="10" t="s">
        <v>74</v>
      </c>
      <c r="Q284" s="10"/>
      <c r="R284" s="10"/>
      <c r="S284" s="10"/>
      <c r="T284" s="10"/>
      <c r="U284" s="10"/>
      <c r="V284" s="10" t="s">
        <v>74</v>
      </c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</row>
    <row r="285" ht="14.25" customHeight="1">
      <c r="A285" s="10">
        <f t="shared" si="45"/>
        <v>259</v>
      </c>
      <c r="B285" s="10" t="s">
        <v>1122</v>
      </c>
      <c r="C285" s="14" t="s">
        <v>1162</v>
      </c>
      <c r="D285" s="11" t="s">
        <v>1163</v>
      </c>
      <c r="E285" s="10">
        <f t="shared" si="46"/>
        <v>12</v>
      </c>
      <c r="F285" s="14" t="s">
        <v>1164</v>
      </c>
      <c r="G285" s="11"/>
      <c r="H285" s="10"/>
      <c r="I285" s="11"/>
      <c r="J285" s="11"/>
      <c r="K285" s="10" t="s">
        <v>64</v>
      </c>
      <c r="L285" s="10" t="s">
        <v>64</v>
      </c>
      <c r="M285" s="10" t="s">
        <v>109</v>
      </c>
      <c r="N285" s="10" t="s">
        <v>110</v>
      </c>
      <c r="O285" s="10" t="s">
        <v>67</v>
      </c>
      <c r="P285" s="10" t="s">
        <v>68</v>
      </c>
      <c r="Q285" s="10"/>
      <c r="R285" s="10"/>
      <c r="S285" s="10"/>
      <c r="T285" s="10"/>
      <c r="U285" s="10" t="s">
        <v>113</v>
      </c>
      <c r="V285" s="10" t="s">
        <v>1165</v>
      </c>
      <c r="W285" s="10">
        <v>1.0</v>
      </c>
      <c r="X285" s="10" t="s">
        <v>74</v>
      </c>
      <c r="Y285" s="10" t="s">
        <v>75</v>
      </c>
      <c r="Z285" s="10" t="s">
        <v>74</v>
      </c>
      <c r="AA285" s="10" t="s">
        <v>76</v>
      </c>
      <c r="AB285" s="10" t="s">
        <v>74</v>
      </c>
      <c r="AC285" s="10"/>
      <c r="AD285" s="10" t="s">
        <v>74</v>
      </c>
      <c r="AE285" s="10">
        <v>4.0</v>
      </c>
      <c r="AF285" s="10" t="s">
        <v>74</v>
      </c>
      <c r="AG285" s="10" t="s">
        <v>74</v>
      </c>
      <c r="AH285" s="10" t="s">
        <v>74</v>
      </c>
      <c r="AI285" s="10" t="s">
        <v>74</v>
      </c>
      <c r="AJ285" s="10" t="s">
        <v>74</v>
      </c>
      <c r="AK285" s="10" t="s">
        <v>1166</v>
      </c>
      <c r="AL285" s="10">
        <v>72.0</v>
      </c>
      <c r="AM285" s="10" t="s">
        <v>1167</v>
      </c>
      <c r="AN285" s="10">
        <v>1.0</v>
      </c>
      <c r="AO285" s="10" t="s">
        <v>74</v>
      </c>
      <c r="AP285" s="10" t="s">
        <v>79</v>
      </c>
      <c r="AQ285" s="10" t="s">
        <v>80</v>
      </c>
      <c r="AR285" s="10">
        <v>500.0</v>
      </c>
      <c r="AS285" s="10" t="s">
        <v>81</v>
      </c>
      <c r="AT285" s="10">
        <v>996.0</v>
      </c>
      <c r="AU285" s="10"/>
      <c r="AV285" s="10" t="s">
        <v>74</v>
      </c>
      <c r="AW285" s="10" t="s">
        <v>74</v>
      </c>
      <c r="AX285" s="10">
        <v>2.0</v>
      </c>
      <c r="AY285" s="10">
        <v>48.0</v>
      </c>
      <c r="AZ285" s="10" t="s">
        <v>74</v>
      </c>
      <c r="BA285" s="10" t="s">
        <v>74</v>
      </c>
      <c r="BB285" s="10">
        <v>1.0</v>
      </c>
      <c r="BC285" s="10" t="s">
        <v>74</v>
      </c>
      <c r="BD285" s="10" t="s">
        <v>74</v>
      </c>
      <c r="BE285" s="10">
        <v>3.0</v>
      </c>
      <c r="BF285" s="10">
        <v>3.0</v>
      </c>
    </row>
    <row r="286" ht="14.25" customHeight="1">
      <c r="A286" s="10">
        <f t="shared" si="45"/>
        <v>260</v>
      </c>
      <c r="B286" s="10" t="s">
        <v>1122</v>
      </c>
      <c r="C286" s="11" t="s">
        <v>1168</v>
      </c>
      <c r="D286" s="11" t="s">
        <v>1169</v>
      </c>
      <c r="E286" s="10">
        <f t="shared" si="46"/>
        <v>13</v>
      </c>
      <c r="F286" s="11" t="s">
        <v>1170</v>
      </c>
      <c r="G286" s="11"/>
      <c r="H286" s="10"/>
      <c r="I286" s="11"/>
      <c r="J286" s="11"/>
      <c r="K286" s="10" t="s">
        <v>145</v>
      </c>
      <c r="L286" s="10" t="s">
        <v>145</v>
      </c>
      <c r="M286" s="10" t="s">
        <v>245</v>
      </c>
      <c r="N286" s="10" t="s">
        <v>74</v>
      </c>
      <c r="O286" s="10"/>
      <c r="P286" s="10" t="s">
        <v>74</v>
      </c>
      <c r="Q286" s="10"/>
      <c r="R286" s="10"/>
      <c r="S286" s="10"/>
      <c r="T286" s="10"/>
      <c r="U286" s="10"/>
      <c r="V286" s="10" t="s">
        <v>74</v>
      </c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</row>
    <row r="287" ht="14.25" customHeight="1">
      <c r="A287" s="10">
        <f t="shared" si="45"/>
        <v>261</v>
      </c>
      <c r="B287" s="10" t="s">
        <v>1122</v>
      </c>
      <c r="C287" s="11" t="s">
        <v>1168</v>
      </c>
      <c r="D287" s="11" t="s">
        <v>1171</v>
      </c>
      <c r="E287" s="10">
        <f t="shared" si="46"/>
        <v>14</v>
      </c>
      <c r="F287" s="11" t="s">
        <v>1172</v>
      </c>
      <c r="G287" s="11"/>
      <c r="H287" s="10"/>
      <c r="I287" s="11"/>
      <c r="J287" s="11"/>
      <c r="K287" s="10" t="s">
        <v>145</v>
      </c>
      <c r="L287" s="10" t="s">
        <v>145</v>
      </c>
      <c r="M287" s="10" t="s">
        <v>245</v>
      </c>
      <c r="N287" s="10" t="s">
        <v>74</v>
      </c>
      <c r="O287" s="10"/>
      <c r="P287" s="10" t="s">
        <v>74</v>
      </c>
      <c r="Q287" s="10"/>
      <c r="R287" s="10"/>
      <c r="S287" s="10"/>
      <c r="T287" s="10"/>
      <c r="U287" s="10"/>
      <c r="V287" s="10" t="s">
        <v>74</v>
      </c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</row>
    <row r="288" ht="14.25" customHeight="1">
      <c r="A288" s="10">
        <f t="shared" si="45"/>
        <v>262</v>
      </c>
      <c r="B288" s="10" t="s">
        <v>1122</v>
      </c>
      <c r="C288" s="11" t="s">
        <v>1173</v>
      </c>
      <c r="D288" s="11" t="s">
        <v>1174</v>
      </c>
      <c r="E288" s="10">
        <f t="shared" si="46"/>
        <v>15</v>
      </c>
      <c r="F288" s="11" t="s">
        <v>1175</v>
      </c>
      <c r="G288" s="11"/>
      <c r="H288" s="10"/>
      <c r="I288" s="11"/>
      <c r="J288" s="11"/>
      <c r="K288" s="10" t="s">
        <v>64</v>
      </c>
      <c r="L288" s="10" t="s">
        <v>64</v>
      </c>
      <c r="M288" s="10" t="s">
        <v>245</v>
      </c>
      <c r="N288" s="10" t="s">
        <v>86</v>
      </c>
      <c r="O288" s="10" t="s">
        <v>67</v>
      </c>
      <c r="P288" s="10" t="s">
        <v>68</v>
      </c>
      <c r="Q288" s="10"/>
      <c r="R288" s="10"/>
      <c r="S288" s="10"/>
      <c r="T288" s="10"/>
      <c r="U288" s="10" t="s">
        <v>72</v>
      </c>
      <c r="V288" s="10" t="s">
        <v>1176</v>
      </c>
      <c r="W288" s="10">
        <v>2.0</v>
      </c>
      <c r="X288" s="10" t="s">
        <v>74</v>
      </c>
      <c r="Y288" s="10" t="s">
        <v>75</v>
      </c>
      <c r="Z288" s="10" t="s">
        <v>74</v>
      </c>
      <c r="AA288" s="10" t="s">
        <v>76</v>
      </c>
      <c r="AB288" s="10" t="s">
        <v>74</v>
      </c>
      <c r="AC288" s="10"/>
      <c r="AD288" s="10" t="s">
        <v>74</v>
      </c>
      <c r="AE288" s="10">
        <v>4.0</v>
      </c>
      <c r="AF288" s="10" t="s">
        <v>74</v>
      </c>
      <c r="AG288" s="10" t="s">
        <v>74</v>
      </c>
      <c r="AH288" s="10" t="s">
        <v>74</v>
      </c>
      <c r="AI288" s="10" t="s">
        <v>74</v>
      </c>
      <c r="AJ288" s="10" t="s">
        <v>74</v>
      </c>
      <c r="AK288" s="10" t="s">
        <v>1177</v>
      </c>
      <c r="AL288" s="10">
        <v>72.0</v>
      </c>
      <c r="AM288" s="10" t="s">
        <v>1178</v>
      </c>
      <c r="AN288" s="10">
        <v>3.0</v>
      </c>
      <c r="AO288" s="10" t="s">
        <v>74</v>
      </c>
      <c r="AP288" s="10" t="s">
        <v>90</v>
      </c>
      <c r="AQ288" s="10" t="s">
        <v>91</v>
      </c>
      <c r="AR288" s="10">
        <v>500.0</v>
      </c>
      <c r="AS288" s="10" t="s">
        <v>81</v>
      </c>
      <c r="AT288" s="10">
        <v>996.0</v>
      </c>
      <c r="AU288" s="10"/>
      <c r="AV288" s="10" t="s">
        <v>74</v>
      </c>
      <c r="AW288" s="10" t="s">
        <v>74</v>
      </c>
      <c r="AX288" s="10">
        <v>1.0</v>
      </c>
      <c r="AY288" s="10">
        <v>0.0</v>
      </c>
      <c r="AZ288" s="10" t="s">
        <v>74</v>
      </c>
      <c r="BA288" s="10" t="s">
        <v>74</v>
      </c>
      <c r="BB288" s="10">
        <v>1.0</v>
      </c>
      <c r="BC288" s="10" t="s">
        <v>74</v>
      </c>
      <c r="BD288" s="10" t="s">
        <v>74</v>
      </c>
      <c r="BE288" s="10">
        <v>2.0</v>
      </c>
      <c r="BF288" s="10">
        <v>2.0</v>
      </c>
    </row>
    <row r="289" ht="14.25" customHeight="1">
      <c r="A289" s="10">
        <f t="shared" si="45"/>
        <v>263</v>
      </c>
      <c r="B289" s="10" t="s">
        <v>1122</v>
      </c>
      <c r="C289" s="11" t="s">
        <v>1173</v>
      </c>
      <c r="D289" s="11" t="s">
        <v>1179</v>
      </c>
      <c r="E289" s="10">
        <f t="shared" si="46"/>
        <v>16</v>
      </c>
      <c r="F289" s="11" t="s">
        <v>1180</v>
      </c>
      <c r="G289" s="11"/>
      <c r="H289" s="10"/>
      <c r="I289" s="11"/>
      <c r="J289" s="11"/>
      <c r="K289" s="10" t="s">
        <v>64</v>
      </c>
      <c r="L289" s="10" t="s">
        <v>64</v>
      </c>
      <c r="M289" s="10" t="s">
        <v>245</v>
      </c>
      <c r="N289" s="10" t="s">
        <v>86</v>
      </c>
      <c r="O289" s="10" t="s">
        <v>67</v>
      </c>
      <c r="P289" s="10" t="s">
        <v>68</v>
      </c>
      <c r="Q289" s="10"/>
      <c r="R289" s="10"/>
      <c r="S289" s="10"/>
      <c r="T289" s="10"/>
      <c r="U289" s="10" t="s">
        <v>72</v>
      </c>
      <c r="V289" s="10" t="s">
        <v>1181</v>
      </c>
      <c r="W289" s="10">
        <v>2.0</v>
      </c>
      <c r="X289" s="10" t="s">
        <v>74</v>
      </c>
      <c r="Y289" s="10" t="s">
        <v>75</v>
      </c>
      <c r="Z289" s="10" t="s">
        <v>74</v>
      </c>
      <c r="AA289" s="10" t="s">
        <v>76</v>
      </c>
      <c r="AB289" s="10" t="s">
        <v>74</v>
      </c>
      <c r="AC289" s="10"/>
      <c r="AD289" s="10" t="s">
        <v>74</v>
      </c>
      <c r="AE289" s="10">
        <v>4.0</v>
      </c>
      <c r="AF289" s="10" t="s">
        <v>74</v>
      </c>
      <c r="AG289" s="10" t="s">
        <v>74</v>
      </c>
      <c r="AH289" s="10" t="s">
        <v>74</v>
      </c>
      <c r="AI289" s="10" t="s">
        <v>74</v>
      </c>
      <c r="AJ289" s="10" t="s">
        <v>74</v>
      </c>
      <c r="AK289" s="10" t="s">
        <v>1182</v>
      </c>
      <c r="AL289" s="10">
        <v>72.0</v>
      </c>
      <c r="AM289" s="10" t="s">
        <v>1183</v>
      </c>
      <c r="AN289" s="10">
        <v>2.0</v>
      </c>
      <c r="AO289" s="10" t="s">
        <v>74</v>
      </c>
      <c r="AP289" s="10" t="s">
        <v>90</v>
      </c>
      <c r="AQ289" s="10" t="s">
        <v>91</v>
      </c>
      <c r="AR289" s="10">
        <v>500.0</v>
      </c>
      <c r="AS289" s="10" t="s">
        <v>81</v>
      </c>
      <c r="AT289" s="10">
        <v>996.0</v>
      </c>
      <c r="AU289" s="10"/>
      <c r="AV289" s="10" t="s">
        <v>1184</v>
      </c>
      <c r="AW289" s="10" t="s">
        <v>74</v>
      </c>
      <c r="AX289" s="10">
        <v>1.0</v>
      </c>
      <c r="AY289" s="10">
        <v>0.0</v>
      </c>
      <c r="AZ289" s="10" t="s">
        <v>74</v>
      </c>
      <c r="BA289" s="10" t="s">
        <v>74</v>
      </c>
      <c r="BB289" s="10">
        <v>1.0</v>
      </c>
      <c r="BC289" s="10" t="s">
        <v>74</v>
      </c>
      <c r="BD289" s="10" t="s">
        <v>74</v>
      </c>
      <c r="BE289" s="10">
        <v>2.0</v>
      </c>
      <c r="BF289" s="10">
        <v>2.0</v>
      </c>
    </row>
    <row r="290" ht="14.25" customHeight="1">
      <c r="A290" s="10">
        <f t="shared" si="45"/>
        <v>264</v>
      </c>
      <c r="B290" s="10" t="s">
        <v>1122</v>
      </c>
      <c r="C290" s="11" t="s">
        <v>1185</v>
      </c>
      <c r="D290" s="11" t="s">
        <v>1186</v>
      </c>
      <c r="E290" s="10">
        <f t="shared" si="46"/>
        <v>17</v>
      </c>
      <c r="F290" s="11" t="s">
        <v>1187</v>
      </c>
      <c r="G290" s="11"/>
      <c r="H290" s="10"/>
      <c r="I290" s="11"/>
      <c r="J290" s="11"/>
      <c r="K290" s="10" t="s">
        <v>64</v>
      </c>
      <c r="L290" s="10" t="s">
        <v>64</v>
      </c>
      <c r="M290" s="10" t="s">
        <v>65</v>
      </c>
      <c r="N290" s="10" t="s">
        <v>86</v>
      </c>
      <c r="O290" s="10" t="s">
        <v>67</v>
      </c>
      <c r="P290" s="10" t="s">
        <v>68</v>
      </c>
      <c r="Q290" s="10"/>
      <c r="R290" s="10"/>
      <c r="S290" s="10"/>
      <c r="T290" s="10"/>
      <c r="U290" s="10" t="s">
        <v>95</v>
      </c>
      <c r="V290" s="10" t="s">
        <v>74</v>
      </c>
      <c r="W290" s="10">
        <v>2.0</v>
      </c>
      <c r="X290" s="10" t="s">
        <v>74</v>
      </c>
      <c r="Y290" s="10" t="s">
        <v>75</v>
      </c>
      <c r="Z290" s="10" t="s">
        <v>74</v>
      </c>
      <c r="AA290" s="10" t="s">
        <v>76</v>
      </c>
      <c r="AB290" s="10" t="s">
        <v>74</v>
      </c>
      <c r="AC290" s="10"/>
      <c r="AD290" s="10" t="s">
        <v>74</v>
      </c>
      <c r="AE290" s="10">
        <v>4.0</v>
      </c>
      <c r="AF290" s="10" t="s">
        <v>74</v>
      </c>
      <c r="AG290" s="10" t="s">
        <v>74</v>
      </c>
      <c r="AH290" s="10" t="s">
        <v>74</v>
      </c>
      <c r="AI290" s="10" t="s">
        <v>74</v>
      </c>
      <c r="AJ290" s="10" t="s">
        <v>74</v>
      </c>
      <c r="AK290" s="10" t="s">
        <v>1188</v>
      </c>
      <c r="AL290" s="10">
        <v>72.0</v>
      </c>
      <c r="AM290" s="10" t="s">
        <v>1156</v>
      </c>
      <c r="AN290" s="10">
        <v>3.0</v>
      </c>
      <c r="AO290" s="10" t="s">
        <v>74</v>
      </c>
      <c r="AP290" s="10" t="s">
        <v>90</v>
      </c>
      <c r="AQ290" s="10" t="s">
        <v>91</v>
      </c>
      <c r="AR290" s="10">
        <v>750.0</v>
      </c>
      <c r="AS290" s="10" t="s">
        <v>81</v>
      </c>
      <c r="AT290" s="10">
        <v>996.0</v>
      </c>
      <c r="AU290" s="10"/>
      <c r="AV290" s="10" t="s">
        <v>74</v>
      </c>
      <c r="AW290" s="10" t="s">
        <v>74</v>
      </c>
      <c r="AX290" s="10">
        <v>0.0</v>
      </c>
      <c r="AY290" s="10">
        <v>58.0</v>
      </c>
      <c r="AZ290" s="10" t="s">
        <v>74</v>
      </c>
      <c r="BA290" s="10" t="s">
        <v>74</v>
      </c>
      <c r="BB290" s="10">
        <v>1.0</v>
      </c>
      <c r="BC290" s="10" t="s">
        <v>74</v>
      </c>
      <c r="BD290" s="10" t="s">
        <v>74</v>
      </c>
      <c r="BE290" s="10">
        <v>2.0</v>
      </c>
      <c r="BF290" s="10">
        <v>3.0</v>
      </c>
    </row>
    <row r="291" ht="14.25" customHeight="1">
      <c r="A291" s="10">
        <f t="shared" si="45"/>
        <v>265</v>
      </c>
      <c r="B291" s="10" t="s">
        <v>1122</v>
      </c>
      <c r="C291" s="11" t="s">
        <v>1189</v>
      </c>
      <c r="D291" s="11" t="s">
        <v>1189</v>
      </c>
      <c r="E291" s="10">
        <f t="shared" si="46"/>
        <v>18</v>
      </c>
      <c r="F291" s="11" t="s">
        <v>1189</v>
      </c>
      <c r="G291" s="11"/>
      <c r="H291" s="10"/>
      <c r="I291" s="11"/>
      <c r="J291" s="11"/>
      <c r="K291" s="10" t="s">
        <v>145</v>
      </c>
      <c r="L291" s="10" t="s">
        <v>145</v>
      </c>
      <c r="M291" s="10" t="s">
        <v>65</v>
      </c>
      <c r="N291" s="10" t="s">
        <v>74</v>
      </c>
      <c r="O291" s="10"/>
      <c r="P291" s="10" t="s">
        <v>74</v>
      </c>
      <c r="Q291" s="10"/>
      <c r="R291" s="10"/>
      <c r="S291" s="10"/>
      <c r="T291" s="10"/>
      <c r="U291" s="10"/>
      <c r="V291" s="10" t="s">
        <v>74</v>
      </c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</row>
    <row r="292" ht="14.25" customHeight="1">
      <c r="A292" s="10">
        <f t="shared" si="45"/>
        <v>266</v>
      </c>
      <c r="B292" s="10" t="s">
        <v>1122</v>
      </c>
      <c r="C292" s="11" t="s">
        <v>1190</v>
      </c>
      <c r="D292" s="11" t="s">
        <v>1191</v>
      </c>
      <c r="E292" s="10">
        <f t="shared" si="46"/>
        <v>19</v>
      </c>
      <c r="F292" s="11" t="s">
        <v>1192</v>
      </c>
      <c r="G292" s="11"/>
      <c r="H292" s="10"/>
      <c r="I292" s="11"/>
      <c r="J292" s="11"/>
      <c r="K292" s="10" t="s">
        <v>64</v>
      </c>
      <c r="L292" s="10" t="s">
        <v>64</v>
      </c>
      <c r="M292" s="10" t="s">
        <v>245</v>
      </c>
      <c r="N292" s="10" t="s">
        <v>86</v>
      </c>
      <c r="O292" s="10" t="s">
        <v>67</v>
      </c>
      <c r="P292" s="10" t="s">
        <v>68</v>
      </c>
      <c r="Q292" s="10"/>
      <c r="R292" s="10"/>
      <c r="S292" s="10"/>
      <c r="T292" s="10"/>
      <c r="U292" s="10" t="s">
        <v>95</v>
      </c>
      <c r="V292" s="10" t="s">
        <v>74</v>
      </c>
      <c r="W292" s="10">
        <v>1.0</v>
      </c>
      <c r="X292" s="10" t="s">
        <v>74</v>
      </c>
      <c r="Y292" s="10" t="s">
        <v>75</v>
      </c>
      <c r="Z292" s="10" t="s">
        <v>74</v>
      </c>
      <c r="AA292" s="10" t="s">
        <v>76</v>
      </c>
      <c r="AB292" s="10" t="s">
        <v>74</v>
      </c>
      <c r="AC292" s="10"/>
      <c r="AD292" s="10" t="s">
        <v>74</v>
      </c>
      <c r="AE292" s="10">
        <v>4.0</v>
      </c>
      <c r="AF292" s="10" t="s">
        <v>74</v>
      </c>
      <c r="AG292" s="10" t="s">
        <v>74</v>
      </c>
      <c r="AH292" s="10" t="s">
        <v>74</v>
      </c>
      <c r="AI292" s="10" t="s">
        <v>74</v>
      </c>
      <c r="AJ292" s="10" t="s">
        <v>74</v>
      </c>
      <c r="AK292" s="10" t="s">
        <v>1193</v>
      </c>
      <c r="AL292" s="10">
        <v>72.0</v>
      </c>
      <c r="AM292" s="10" t="s">
        <v>1194</v>
      </c>
      <c r="AN292" s="10">
        <v>3.0</v>
      </c>
      <c r="AO292" s="10" t="s">
        <v>74</v>
      </c>
      <c r="AP292" s="10" t="s">
        <v>74</v>
      </c>
      <c r="AQ292" s="10" t="s">
        <v>74</v>
      </c>
      <c r="AR292" s="10">
        <v>0.0</v>
      </c>
      <c r="AS292" s="10" t="s">
        <v>81</v>
      </c>
      <c r="AT292" s="10">
        <v>996.0</v>
      </c>
      <c r="AU292" s="10"/>
      <c r="AV292" s="10" t="s">
        <v>74</v>
      </c>
      <c r="AW292" s="10" t="s">
        <v>74</v>
      </c>
      <c r="AX292" s="10">
        <v>1.0</v>
      </c>
      <c r="AY292" s="10">
        <v>0.0</v>
      </c>
      <c r="AZ292" s="10" t="s">
        <v>74</v>
      </c>
      <c r="BA292" s="10" t="s">
        <v>74</v>
      </c>
      <c r="BB292" s="10">
        <v>1.0</v>
      </c>
      <c r="BC292" s="10" t="s">
        <v>74</v>
      </c>
      <c r="BD292" s="10" t="s">
        <v>74</v>
      </c>
      <c r="BE292" s="10">
        <v>2.0</v>
      </c>
      <c r="BF292" s="10">
        <v>3.0</v>
      </c>
    </row>
    <row r="293" ht="14.25" customHeight="1">
      <c r="A293" s="10">
        <f t="shared" si="45"/>
        <v>267</v>
      </c>
      <c r="B293" s="10" t="s">
        <v>1122</v>
      </c>
      <c r="C293" s="11" t="s">
        <v>1190</v>
      </c>
      <c r="D293" s="11" t="s">
        <v>1195</v>
      </c>
      <c r="E293" s="10">
        <f t="shared" si="46"/>
        <v>20</v>
      </c>
      <c r="F293" s="11" t="s">
        <v>1196</v>
      </c>
      <c r="G293" s="11"/>
      <c r="H293" s="10"/>
      <c r="I293" s="11"/>
      <c r="J293" s="11"/>
      <c r="K293" s="10" t="s">
        <v>145</v>
      </c>
      <c r="L293" s="10" t="s">
        <v>145</v>
      </c>
      <c r="M293" s="10" t="s">
        <v>245</v>
      </c>
      <c r="N293" s="10" t="s">
        <v>74</v>
      </c>
      <c r="O293" s="10"/>
      <c r="P293" s="10" t="s">
        <v>74</v>
      </c>
      <c r="Q293" s="10"/>
      <c r="R293" s="10"/>
      <c r="S293" s="10"/>
      <c r="T293" s="10"/>
      <c r="U293" s="10"/>
      <c r="V293" s="10" t="s">
        <v>74</v>
      </c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</row>
    <row r="294" ht="14.25" customHeight="1">
      <c r="A294" s="10">
        <f t="shared" si="45"/>
        <v>268</v>
      </c>
      <c r="B294" s="10" t="s">
        <v>1122</v>
      </c>
      <c r="C294" s="11" t="s">
        <v>1190</v>
      </c>
      <c r="D294" s="11" t="s">
        <v>1195</v>
      </c>
      <c r="E294" s="10">
        <f t="shared" si="46"/>
        <v>21</v>
      </c>
      <c r="F294" s="11" t="s">
        <v>1197</v>
      </c>
      <c r="G294" s="11"/>
      <c r="H294" s="10"/>
      <c r="I294" s="11"/>
      <c r="J294" s="11"/>
      <c r="K294" s="10" t="s">
        <v>64</v>
      </c>
      <c r="L294" s="10" t="s">
        <v>64</v>
      </c>
      <c r="M294" s="10" t="s">
        <v>109</v>
      </c>
      <c r="N294" s="10" t="s">
        <v>86</v>
      </c>
      <c r="O294" s="10" t="s">
        <v>67</v>
      </c>
      <c r="P294" s="10" t="s">
        <v>68</v>
      </c>
      <c r="Q294" s="10"/>
      <c r="R294" s="10"/>
      <c r="S294" s="10"/>
      <c r="T294" s="10"/>
      <c r="U294" s="10" t="s">
        <v>113</v>
      </c>
      <c r="V294" s="10" t="s">
        <v>1198</v>
      </c>
      <c r="W294" s="10">
        <v>3.0</v>
      </c>
      <c r="X294" s="10" t="s">
        <v>74</v>
      </c>
      <c r="Y294" s="10" t="s">
        <v>75</v>
      </c>
      <c r="Z294" s="10" t="s">
        <v>74</v>
      </c>
      <c r="AA294" s="10" t="s">
        <v>76</v>
      </c>
      <c r="AB294" s="10" t="s">
        <v>74</v>
      </c>
      <c r="AC294" s="10"/>
      <c r="AD294" s="10" t="s">
        <v>74</v>
      </c>
      <c r="AE294" s="10">
        <v>4.0</v>
      </c>
      <c r="AF294" s="10" t="s">
        <v>74</v>
      </c>
      <c r="AG294" s="10" t="s">
        <v>74</v>
      </c>
      <c r="AH294" s="10" t="s">
        <v>74</v>
      </c>
      <c r="AI294" s="10" t="s">
        <v>74</v>
      </c>
      <c r="AJ294" s="10" t="s">
        <v>74</v>
      </c>
      <c r="AK294" s="10" t="s">
        <v>1199</v>
      </c>
      <c r="AL294" s="10">
        <v>72.0</v>
      </c>
      <c r="AM294" s="10" t="s">
        <v>1194</v>
      </c>
      <c r="AN294" s="10">
        <v>3.0</v>
      </c>
      <c r="AO294" s="10" t="s">
        <v>74</v>
      </c>
      <c r="AP294" s="10" t="s">
        <v>90</v>
      </c>
      <c r="AQ294" s="10" t="s">
        <v>91</v>
      </c>
      <c r="AR294" s="10">
        <v>500.0</v>
      </c>
      <c r="AS294" s="10" t="s">
        <v>81</v>
      </c>
      <c r="AT294" s="10">
        <v>996.0</v>
      </c>
      <c r="AU294" s="10"/>
      <c r="AV294" s="10" t="s">
        <v>74</v>
      </c>
      <c r="AW294" s="10" t="s">
        <v>74</v>
      </c>
      <c r="AX294" s="10">
        <v>1.0</v>
      </c>
      <c r="AY294" s="10">
        <v>50.0</v>
      </c>
      <c r="AZ294" s="10" t="s">
        <v>74</v>
      </c>
      <c r="BA294" s="10" t="s">
        <v>74</v>
      </c>
      <c r="BB294" s="10">
        <v>1.0</v>
      </c>
      <c r="BC294" s="10" t="s">
        <v>74</v>
      </c>
      <c r="BD294" s="10" t="s">
        <v>74</v>
      </c>
      <c r="BE294" s="10">
        <v>2.0</v>
      </c>
      <c r="BF294" s="10">
        <v>3.0</v>
      </c>
    </row>
    <row r="295" ht="14.25" customHeight="1">
      <c r="A295" s="10">
        <f t="shared" si="45"/>
        <v>269</v>
      </c>
      <c r="B295" s="10" t="s">
        <v>1122</v>
      </c>
      <c r="C295" s="11" t="s">
        <v>1190</v>
      </c>
      <c r="D295" s="11" t="s">
        <v>1200</v>
      </c>
      <c r="E295" s="10">
        <f t="shared" si="46"/>
        <v>22</v>
      </c>
      <c r="F295" s="11" t="s">
        <v>1201</v>
      </c>
      <c r="G295" s="11"/>
      <c r="H295" s="10"/>
      <c r="I295" s="11"/>
      <c r="J295" s="11"/>
      <c r="K295" s="10" t="s">
        <v>145</v>
      </c>
      <c r="L295" s="10" t="s">
        <v>145</v>
      </c>
      <c r="M295" s="10" t="s">
        <v>245</v>
      </c>
      <c r="N295" s="10" t="s">
        <v>74</v>
      </c>
      <c r="O295" s="10" t="s">
        <v>1202</v>
      </c>
      <c r="P295" s="10" t="s">
        <v>68</v>
      </c>
      <c r="Q295" s="10"/>
      <c r="R295" s="10"/>
      <c r="S295" s="10"/>
      <c r="T295" s="10"/>
      <c r="U295" s="10"/>
      <c r="V295" s="10" t="s">
        <v>1203</v>
      </c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</row>
    <row r="296" ht="14.25" customHeight="1">
      <c r="A296" s="10">
        <f t="shared" si="45"/>
        <v>270</v>
      </c>
      <c r="B296" s="10" t="s">
        <v>1122</v>
      </c>
      <c r="C296" s="11" t="s">
        <v>1190</v>
      </c>
      <c r="D296" s="11" t="s">
        <v>1200</v>
      </c>
      <c r="E296" s="10">
        <f t="shared" si="46"/>
        <v>23</v>
      </c>
      <c r="F296" s="11" t="s">
        <v>1204</v>
      </c>
      <c r="G296" s="11"/>
      <c r="H296" s="10"/>
      <c r="I296" s="11"/>
      <c r="J296" s="11"/>
      <c r="K296" s="10" t="s">
        <v>145</v>
      </c>
      <c r="L296" s="10" t="s">
        <v>145</v>
      </c>
      <c r="M296" s="10" t="s">
        <v>245</v>
      </c>
      <c r="N296" s="10" t="s">
        <v>74</v>
      </c>
      <c r="O296" s="10" t="s">
        <v>1205</v>
      </c>
      <c r="P296" s="10" t="s">
        <v>1206</v>
      </c>
      <c r="Q296" s="10"/>
      <c r="R296" s="10"/>
      <c r="S296" s="10"/>
      <c r="T296" s="10"/>
      <c r="U296" s="10"/>
      <c r="V296" s="10" t="s">
        <v>1207</v>
      </c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</row>
    <row r="297" ht="14.25" customHeight="1">
      <c r="A297" s="10">
        <f t="shared" si="45"/>
        <v>271</v>
      </c>
      <c r="B297" s="10" t="s">
        <v>1122</v>
      </c>
      <c r="C297" s="11" t="s">
        <v>1208</v>
      </c>
      <c r="D297" s="11" t="s">
        <v>1209</v>
      </c>
      <c r="E297" s="10">
        <f t="shared" si="46"/>
        <v>24</v>
      </c>
      <c r="F297" s="11" t="s">
        <v>1210</v>
      </c>
      <c r="G297" s="11"/>
      <c r="H297" s="10"/>
      <c r="I297" s="11"/>
      <c r="J297" s="11"/>
      <c r="K297" s="10" t="s">
        <v>64</v>
      </c>
      <c r="L297" s="10" t="s">
        <v>64</v>
      </c>
      <c r="M297" s="10" t="s">
        <v>109</v>
      </c>
      <c r="N297" s="10" t="s">
        <v>86</v>
      </c>
      <c r="O297" s="10" t="s">
        <v>67</v>
      </c>
      <c r="P297" s="10" t="s">
        <v>68</v>
      </c>
      <c r="Q297" s="10" t="s">
        <v>1211</v>
      </c>
      <c r="R297" s="10" t="s">
        <v>1212</v>
      </c>
      <c r="S297" s="10" t="s">
        <v>63</v>
      </c>
      <c r="T297" s="10"/>
      <c r="U297" s="10" t="s">
        <v>113</v>
      </c>
      <c r="V297" s="10" t="s">
        <v>1213</v>
      </c>
      <c r="W297" s="10">
        <v>1.0</v>
      </c>
      <c r="X297" s="10" t="s">
        <v>74</v>
      </c>
      <c r="Y297" s="10" t="s">
        <v>75</v>
      </c>
      <c r="Z297" s="10" t="s">
        <v>74</v>
      </c>
      <c r="AA297" s="10" t="s">
        <v>76</v>
      </c>
      <c r="AB297" s="10" t="s">
        <v>74</v>
      </c>
      <c r="AC297" s="10"/>
      <c r="AD297" s="10" t="s">
        <v>74</v>
      </c>
      <c r="AE297" s="10">
        <v>4.0</v>
      </c>
      <c r="AF297" s="10" t="s">
        <v>74</v>
      </c>
      <c r="AG297" s="10" t="s">
        <v>74</v>
      </c>
      <c r="AH297" s="10" t="s">
        <v>74</v>
      </c>
      <c r="AI297" s="10" t="s">
        <v>74</v>
      </c>
      <c r="AJ297" s="10" t="s">
        <v>74</v>
      </c>
      <c r="AK297" s="10" t="s">
        <v>1214</v>
      </c>
      <c r="AL297" s="10">
        <v>72.0</v>
      </c>
      <c r="AM297" s="10" t="s">
        <v>1215</v>
      </c>
      <c r="AN297" s="10">
        <v>3.0</v>
      </c>
      <c r="AO297" s="10" t="s">
        <v>74</v>
      </c>
      <c r="AP297" s="10" t="s">
        <v>79</v>
      </c>
      <c r="AQ297" s="10" t="s">
        <v>80</v>
      </c>
      <c r="AR297" s="10">
        <v>750.0</v>
      </c>
      <c r="AS297" s="10" t="s">
        <v>81</v>
      </c>
      <c r="AT297" s="10">
        <v>996.0</v>
      </c>
      <c r="AU297" s="10"/>
      <c r="AV297" s="10" t="s">
        <v>74</v>
      </c>
      <c r="AW297" s="10" t="s">
        <v>74</v>
      </c>
      <c r="AX297" s="10">
        <v>1.0</v>
      </c>
      <c r="AY297" s="10">
        <v>60.0</v>
      </c>
      <c r="AZ297" s="10" t="s">
        <v>74</v>
      </c>
      <c r="BA297" s="10" t="s">
        <v>74</v>
      </c>
      <c r="BB297" s="10">
        <v>1.0</v>
      </c>
      <c r="BC297" s="10" t="s">
        <v>74</v>
      </c>
      <c r="BD297" s="10" t="s">
        <v>74</v>
      </c>
      <c r="BE297" s="10">
        <v>2.0</v>
      </c>
      <c r="BF297" s="10">
        <v>4.0</v>
      </c>
    </row>
    <row r="298" ht="14.25" customHeight="1">
      <c r="A298" s="4" t="s">
        <v>1216</v>
      </c>
      <c r="B298" s="5"/>
      <c r="C298" s="6" t="s">
        <v>1217</v>
      </c>
      <c r="D298" s="7"/>
      <c r="E298" s="15"/>
      <c r="F298" s="7"/>
      <c r="G298" s="7"/>
      <c r="H298" s="8"/>
      <c r="I298" s="7"/>
      <c r="J298" s="7"/>
      <c r="K298" s="7"/>
      <c r="L298" s="7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</row>
    <row r="299" ht="14.25" customHeight="1">
      <c r="A299" s="10">
        <f>A297+1</f>
        <v>272</v>
      </c>
      <c r="B299" s="10" t="s">
        <v>1217</v>
      </c>
      <c r="C299" s="11" t="s">
        <v>1218</v>
      </c>
      <c r="D299" s="11" t="s">
        <v>1219</v>
      </c>
      <c r="E299" s="10">
        <v>1.0</v>
      </c>
      <c r="F299" s="11" t="s">
        <v>1218</v>
      </c>
      <c r="G299" s="11"/>
      <c r="H299" s="10"/>
      <c r="I299" s="11"/>
      <c r="J299" s="11"/>
      <c r="K299" s="10" t="s">
        <v>145</v>
      </c>
      <c r="L299" s="10" t="s">
        <v>145</v>
      </c>
      <c r="M299" s="10" t="s">
        <v>65</v>
      </c>
      <c r="N299" s="10" t="s">
        <v>74</v>
      </c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</row>
    <row r="300" ht="14.25" customHeight="1">
      <c r="A300" s="10">
        <f t="shared" ref="A300:A313" si="47">A299+1</f>
        <v>273</v>
      </c>
      <c r="B300" s="10" t="s">
        <v>1217</v>
      </c>
      <c r="C300" s="11" t="s">
        <v>1220</v>
      </c>
      <c r="D300" s="11" t="s">
        <v>1220</v>
      </c>
      <c r="E300" s="10">
        <f t="shared" ref="E300:E313" si="48">E299+1</f>
        <v>2</v>
      </c>
      <c r="F300" s="11" t="s">
        <v>1221</v>
      </c>
      <c r="G300" s="11"/>
      <c r="H300" s="10"/>
      <c r="I300" s="11"/>
      <c r="J300" s="11"/>
      <c r="K300" s="10" t="s">
        <v>64</v>
      </c>
      <c r="L300" s="10" t="s">
        <v>64</v>
      </c>
      <c r="M300" s="10" t="s">
        <v>109</v>
      </c>
      <c r="N300" s="10" t="s">
        <v>86</v>
      </c>
      <c r="O300" s="10" t="s">
        <v>67</v>
      </c>
      <c r="P300" s="10" t="s">
        <v>68</v>
      </c>
      <c r="Q300" s="10"/>
      <c r="R300" s="10"/>
      <c r="S300" s="10"/>
      <c r="T300" s="10"/>
      <c r="U300" s="10" t="s">
        <v>113</v>
      </c>
      <c r="V300" s="10" t="s">
        <v>1222</v>
      </c>
      <c r="W300" s="10">
        <v>1.0</v>
      </c>
      <c r="X300" s="10" t="s">
        <v>74</v>
      </c>
      <c r="Y300" s="10" t="s">
        <v>75</v>
      </c>
      <c r="Z300" s="10" t="s">
        <v>74</v>
      </c>
      <c r="AA300" s="10" t="s">
        <v>76</v>
      </c>
      <c r="AB300" s="10" t="s">
        <v>74</v>
      </c>
      <c r="AC300" s="10"/>
      <c r="AD300" s="10" t="s">
        <v>74</v>
      </c>
      <c r="AE300" s="10">
        <v>4.0</v>
      </c>
      <c r="AF300" s="10" t="s">
        <v>74</v>
      </c>
      <c r="AG300" s="10" t="s">
        <v>74</v>
      </c>
      <c r="AH300" s="10" t="s">
        <v>74</v>
      </c>
      <c r="AI300" s="10" t="s">
        <v>74</v>
      </c>
      <c r="AJ300" s="10" t="s">
        <v>74</v>
      </c>
      <c r="AK300" s="10" t="s">
        <v>1223</v>
      </c>
      <c r="AL300" s="10">
        <v>73.0</v>
      </c>
      <c r="AM300" s="10" t="s">
        <v>1224</v>
      </c>
      <c r="AN300" s="10">
        <v>1.0</v>
      </c>
      <c r="AO300" s="10" t="s">
        <v>74</v>
      </c>
      <c r="AP300" s="10" t="s">
        <v>79</v>
      </c>
      <c r="AQ300" s="10" t="s">
        <v>80</v>
      </c>
      <c r="AR300" s="10">
        <v>6000.0</v>
      </c>
      <c r="AS300" s="10" t="s">
        <v>123</v>
      </c>
      <c r="AT300" s="10">
        <v>996.0</v>
      </c>
      <c r="AU300" s="10"/>
      <c r="AV300" s="10" t="s">
        <v>74</v>
      </c>
      <c r="AW300" s="10" t="s">
        <v>74</v>
      </c>
      <c r="AX300" s="10">
        <v>0.0</v>
      </c>
      <c r="AY300" s="10">
        <v>109.0</v>
      </c>
      <c r="AZ300" s="10" t="s">
        <v>74</v>
      </c>
      <c r="BA300" s="10" t="s">
        <v>74</v>
      </c>
      <c r="BB300" s="10">
        <v>1.0</v>
      </c>
      <c r="BC300" s="10" t="s">
        <v>74</v>
      </c>
      <c r="BD300" s="10" t="s">
        <v>74</v>
      </c>
      <c r="BE300" s="10">
        <v>0.0</v>
      </c>
      <c r="BF300" s="10">
        <v>0.0</v>
      </c>
    </row>
    <row r="301" ht="14.25" customHeight="1">
      <c r="A301" s="10">
        <f t="shared" si="47"/>
        <v>274</v>
      </c>
      <c r="B301" s="10" t="s">
        <v>1217</v>
      </c>
      <c r="C301" s="11" t="s">
        <v>1225</v>
      </c>
      <c r="D301" s="11" t="s">
        <v>1226</v>
      </c>
      <c r="E301" s="10">
        <f t="shared" si="48"/>
        <v>3</v>
      </c>
      <c r="F301" s="11" t="s">
        <v>1227</v>
      </c>
      <c r="G301" s="11"/>
      <c r="H301" s="10"/>
      <c r="I301" s="11"/>
      <c r="J301" s="11"/>
      <c r="K301" s="10" t="s">
        <v>64</v>
      </c>
      <c r="L301" s="10" t="s">
        <v>64</v>
      </c>
      <c r="M301" s="10" t="s">
        <v>109</v>
      </c>
      <c r="N301" s="10" t="s">
        <v>228</v>
      </c>
      <c r="O301" s="10" t="s">
        <v>67</v>
      </c>
      <c r="P301" s="10" t="s">
        <v>68</v>
      </c>
      <c r="Q301" s="10"/>
      <c r="R301" s="10"/>
      <c r="S301" s="10"/>
      <c r="T301" s="10"/>
      <c r="U301" s="10" t="s">
        <v>113</v>
      </c>
      <c r="V301" s="10" t="s">
        <v>1228</v>
      </c>
      <c r="W301" s="10">
        <v>1.0</v>
      </c>
      <c r="X301" s="10" t="s">
        <v>74</v>
      </c>
      <c r="Y301" s="10" t="s">
        <v>75</v>
      </c>
      <c r="Z301" s="10" t="s">
        <v>74</v>
      </c>
      <c r="AA301" s="10" t="s">
        <v>76</v>
      </c>
      <c r="AB301" s="10" t="s">
        <v>74</v>
      </c>
      <c r="AC301" s="10"/>
      <c r="AD301" s="10" t="s">
        <v>74</v>
      </c>
      <c r="AE301" s="10">
        <v>4.0</v>
      </c>
      <c r="AF301" s="10" t="s">
        <v>74</v>
      </c>
      <c r="AG301" s="10" t="s">
        <v>74</v>
      </c>
      <c r="AH301" s="10" t="s">
        <v>74</v>
      </c>
      <c r="AI301" s="10" t="s">
        <v>74</v>
      </c>
      <c r="AJ301" s="10" t="s">
        <v>74</v>
      </c>
      <c r="AK301" s="10" t="s">
        <v>1229</v>
      </c>
      <c r="AL301" s="10">
        <v>73.0</v>
      </c>
      <c r="AM301" s="10" t="s">
        <v>1230</v>
      </c>
      <c r="AN301" s="10">
        <v>1.0</v>
      </c>
      <c r="AO301" s="10" t="s">
        <v>74</v>
      </c>
      <c r="AP301" s="10" t="s">
        <v>1231</v>
      </c>
      <c r="AQ301" s="10" t="s">
        <v>740</v>
      </c>
      <c r="AR301" s="10">
        <v>0.0</v>
      </c>
      <c r="AS301" s="10" t="s">
        <v>81</v>
      </c>
      <c r="AT301" s="10">
        <v>1.0</v>
      </c>
      <c r="AU301" s="10"/>
      <c r="AV301" s="10" t="s">
        <v>74</v>
      </c>
      <c r="AW301" s="10" t="s">
        <v>74</v>
      </c>
      <c r="AX301" s="10">
        <v>2.0</v>
      </c>
      <c r="AY301" s="10">
        <v>0.0</v>
      </c>
      <c r="AZ301" s="10" t="s">
        <v>74</v>
      </c>
      <c r="BA301" s="10" t="s">
        <v>74</v>
      </c>
      <c r="BB301" s="10">
        <v>1.0</v>
      </c>
      <c r="BC301" s="10" t="s">
        <v>74</v>
      </c>
      <c r="BD301" s="10" t="s">
        <v>74</v>
      </c>
      <c r="BE301" s="10">
        <v>3.0</v>
      </c>
      <c r="BF301" s="10">
        <v>3.0</v>
      </c>
    </row>
    <row r="302" ht="14.25" customHeight="1">
      <c r="A302" s="10">
        <f t="shared" si="47"/>
        <v>275</v>
      </c>
      <c r="B302" s="10" t="s">
        <v>1217</v>
      </c>
      <c r="C302" s="11" t="s">
        <v>1232</v>
      </c>
      <c r="D302" s="11" t="s">
        <v>1233</v>
      </c>
      <c r="E302" s="10">
        <f t="shared" si="48"/>
        <v>4</v>
      </c>
      <c r="F302" s="11" t="s">
        <v>1234</v>
      </c>
      <c r="G302" s="11"/>
      <c r="H302" s="10"/>
      <c r="I302" s="11"/>
      <c r="J302" s="11"/>
      <c r="K302" s="10" t="s">
        <v>64</v>
      </c>
      <c r="L302" s="10" t="s">
        <v>64</v>
      </c>
      <c r="M302" s="10" t="s">
        <v>109</v>
      </c>
      <c r="N302" s="10" t="s">
        <v>86</v>
      </c>
      <c r="O302" s="10" t="s">
        <v>67</v>
      </c>
      <c r="P302" s="10" t="s">
        <v>68</v>
      </c>
      <c r="Q302" s="10"/>
      <c r="R302" s="10"/>
      <c r="S302" s="10"/>
      <c r="T302" s="10"/>
      <c r="U302" s="10" t="s">
        <v>113</v>
      </c>
      <c r="V302" s="10" t="s">
        <v>1235</v>
      </c>
      <c r="W302" s="10">
        <v>1.0</v>
      </c>
      <c r="X302" s="10" t="s">
        <v>74</v>
      </c>
      <c r="Y302" s="10" t="s">
        <v>75</v>
      </c>
      <c r="Z302" s="10" t="s">
        <v>74</v>
      </c>
      <c r="AA302" s="10" t="s">
        <v>76</v>
      </c>
      <c r="AB302" s="10" t="s">
        <v>74</v>
      </c>
      <c r="AC302" s="10"/>
      <c r="AD302" s="10" t="s">
        <v>74</v>
      </c>
      <c r="AE302" s="10">
        <v>4.0</v>
      </c>
      <c r="AF302" s="10" t="s">
        <v>74</v>
      </c>
      <c r="AG302" s="10" t="s">
        <v>74</v>
      </c>
      <c r="AH302" s="10" t="s">
        <v>74</v>
      </c>
      <c r="AI302" s="10" t="s">
        <v>74</v>
      </c>
      <c r="AJ302" s="10" t="s">
        <v>74</v>
      </c>
      <c r="AK302" s="10" t="s">
        <v>1236</v>
      </c>
      <c r="AL302" s="10">
        <v>73.0</v>
      </c>
      <c r="AM302" s="10" t="s">
        <v>1237</v>
      </c>
      <c r="AN302" s="10">
        <v>1.0</v>
      </c>
      <c r="AO302" s="10" t="s">
        <v>74</v>
      </c>
      <c r="AP302" s="10" t="s">
        <v>1231</v>
      </c>
      <c r="AQ302" s="10" t="s">
        <v>80</v>
      </c>
      <c r="AR302" s="10">
        <v>0.0</v>
      </c>
      <c r="AS302" s="10" t="s">
        <v>81</v>
      </c>
      <c r="AT302" s="10">
        <v>996.0</v>
      </c>
      <c r="AU302" s="10"/>
      <c r="AV302" s="10" t="s">
        <v>74</v>
      </c>
      <c r="AW302" s="10" t="s">
        <v>74</v>
      </c>
      <c r="AX302" s="10">
        <v>1.0</v>
      </c>
      <c r="AY302" s="10">
        <v>0.0</v>
      </c>
      <c r="AZ302" s="10" t="s">
        <v>74</v>
      </c>
      <c r="BA302" s="10" t="s">
        <v>74</v>
      </c>
      <c r="BB302" s="10">
        <v>1.0</v>
      </c>
      <c r="BC302" s="10" t="s">
        <v>74</v>
      </c>
      <c r="BD302" s="10" t="s">
        <v>74</v>
      </c>
      <c r="BE302" s="10">
        <v>3.0</v>
      </c>
      <c r="BF302" s="10">
        <v>3.0</v>
      </c>
    </row>
    <row r="303" ht="14.25" customHeight="1">
      <c r="A303" s="10">
        <f t="shared" si="47"/>
        <v>276</v>
      </c>
      <c r="B303" s="10" t="s">
        <v>1217</v>
      </c>
      <c r="C303" s="11" t="s">
        <v>1238</v>
      </c>
      <c r="D303" s="11" t="s">
        <v>1239</v>
      </c>
      <c r="E303" s="10">
        <f t="shared" si="48"/>
        <v>5</v>
      </c>
      <c r="F303" s="11" t="s">
        <v>1240</v>
      </c>
      <c r="G303" s="11"/>
      <c r="H303" s="10"/>
      <c r="I303" s="11"/>
      <c r="J303" s="11"/>
      <c r="K303" s="10" t="s">
        <v>145</v>
      </c>
      <c r="L303" s="10" t="s">
        <v>145</v>
      </c>
      <c r="M303" s="10" t="s">
        <v>65</v>
      </c>
      <c r="N303" s="10" t="s">
        <v>74</v>
      </c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</row>
    <row r="304" ht="14.25" customHeight="1">
      <c r="A304" s="10">
        <f t="shared" si="47"/>
        <v>277</v>
      </c>
      <c r="B304" s="10" t="s">
        <v>1217</v>
      </c>
      <c r="C304" s="11" t="s">
        <v>1241</v>
      </c>
      <c r="D304" s="11" t="s">
        <v>1242</v>
      </c>
      <c r="E304" s="10">
        <f t="shared" si="48"/>
        <v>6</v>
      </c>
      <c r="F304" s="11" t="s">
        <v>1243</v>
      </c>
      <c r="G304" s="11"/>
      <c r="H304" s="10"/>
      <c r="I304" s="11"/>
      <c r="J304" s="11"/>
      <c r="K304" s="10" t="s">
        <v>64</v>
      </c>
      <c r="L304" s="10" t="s">
        <v>64</v>
      </c>
      <c r="M304" s="10" t="s">
        <v>65</v>
      </c>
      <c r="N304" s="10" t="s">
        <v>86</v>
      </c>
      <c r="O304" s="10" t="s">
        <v>67</v>
      </c>
      <c r="P304" s="10" t="s">
        <v>68</v>
      </c>
      <c r="Q304" s="10" t="s">
        <v>1244</v>
      </c>
      <c r="R304" s="10" t="s">
        <v>1245</v>
      </c>
      <c r="S304" s="10" t="s">
        <v>63</v>
      </c>
      <c r="T304" s="10"/>
      <c r="U304" s="10" t="s">
        <v>72</v>
      </c>
      <c r="V304" s="10" t="s">
        <v>1246</v>
      </c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</row>
    <row r="305" ht="14.25" customHeight="1">
      <c r="A305" s="10">
        <f t="shared" si="47"/>
        <v>278</v>
      </c>
      <c r="B305" s="10" t="s">
        <v>1217</v>
      </c>
      <c r="C305" s="11" t="s">
        <v>1241</v>
      </c>
      <c r="D305" s="11" t="s">
        <v>1247</v>
      </c>
      <c r="E305" s="10">
        <f t="shared" si="48"/>
        <v>7</v>
      </c>
      <c r="F305" s="11" t="s">
        <v>1248</v>
      </c>
      <c r="G305" s="11"/>
      <c r="H305" s="10"/>
      <c r="I305" s="11"/>
      <c r="J305" s="11"/>
      <c r="K305" s="10" t="s">
        <v>64</v>
      </c>
      <c r="L305" s="10" t="s">
        <v>64</v>
      </c>
      <c r="M305" s="10" t="s">
        <v>65</v>
      </c>
      <c r="N305" s="10" t="s">
        <v>86</v>
      </c>
      <c r="O305" s="10" t="s">
        <v>67</v>
      </c>
      <c r="P305" s="10" t="s">
        <v>68</v>
      </c>
      <c r="Q305" s="10"/>
      <c r="R305" s="10"/>
      <c r="S305" s="10"/>
      <c r="T305" s="10"/>
      <c r="U305" s="10" t="s">
        <v>246</v>
      </c>
      <c r="V305" s="10" t="s">
        <v>1249</v>
      </c>
      <c r="W305" s="10">
        <v>2.0</v>
      </c>
      <c r="X305" s="10" t="s">
        <v>74</v>
      </c>
      <c r="Y305" s="10" t="s">
        <v>75</v>
      </c>
      <c r="Z305" s="10" t="s">
        <v>74</v>
      </c>
      <c r="AA305" s="10" t="s">
        <v>76</v>
      </c>
      <c r="AB305" s="10" t="s">
        <v>74</v>
      </c>
      <c r="AC305" s="10"/>
      <c r="AD305" s="10" t="s">
        <v>74</v>
      </c>
      <c r="AE305" s="10">
        <v>4.0</v>
      </c>
      <c r="AF305" s="10" t="s">
        <v>74</v>
      </c>
      <c r="AG305" s="10" t="s">
        <v>74</v>
      </c>
      <c r="AH305" s="10" t="s">
        <v>74</v>
      </c>
      <c r="AI305" s="10" t="s">
        <v>74</v>
      </c>
      <c r="AJ305" s="10" t="s">
        <v>74</v>
      </c>
      <c r="AK305" s="10" t="s">
        <v>1250</v>
      </c>
      <c r="AL305" s="10">
        <v>73.0</v>
      </c>
      <c r="AM305" s="10" t="s">
        <v>1251</v>
      </c>
      <c r="AN305" s="10">
        <v>1.0</v>
      </c>
      <c r="AO305" s="10" t="s">
        <v>74</v>
      </c>
      <c r="AP305" s="10" t="s">
        <v>79</v>
      </c>
      <c r="AQ305" s="10" t="s">
        <v>80</v>
      </c>
      <c r="AR305" s="10">
        <v>0.0</v>
      </c>
      <c r="AS305" s="10" t="s">
        <v>81</v>
      </c>
      <c r="AT305" s="10">
        <v>996.0</v>
      </c>
      <c r="AU305" s="10"/>
      <c r="AV305" s="10" t="s">
        <v>74</v>
      </c>
      <c r="AW305" s="10" t="s">
        <v>74</v>
      </c>
      <c r="AX305" s="10">
        <v>1.0</v>
      </c>
      <c r="AY305" s="10">
        <v>0.0</v>
      </c>
      <c r="AZ305" s="10" t="s">
        <v>74</v>
      </c>
      <c r="BA305" s="10" t="s">
        <v>74</v>
      </c>
      <c r="BB305" s="10">
        <v>1.0</v>
      </c>
      <c r="BC305" s="10" t="s">
        <v>74</v>
      </c>
      <c r="BD305" s="10" t="s">
        <v>74</v>
      </c>
      <c r="BE305" s="10">
        <v>3.0</v>
      </c>
      <c r="BF305" s="10">
        <v>3.0</v>
      </c>
    </row>
    <row r="306" ht="14.25" customHeight="1">
      <c r="A306" s="10">
        <f t="shared" si="47"/>
        <v>279</v>
      </c>
      <c r="B306" s="10" t="s">
        <v>1217</v>
      </c>
      <c r="C306" s="11" t="s">
        <v>1241</v>
      </c>
      <c r="D306" s="11" t="s">
        <v>1252</v>
      </c>
      <c r="E306" s="10">
        <f t="shared" si="48"/>
        <v>8</v>
      </c>
      <c r="F306" s="11" t="s">
        <v>1253</v>
      </c>
      <c r="G306" s="11"/>
      <c r="H306" s="10"/>
      <c r="I306" s="11"/>
      <c r="J306" s="11"/>
      <c r="K306" s="10" t="s">
        <v>64</v>
      </c>
      <c r="L306" s="10" t="s">
        <v>252</v>
      </c>
      <c r="M306" s="10" t="s">
        <v>245</v>
      </c>
      <c r="N306" s="10" t="s">
        <v>95</v>
      </c>
      <c r="O306" s="10" t="s">
        <v>1254</v>
      </c>
      <c r="P306" s="10" t="s">
        <v>1255</v>
      </c>
      <c r="Q306" s="10"/>
      <c r="R306" s="10"/>
      <c r="S306" s="10"/>
      <c r="T306" s="10"/>
      <c r="U306" s="10"/>
      <c r="V306" s="10" t="s">
        <v>1256</v>
      </c>
      <c r="W306" s="10"/>
      <c r="X306" s="10"/>
      <c r="Y306" s="10"/>
      <c r="Z306" s="10"/>
      <c r="AA306" s="10"/>
      <c r="AB306" s="10"/>
      <c r="AC306" s="10" t="s">
        <v>1257</v>
      </c>
      <c r="AD306" s="10" t="s">
        <v>1258</v>
      </c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</row>
    <row r="307" ht="14.25" customHeight="1">
      <c r="A307" s="10">
        <f t="shared" si="47"/>
        <v>280</v>
      </c>
      <c r="B307" s="10" t="s">
        <v>1217</v>
      </c>
      <c r="C307" s="11" t="s">
        <v>1241</v>
      </c>
      <c r="D307" s="11" t="s">
        <v>1259</v>
      </c>
      <c r="E307" s="10">
        <f t="shared" si="48"/>
        <v>9</v>
      </c>
      <c r="F307" s="11" t="s">
        <v>1260</v>
      </c>
      <c r="G307" s="11"/>
      <c r="H307" s="10"/>
      <c r="I307" s="11"/>
      <c r="J307" s="11"/>
      <c r="K307" s="10" t="s">
        <v>64</v>
      </c>
      <c r="L307" s="10" t="s">
        <v>252</v>
      </c>
      <c r="M307" s="10" t="s">
        <v>245</v>
      </c>
      <c r="N307" s="10" t="s">
        <v>95</v>
      </c>
      <c r="O307" s="10" t="s">
        <v>1261</v>
      </c>
      <c r="P307" s="10" t="s">
        <v>1255</v>
      </c>
      <c r="Q307" s="10"/>
      <c r="R307" s="10"/>
      <c r="S307" s="10"/>
      <c r="T307" s="10"/>
      <c r="U307" s="10"/>
      <c r="V307" s="10" t="s">
        <v>1262</v>
      </c>
      <c r="W307" s="10"/>
      <c r="X307" s="10"/>
      <c r="Y307" s="10"/>
      <c r="Z307" s="10"/>
      <c r="AA307" s="10"/>
      <c r="AB307" s="10"/>
      <c r="AC307" s="10" t="s">
        <v>1263</v>
      </c>
      <c r="AD307" s="10" t="s">
        <v>1264</v>
      </c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</row>
    <row r="308" ht="14.25" customHeight="1">
      <c r="A308" s="10">
        <f t="shared" si="47"/>
        <v>281</v>
      </c>
      <c r="B308" s="10" t="s">
        <v>1217</v>
      </c>
      <c r="C308" s="11" t="s">
        <v>1241</v>
      </c>
      <c r="D308" s="11" t="s">
        <v>1265</v>
      </c>
      <c r="E308" s="10">
        <f t="shared" si="48"/>
        <v>10</v>
      </c>
      <c r="F308" s="11" t="s">
        <v>1266</v>
      </c>
      <c r="G308" s="11"/>
      <c r="H308" s="10"/>
      <c r="I308" s="11"/>
      <c r="J308" s="11"/>
      <c r="K308" s="10" t="s">
        <v>145</v>
      </c>
      <c r="L308" s="10" t="s">
        <v>145</v>
      </c>
      <c r="M308" s="10" t="s">
        <v>109</v>
      </c>
      <c r="N308" s="10" t="s">
        <v>74</v>
      </c>
      <c r="O308" s="10" t="s">
        <v>1267</v>
      </c>
      <c r="P308" s="10" t="s">
        <v>1255</v>
      </c>
      <c r="Q308" s="10"/>
      <c r="R308" s="10"/>
      <c r="S308" s="10"/>
      <c r="T308" s="10"/>
      <c r="U308" s="10"/>
      <c r="V308" s="10" t="s">
        <v>1268</v>
      </c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</row>
    <row r="309" ht="14.25" customHeight="1">
      <c r="A309" s="10">
        <f t="shared" si="47"/>
        <v>282</v>
      </c>
      <c r="B309" s="10" t="s">
        <v>1217</v>
      </c>
      <c r="C309" s="11" t="s">
        <v>1241</v>
      </c>
      <c r="D309" s="11" t="s">
        <v>1269</v>
      </c>
      <c r="E309" s="10">
        <f t="shared" si="48"/>
        <v>11</v>
      </c>
      <c r="F309" s="11" t="s">
        <v>1270</v>
      </c>
      <c r="G309" s="11"/>
      <c r="H309" s="10"/>
      <c r="I309" s="11"/>
      <c r="J309" s="11"/>
      <c r="K309" s="10" t="s">
        <v>64</v>
      </c>
      <c r="L309" s="10" t="s">
        <v>252</v>
      </c>
      <c r="M309" s="10" t="s">
        <v>245</v>
      </c>
      <c r="N309" s="10" t="s">
        <v>95</v>
      </c>
      <c r="O309" s="10" t="s">
        <v>1271</v>
      </c>
      <c r="P309" s="10" t="s">
        <v>1255</v>
      </c>
      <c r="Q309" s="10"/>
      <c r="R309" s="10"/>
      <c r="S309" s="10"/>
      <c r="T309" s="10"/>
      <c r="U309" s="10"/>
      <c r="V309" s="10" t="s">
        <v>1272</v>
      </c>
      <c r="W309" s="10"/>
      <c r="X309" s="10"/>
      <c r="Y309" s="10"/>
      <c r="Z309" s="10"/>
      <c r="AA309" s="10"/>
      <c r="AB309" s="10"/>
      <c r="AC309" s="10" t="s">
        <v>1273</v>
      </c>
      <c r="AD309" s="10" t="s">
        <v>1274</v>
      </c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</row>
    <row r="310" ht="14.25" customHeight="1">
      <c r="A310" s="10">
        <f t="shared" si="47"/>
        <v>283</v>
      </c>
      <c r="B310" s="10" t="s">
        <v>1217</v>
      </c>
      <c r="C310" s="11" t="s">
        <v>1275</v>
      </c>
      <c r="D310" s="11" t="s">
        <v>1276</v>
      </c>
      <c r="E310" s="10">
        <f t="shared" si="48"/>
        <v>12</v>
      </c>
      <c r="F310" s="11" t="s">
        <v>1277</v>
      </c>
      <c r="G310" s="11"/>
      <c r="H310" s="10"/>
      <c r="I310" s="11"/>
      <c r="J310" s="11"/>
      <c r="K310" s="10" t="s">
        <v>145</v>
      </c>
      <c r="L310" s="10" t="s">
        <v>145</v>
      </c>
      <c r="M310" s="10" t="s">
        <v>245</v>
      </c>
      <c r="N310" s="10" t="s">
        <v>74</v>
      </c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</row>
    <row r="311" ht="14.25" customHeight="1">
      <c r="A311" s="10">
        <f t="shared" si="47"/>
        <v>284</v>
      </c>
      <c r="B311" s="10" t="s">
        <v>1217</v>
      </c>
      <c r="C311" s="11" t="s">
        <v>1278</v>
      </c>
      <c r="D311" s="11" t="s">
        <v>1279</v>
      </c>
      <c r="E311" s="10">
        <f t="shared" si="48"/>
        <v>13</v>
      </c>
      <c r="F311" s="11" t="s">
        <v>1280</v>
      </c>
      <c r="G311" s="11"/>
      <c r="H311" s="10"/>
      <c r="I311" s="11"/>
      <c r="J311" s="11"/>
      <c r="K311" s="10" t="s">
        <v>145</v>
      </c>
      <c r="L311" s="10" t="s">
        <v>145</v>
      </c>
      <c r="M311" s="10" t="s">
        <v>245</v>
      </c>
      <c r="N311" s="10" t="s">
        <v>74</v>
      </c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</row>
    <row r="312" ht="14.25" customHeight="1">
      <c r="A312" s="10">
        <f t="shared" si="47"/>
        <v>285</v>
      </c>
      <c r="B312" s="10" t="s">
        <v>1217</v>
      </c>
      <c r="C312" s="11" t="s">
        <v>1281</v>
      </c>
      <c r="D312" s="11" t="s">
        <v>1282</v>
      </c>
      <c r="E312" s="10">
        <f t="shared" si="48"/>
        <v>14</v>
      </c>
      <c r="F312" s="11" t="s">
        <v>1281</v>
      </c>
      <c r="G312" s="11"/>
      <c r="H312" s="10"/>
      <c r="I312" s="11"/>
      <c r="J312" s="11"/>
      <c r="K312" s="10" t="s">
        <v>145</v>
      </c>
      <c r="L312" s="10" t="s">
        <v>145</v>
      </c>
      <c r="M312" s="10" t="s">
        <v>245</v>
      </c>
      <c r="N312" s="10" t="s">
        <v>74</v>
      </c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</row>
    <row r="313" ht="14.25" customHeight="1">
      <c r="A313" s="10">
        <f t="shared" si="47"/>
        <v>286</v>
      </c>
      <c r="B313" s="10" t="s">
        <v>1217</v>
      </c>
      <c r="C313" s="11" t="s">
        <v>1283</v>
      </c>
      <c r="D313" s="11" t="s">
        <v>1284</v>
      </c>
      <c r="E313" s="10">
        <f t="shared" si="48"/>
        <v>15</v>
      </c>
      <c r="F313" s="11" t="s">
        <v>1285</v>
      </c>
      <c r="G313" s="11"/>
      <c r="H313" s="10"/>
      <c r="I313" s="11"/>
      <c r="J313" s="11"/>
      <c r="K313" s="10" t="s">
        <v>64</v>
      </c>
      <c r="L313" s="10" t="s">
        <v>64</v>
      </c>
      <c r="M313" s="10" t="s">
        <v>109</v>
      </c>
      <c r="N313" s="10" t="s">
        <v>86</v>
      </c>
      <c r="O313" s="10" t="s">
        <v>67</v>
      </c>
      <c r="P313" s="10" t="s">
        <v>68</v>
      </c>
      <c r="Q313" s="10"/>
      <c r="R313" s="10"/>
      <c r="S313" s="10"/>
      <c r="T313" s="10"/>
      <c r="U313" s="10" t="s">
        <v>113</v>
      </c>
      <c r="V313" s="10" t="s">
        <v>1286</v>
      </c>
      <c r="W313" s="10">
        <v>1.0</v>
      </c>
      <c r="X313" s="10" t="s">
        <v>74</v>
      </c>
      <c r="Y313" s="10" t="s">
        <v>75</v>
      </c>
      <c r="Z313" s="10" t="s">
        <v>74</v>
      </c>
      <c r="AA313" s="10" t="s">
        <v>76</v>
      </c>
      <c r="AB313" s="10" t="s">
        <v>74</v>
      </c>
      <c r="AC313" s="10"/>
      <c r="AD313" s="10" t="s">
        <v>74</v>
      </c>
      <c r="AE313" s="10">
        <v>4.0</v>
      </c>
      <c r="AF313" s="10" t="s">
        <v>74</v>
      </c>
      <c r="AG313" s="10" t="s">
        <v>74</v>
      </c>
      <c r="AH313" s="10" t="s">
        <v>74</v>
      </c>
      <c r="AI313" s="10" t="s">
        <v>74</v>
      </c>
      <c r="AJ313" s="10" t="s">
        <v>74</v>
      </c>
      <c r="AK313" s="10" t="s">
        <v>1287</v>
      </c>
      <c r="AL313" s="10">
        <v>73.0</v>
      </c>
      <c r="AM313" s="10" t="s">
        <v>1288</v>
      </c>
      <c r="AN313" s="10">
        <v>3.0</v>
      </c>
      <c r="AO313" s="10" t="s">
        <v>74</v>
      </c>
      <c r="AP313" s="10" t="s">
        <v>74</v>
      </c>
      <c r="AQ313" s="10" t="s">
        <v>74</v>
      </c>
      <c r="AR313" s="10">
        <v>0.0</v>
      </c>
      <c r="AS313" s="10" t="s">
        <v>81</v>
      </c>
      <c r="AT313" s="10">
        <v>996.0</v>
      </c>
      <c r="AU313" s="10"/>
      <c r="AV313" s="10" t="s">
        <v>74</v>
      </c>
      <c r="AW313" s="10" t="s">
        <v>74</v>
      </c>
      <c r="AX313" s="10">
        <v>1.0</v>
      </c>
      <c r="AY313" s="10">
        <v>0.0</v>
      </c>
      <c r="AZ313" s="10" t="s">
        <v>74</v>
      </c>
      <c r="BA313" s="10" t="s">
        <v>74</v>
      </c>
      <c r="BB313" s="10">
        <v>1.0</v>
      </c>
      <c r="BC313" s="10" t="s">
        <v>74</v>
      </c>
      <c r="BD313" s="10" t="s">
        <v>74</v>
      </c>
      <c r="BE313" s="10">
        <v>2.0</v>
      </c>
      <c r="BF313" s="10">
        <v>3.0</v>
      </c>
    </row>
    <row r="314" ht="14.25" customHeight="1">
      <c r="A314" s="4" t="s">
        <v>1289</v>
      </c>
      <c r="B314" s="5"/>
      <c r="C314" s="6" t="s">
        <v>1290</v>
      </c>
      <c r="D314" s="7"/>
      <c r="E314" s="15"/>
      <c r="F314" s="7"/>
      <c r="G314" s="7"/>
      <c r="H314" s="8"/>
      <c r="I314" s="7"/>
      <c r="J314" s="7"/>
      <c r="K314" s="7"/>
      <c r="L314" s="7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</row>
    <row r="315" ht="14.25" customHeight="1">
      <c r="A315" s="10">
        <f>A313+1</f>
        <v>287</v>
      </c>
      <c r="B315" s="10" t="s">
        <v>1290</v>
      </c>
      <c r="C315" s="11" t="s">
        <v>1291</v>
      </c>
      <c r="D315" s="11" t="s">
        <v>1292</v>
      </c>
      <c r="E315" s="10">
        <v>1.0</v>
      </c>
      <c r="F315" s="11" t="s">
        <v>1293</v>
      </c>
      <c r="G315" s="11"/>
      <c r="H315" s="10"/>
      <c r="I315" s="11"/>
      <c r="J315" s="11"/>
      <c r="K315" s="10" t="s">
        <v>145</v>
      </c>
      <c r="L315" s="10" t="s">
        <v>145</v>
      </c>
      <c r="M315" s="10" t="s">
        <v>65</v>
      </c>
      <c r="N315" s="10" t="s">
        <v>74</v>
      </c>
      <c r="O315" s="10"/>
      <c r="P315" s="10"/>
      <c r="Q315" s="10"/>
      <c r="R315" s="10"/>
      <c r="S315" s="10"/>
      <c r="T315" s="10"/>
      <c r="U315" s="10"/>
      <c r="V315" s="10" t="s">
        <v>74</v>
      </c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</row>
    <row r="316" ht="14.25" customHeight="1">
      <c r="A316" s="10">
        <f t="shared" ref="A316:A317" si="49">A315+1</f>
        <v>288</v>
      </c>
      <c r="B316" s="10" t="s">
        <v>1290</v>
      </c>
      <c r="C316" s="11" t="s">
        <v>1291</v>
      </c>
      <c r="D316" s="11" t="s">
        <v>1291</v>
      </c>
      <c r="E316" s="10">
        <f t="shared" ref="E316:E317" si="50">E315+1</f>
        <v>2</v>
      </c>
      <c r="F316" s="11" t="s">
        <v>1291</v>
      </c>
      <c r="G316" s="11"/>
      <c r="H316" s="10"/>
      <c r="I316" s="11"/>
      <c r="J316" s="11"/>
      <c r="K316" s="10" t="s">
        <v>64</v>
      </c>
      <c r="L316" s="10" t="s">
        <v>64</v>
      </c>
      <c r="M316" s="10" t="s">
        <v>109</v>
      </c>
      <c r="N316" s="10" t="s">
        <v>228</v>
      </c>
      <c r="O316" s="10" t="s">
        <v>67</v>
      </c>
      <c r="P316" s="10" t="s">
        <v>68</v>
      </c>
      <c r="Q316" s="10" t="s">
        <v>1294</v>
      </c>
      <c r="R316" s="10" t="s">
        <v>1245</v>
      </c>
      <c r="S316" s="10" t="s">
        <v>63</v>
      </c>
      <c r="T316" s="10"/>
      <c r="U316" s="10" t="s">
        <v>113</v>
      </c>
      <c r="V316" s="10" t="s">
        <v>1295</v>
      </c>
      <c r="W316" s="10">
        <v>1.0</v>
      </c>
      <c r="X316" s="10" t="s">
        <v>74</v>
      </c>
      <c r="Y316" s="10" t="s">
        <v>75</v>
      </c>
      <c r="Z316" s="10" t="s">
        <v>74</v>
      </c>
      <c r="AA316" s="10" t="s">
        <v>76</v>
      </c>
      <c r="AB316" s="10" t="s">
        <v>74</v>
      </c>
      <c r="AC316" s="10"/>
      <c r="AD316" s="10" t="s">
        <v>74</v>
      </c>
      <c r="AE316" s="10">
        <v>4.0</v>
      </c>
      <c r="AF316" s="10" t="s">
        <v>74</v>
      </c>
      <c r="AG316" s="10" t="s">
        <v>74</v>
      </c>
      <c r="AH316" s="10" t="s">
        <v>74</v>
      </c>
      <c r="AI316" s="10" t="s">
        <v>74</v>
      </c>
      <c r="AJ316" s="10" t="s">
        <v>74</v>
      </c>
      <c r="AK316" s="10" t="s">
        <v>1296</v>
      </c>
      <c r="AL316" s="10">
        <v>76.0</v>
      </c>
      <c r="AM316" s="10" t="s">
        <v>1297</v>
      </c>
      <c r="AN316" s="10">
        <v>2.0</v>
      </c>
      <c r="AO316" s="10" t="s">
        <v>74</v>
      </c>
      <c r="AP316" s="10" t="s">
        <v>79</v>
      </c>
      <c r="AQ316" s="10" t="s">
        <v>80</v>
      </c>
      <c r="AR316" s="10">
        <v>0.0</v>
      </c>
      <c r="AS316" s="10" t="s">
        <v>81</v>
      </c>
      <c r="AT316" s="10">
        <v>2.0</v>
      </c>
      <c r="AU316" s="10"/>
      <c r="AV316" s="10" t="s">
        <v>74</v>
      </c>
      <c r="AW316" s="10" t="s">
        <v>74</v>
      </c>
      <c r="AX316" s="10">
        <v>1.0</v>
      </c>
      <c r="AY316" s="10">
        <v>0.0</v>
      </c>
      <c r="AZ316" s="10" t="s">
        <v>74</v>
      </c>
      <c r="BA316" s="10" t="s">
        <v>74</v>
      </c>
      <c r="BB316" s="10">
        <v>1.0</v>
      </c>
      <c r="BC316" s="10" t="s">
        <v>74</v>
      </c>
      <c r="BD316" s="10" t="s">
        <v>74</v>
      </c>
      <c r="BE316" s="10">
        <v>3.0</v>
      </c>
      <c r="BF316" s="10">
        <v>3.0</v>
      </c>
    </row>
    <row r="317" ht="14.25" customHeight="1">
      <c r="A317" s="10">
        <f t="shared" si="49"/>
        <v>289</v>
      </c>
      <c r="B317" s="10" t="s">
        <v>1290</v>
      </c>
      <c r="C317" s="11" t="s">
        <v>1298</v>
      </c>
      <c r="D317" s="11" t="s">
        <v>1299</v>
      </c>
      <c r="E317" s="10">
        <f t="shared" si="50"/>
        <v>3</v>
      </c>
      <c r="F317" s="11" t="s">
        <v>1299</v>
      </c>
      <c r="G317" s="11"/>
      <c r="H317" s="10"/>
      <c r="I317" s="11"/>
      <c r="J317" s="11"/>
      <c r="K317" s="10" t="s">
        <v>145</v>
      </c>
      <c r="L317" s="10" t="s">
        <v>145</v>
      </c>
      <c r="M317" s="10" t="s">
        <v>65</v>
      </c>
      <c r="N317" s="10" t="s">
        <v>74</v>
      </c>
      <c r="O317" s="10"/>
      <c r="P317" s="10"/>
      <c r="Q317" s="10"/>
      <c r="R317" s="10"/>
      <c r="S317" s="10"/>
      <c r="T317" s="10"/>
      <c r="U317" s="10"/>
      <c r="V317" s="10" t="s">
        <v>74</v>
      </c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</row>
    <row r="318" ht="14.25" customHeight="1">
      <c r="A318" s="4" t="s">
        <v>1300</v>
      </c>
      <c r="B318" s="5"/>
      <c r="C318" s="21" t="s">
        <v>1301</v>
      </c>
      <c r="D318" s="22"/>
      <c r="E318" s="15"/>
      <c r="F318" s="7"/>
      <c r="G318" s="7"/>
      <c r="H318" s="8"/>
      <c r="I318" s="7"/>
      <c r="J318" s="7"/>
      <c r="K318" s="7"/>
      <c r="L318" s="7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</row>
    <row r="319" ht="14.25" customHeight="1">
      <c r="A319" s="10">
        <f>A317+1</f>
        <v>290</v>
      </c>
      <c r="B319" s="10" t="s">
        <v>1301</v>
      </c>
      <c r="C319" s="11" t="s">
        <v>1302</v>
      </c>
      <c r="D319" s="11" t="s">
        <v>1303</v>
      </c>
      <c r="E319" s="10">
        <v>1.0</v>
      </c>
      <c r="F319" s="11" t="s">
        <v>1304</v>
      </c>
      <c r="G319" s="11"/>
      <c r="H319" s="10"/>
      <c r="I319" s="11"/>
      <c r="J319" s="11"/>
      <c r="K319" s="10" t="s">
        <v>64</v>
      </c>
      <c r="L319" s="10" t="s">
        <v>64</v>
      </c>
      <c r="M319" s="10" t="s">
        <v>65</v>
      </c>
      <c r="N319" s="10" t="s">
        <v>86</v>
      </c>
      <c r="O319" s="10" t="s">
        <v>67</v>
      </c>
      <c r="P319" s="10" t="s">
        <v>68</v>
      </c>
      <c r="Q319" s="10"/>
      <c r="R319" s="10"/>
      <c r="S319" s="10"/>
      <c r="T319" s="10"/>
      <c r="U319" s="10" t="s">
        <v>72</v>
      </c>
      <c r="V319" s="10" t="s">
        <v>1305</v>
      </c>
      <c r="W319" s="10">
        <v>2.0</v>
      </c>
      <c r="X319" s="10" t="s">
        <v>74</v>
      </c>
      <c r="Y319" s="10" t="s">
        <v>75</v>
      </c>
      <c r="Z319" s="10" t="s">
        <v>74</v>
      </c>
      <c r="AA319" s="10" t="s">
        <v>76</v>
      </c>
      <c r="AB319" s="10" t="s">
        <v>74</v>
      </c>
      <c r="AC319" s="10"/>
      <c r="AD319" s="10" t="s">
        <v>74</v>
      </c>
      <c r="AE319" s="10">
        <v>4.0</v>
      </c>
      <c r="AF319" s="10" t="s">
        <v>74</v>
      </c>
      <c r="AG319" s="10" t="s">
        <v>74</v>
      </c>
      <c r="AH319" s="10" t="s">
        <v>74</v>
      </c>
      <c r="AI319" s="10" t="s">
        <v>74</v>
      </c>
      <c r="AJ319" s="10" t="s">
        <v>74</v>
      </c>
      <c r="AK319" s="10" t="s">
        <v>1306</v>
      </c>
      <c r="AL319" s="10">
        <v>74.0</v>
      </c>
      <c r="AM319" s="10" t="s">
        <v>1307</v>
      </c>
      <c r="AN319" s="10">
        <v>3.0</v>
      </c>
      <c r="AO319" s="10" t="s">
        <v>74</v>
      </c>
      <c r="AP319" s="10" t="s">
        <v>79</v>
      </c>
      <c r="AQ319" s="10" t="s">
        <v>80</v>
      </c>
      <c r="AR319" s="10">
        <v>500.0</v>
      </c>
      <c r="AS319" s="10" t="s">
        <v>81</v>
      </c>
      <c r="AT319" s="10">
        <v>996.0</v>
      </c>
      <c r="AU319" s="10"/>
      <c r="AV319" s="10" t="s">
        <v>74</v>
      </c>
      <c r="AW319" s="10" t="s">
        <v>74</v>
      </c>
      <c r="AX319" s="10">
        <v>0.0</v>
      </c>
      <c r="AY319" s="10">
        <v>47.0</v>
      </c>
      <c r="AZ319" s="10" t="s">
        <v>74</v>
      </c>
      <c r="BA319" s="10" t="s">
        <v>74</v>
      </c>
      <c r="BB319" s="10">
        <v>1.0</v>
      </c>
      <c r="BC319" s="10" t="s">
        <v>74</v>
      </c>
      <c r="BD319" s="10" t="s">
        <v>74</v>
      </c>
      <c r="BE319" s="10">
        <v>2.0</v>
      </c>
      <c r="BF319" s="10">
        <v>3.0</v>
      </c>
    </row>
    <row r="320" ht="14.25" customHeight="1">
      <c r="A320" s="10">
        <f t="shared" ref="A320:A352" si="51">A319+1</f>
        <v>291</v>
      </c>
      <c r="B320" s="10" t="s">
        <v>1301</v>
      </c>
      <c r="C320" s="11" t="s">
        <v>1302</v>
      </c>
      <c r="D320" s="11" t="s">
        <v>1308</v>
      </c>
      <c r="E320" s="10">
        <f t="shared" ref="E320:E352" si="52">E319+1</f>
        <v>2</v>
      </c>
      <c r="F320" s="11" t="s">
        <v>1309</v>
      </c>
      <c r="G320" s="11"/>
      <c r="H320" s="10"/>
      <c r="I320" s="11"/>
      <c r="J320" s="11"/>
      <c r="K320" s="10" t="s">
        <v>64</v>
      </c>
      <c r="L320" s="10" t="s">
        <v>64</v>
      </c>
      <c r="M320" s="10" t="s">
        <v>109</v>
      </c>
      <c r="N320" s="10" t="s">
        <v>86</v>
      </c>
      <c r="O320" s="10" t="s">
        <v>67</v>
      </c>
      <c r="P320" s="10" t="s">
        <v>483</v>
      </c>
      <c r="Q320" s="10"/>
      <c r="R320" s="10"/>
      <c r="S320" s="10"/>
      <c r="T320" s="10" t="s">
        <v>1310</v>
      </c>
      <c r="U320" s="10" t="s">
        <v>113</v>
      </c>
      <c r="V320" s="10" t="s">
        <v>1311</v>
      </c>
      <c r="W320" s="10">
        <v>2.0</v>
      </c>
      <c r="X320" s="10" t="s">
        <v>74</v>
      </c>
      <c r="Y320" s="10" t="s">
        <v>75</v>
      </c>
      <c r="Z320" s="10" t="s">
        <v>74</v>
      </c>
      <c r="AA320" s="10" t="s">
        <v>76</v>
      </c>
      <c r="AB320" s="10" t="s">
        <v>74</v>
      </c>
      <c r="AC320" s="10"/>
      <c r="AD320" s="10" t="s">
        <v>74</v>
      </c>
      <c r="AE320" s="10">
        <v>4.0</v>
      </c>
      <c r="AF320" s="10" t="s">
        <v>74</v>
      </c>
      <c r="AG320" s="10" t="s">
        <v>74</v>
      </c>
      <c r="AH320" s="10" t="s">
        <v>74</v>
      </c>
      <c r="AI320" s="10" t="s">
        <v>74</v>
      </c>
      <c r="AJ320" s="10" t="s">
        <v>74</v>
      </c>
      <c r="AK320" s="10" t="s">
        <v>1312</v>
      </c>
      <c r="AL320" s="10">
        <v>74.0</v>
      </c>
      <c r="AM320" s="10" t="s">
        <v>1313</v>
      </c>
      <c r="AN320" s="10">
        <v>3.0</v>
      </c>
      <c r="AO320" s="10" t="s">
        <v>74</v>
      </c>
      <c r="AP320" s="10" t="s">
        <v>79</v>
      </c>
      <c r="AQ320" s="10" t="s">
        <v>80</v>
      </c>
      <c r="AR320" s="10">
        <v>500.0</v>
      </c>
      <c r="AS320" s="10" t="s">
        <v>81</v>
      </c>
      <c r="AT320" s="10">
        <v>996.0</v>
      </c>
      <c r="AU320" s="10"/>
      <c r="AV320" s="10" t="s">
        <v>74</v>
      </c>
      <c r="AW320" s="10" t="s">
        <v>74</v>
      </c>
      <c r="AX320" s="10">
        <v>0.0</v>
      </c>
      <c r="AY320" s="10">
        <v>70.0</v>
      </c>
      <c r="AZ320" s="10" t="s">
        <v>74</v>
      </c>
      <c r="BA320" s="10" t="s">
        <v>74</v>
      </c>
      <c r="BB320" s="10">
        <v>1.0</v>
      </c>
      <c r="BC320" s="10" t="s">
        <v>74</v>
      </c>
      <c r="BD320" s="10" t="s">
        <v>74</v>
      </c>
      <c r="BE320" s="10">
        <v>2.0</v>
      </c>
      <c r="BF320" s="10">
        <v>3.0</v>
      </c>
    </row>
    <row r="321" ht="14.25" customHeight="1">
      <c r="A321" s="10">
        <f t="shared" si="51"/>
        <v>292</v>
      </c>
      <c r="B321" s="10" t="s">
        <v>1301</v>
      </c>
      <c r="C321" s="11" t="s">
        <v>1302</v>
      </c>
      <c r="D321" s="11" t="s">
        <v>1314</v>
      </c>
      <c r="E321" s="10">
        <f t="shared" si="52"/>
        <v>3</v>
      </c>
      <c r="F321" s="11" t="s">
        <v>1315</v>
      </c>
      <c r="G321" s="11"/>
      <c r="H321" s="10"/>
      <c r="I321" s="11"/>
      <c r="J321" s="11"/>
      <c r="K321" s="10" t="s">
        <v>64</v>
      </c>
      <c r="L321" s="10" t="s">
        <v>64</v>
      </c>
      <c r="M321" s="10" t="s">
        <v>245</v>
      </c>
      <c r="N321" s="10" t="s">
        <v>86</v>
      </c>
      <c r="O321" s="10" t="s">
        <v>67</v>
      </c>
      <c r="P321" s="10" t="s">
        <v>68</v>
      </c>
      <c r="Q321" s="10"/>
      <c r="R321" s="10"/>
      <c r="S321" s="10"/>
      <c r="T321" s="10"/>
      <c r="U321" s="10" t="s">
        <v>95</v>
      </c>
      <c r="V321" s="10" t="s">
        <v>1015</v>
      </c>
      <c r="W321" s="10">
        <v>2.0</v>
      </c>
      <c r="X321" s="10" t="s">
        <v>74</v>
      </c>
      <c r="Y321" s="10" t="s">
        <v>75</v>
      </c>
      <c r="Z321" s="10" t="s">
        <v>74</v>
      </c>
      <c r="AA321" s="10" t="s">
        <v>76</v>
      </c>
      <c r="AB321" s="10" t="s">
        <v>74</v>
      </c>
      <c r="AC321" s="10"/>
      <c r="AD321" s="10" t="s">
        <v>74</v>
      </c>
      <c r="AE321" s="10">
        <v>4.0</v>
      </c>
      <c r="AF321" s="10" t="s">
        <v>74</v>
      </c>
      <c r="AG321" s="10" t="s">
        <v>74</v>
      </c>
      <c r="AH321" s="10" t="s">
        <v>74</v>
      </c>
      <c r="AI321" s="10" t="s">
        <v>74</v>
      </c>
      <c r="AJ321" s="10" t="s">
        <v>74</v>
      </c>
      <c r="AK321" s="10" t="s">
        <v>1316</v>
      </c>
      <c r="AL321" s="10">
        <v>74.0</v>
      </c>
      <c r="AM321" s="10" t="s">
        <v>1313</v>
      </c>
      <c r="AN321" s="10">
        <v>3.0</v>
      </c>
      <c r="AO321" s="10" t="s">
        <v>74</v>
      </c>
      <c r="AP321" s="10" t="s">
        <v>74</v>
      </c>
      <c r="AQ321" s="10" t="s">
        <v>74</v>
      </c>
      <c r="AR321" s="10">
        <v>0.0</v>
      </c>
      <c r="AS321" s="10" t="s">
        <v>74</v>
      </c>
      <c r="AT321" s="10">
        <v>996.0</v>
      </c>
      <c r="AU321" s="10"/>
      <c r="AV321" s="10" t="s">
        <v>74</v>
      </c>
      <c r="AW321" s="10" t="s">
        <v>74</v>
      </c>
      <c r="AX321" s="10">
        <v>0.0</v>
      </c>
      <c r="AY321" s="10">
        <v>0.0</v>
      </c>
      <c r="AZ321" s="10" t="s">
        <v>74</v>
      </c>
      <c r="BA321" s="10" t="s">
        <v>74</v>
      </c>
      <c r="BB321" s="10">
        <v>1.0</v>
      </c>
      <c r="BC321" s="10" t="s">
        <v>74</v>
      </c>
      <c r="BD321" s="10" t="s">
        <v>74</v>
      </c>
      <c r="BE321" s="10">
        <v>0.0</v>
      </c>
      <c r="BF321" s="10">
        <v>0.0</v>
      </c>
    </row>
    <row r="322" ht="14.25" customHeight="1">
      <c r="A322" s="10">
        <f t="shared" si="51"/>
        <v>293</v>
      </c>
      <c r="B322" s="10" t="s">
        <v>1301</v>
      </c>
      <c r="C322" s="11" t="s">
        <v>1302</v>
      </c>
      <c r="D322" s="11" t="s">
        <v>1314</v>
      </c>
      <c r="E322" s="10">
        <f t="shared" si="52"/>
        <v>4</v>
      </c>
      <c r="F322" s="11" t="s">
        <v>1317</v>
      </c>
      <c r="G322" s="11"/>
      <c r="H322" s="10"/>
      <c r="I322" s="11"/>
      <c r="J322" s="11"/>
      <c r="K322" s="10" t="s">
        <v>145</v>
      </c>
      <c r="L322" s="10" t="s">
        <v>145</v>
      </c>
      <c r="M322" s="10" t="s">
        <v>65</v>
      </c>
      <c r="N322" s="10" t="s">
        <v>74</v>
      </c>
      <c r="O322" s="10"/>
      <c r="P322" s="10" t="s">
        <v>68</v>
      </c>
      <c r="Q322" s="10"/>
      <c r="R322" s="10"/>
      <c r="S322" s="10"/>
      <c r="T322" s="10"/>
      <c r="U322" s="10"/>
      <c r="V322" s="10" t="s">
        <v>1318</v>
      </c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</row>
    <row r="323" ht="14.25" customHeight="1">
      <c r="A323" s="10">
        <f t="shared" si="51"/>
        <v>294</v>
      </c>
      <c r="B323" s="10" t="s">
        <v>1301</v>
      </c>
      <c r="C323" s="11" t="s">
        <v>1319</v>
      </c>
      <c r="D323" s="11" t="s">
        <v>1320</v>
      </c>
      <c r="E323" s="10">
        <f t="shared" si="52"/>
        <v>5</v>
      </c>
      <c r="F323" s="11" t="s">
        <v>1321</v>
      </c>
      <c r="G323" s="11"/>
      <c r="H323" s="10"/>
      <c r="I323" s="11"/>
      <c r="J323" s="11"/>
      <c r="K323" s="10" t="s">
        <v>64</v>
      </c>
      <c r="L323" s="10" t="s">
        <v>64</v>
      </c>
      <c r="M323" s="10" t="s">
        <v>65</v>
      </c>
      <c r="N323" s="10" t="s">
        <v>86</v>
      </c>
      <c r="O323" s="10" t="s">
        <v>67</v>
      </c>
      <c r="P323" s="10" t="s">
        <v>68</v>
      </c>
      <c r="Q323" s="10"/>
      <c r="R323" s="10"/>
      <c r="S323" s="10"/>
      <c r="T323" s="10"/>
      <c r="U323" s="10" t="s">
        <v>72</v>
      </c>
      <c r="V323" s="10" t="s">
        <v>1322</v>
      </c>
      <c r="W323" s="10">
        <v>2.0</v>
      </c>
      <c r="X323" s="10" t="s">
        <v>74</v>
      </c>
      <c r="Y323" s="10" t="s">
        <v>75</v>
      </c>
      <c r="Z323" s="10" t="s">
        <v>74</v>
      </c>
      <c r="AA323" s="10" t="s">
        <v>76</v>
      </c>
      <c r="AB323" s="10" t="s">
        <v>74</v>
      </c>
      <c r="AC323" s="10"/>
      <c r="AD323" s="10" t="s">
        <v>74</v>
      </c>
      <c r="AE323" s="10">
        <v>4.0</v>
      </c>
      <c r="AF323" s="10" t="s">
        <v>74</v>
      </c>
      <c r="AG323" s="10" t="s">
        <v>74</v>
      </c>
      <c r="AH323" s="10" t="s">
        <v>74</v>
      </c>
      <c r="AI323" s="10" t="s">
        <v>74</v>
      </c>
      <c r="AJ323" s="10" t="s">
        <v>74</v>
      </c>
      <c r="AK323" s="10" t="s">
        <v>1323</v>
      </c>
      <c r="AL323" s="10">
        <v>74.0</v>
      </c>
      <c r="AM323" s="10" t="s">
        <v>1307</v>
      </c>
      <c r="AN323" s="10">
        <v>1.0</v>
      </c>
      <c r="AO323" s="10" t="s">
        <v>74</v>
      </c>
      <c r="AP323" s="10" t="s">
        <v>79</v>
      </c>
      <c r="AQ323" s="10" t="s">
        <v>80</v>
      </c>
      <c r="AR323" s="10">
        <v>0.0</v>
      </c>
      <c r="AS323" s="10" t="s">
        <v>81</v>
      </c>
      <c r="AT323" s="10">
        <v>996.0</v>
      </c>
      <c r="AU323" s="10"/>
      <c r="AV323" s="10" t="s">
        <v>74</v>
      </c>
      <c r="AW323" s="10" t="s">
        <v>74</v>
      </c>
      <c r="AX323" s="10">
        <v>1.0</v>
      </c>
      <c r="AY323" s="10">
        <v>0.0</v>
      </c>
      <c r="AZ323" s="10" t="s">
        <v>74</v>
      </c>
      <c r="BA323" s="10" t="s">
        <v>74</v>
      </c>
      <c r="BB323" s="10">
        <v>1.0</v>
      </c>
      <c r="BC323" s="10" t="s">
        <v>74</v>
      </c>
      <c r="BD323" s="10" t="s">
        <v>74</v>
      </c>
      <c r="BE323" s="10">
        <v>2.0</v>
      </c>
      <c r="BF323" s="10">
        <v>3.0</v>
      </c>
    </row>
    <row r="324" ht="14.25" customHeight="1">
      <c r="A324" s="10">
        <f t="shared" si="51"/>
        <v>295</v>
      </c>
      <c r="B324" s="10" t="s">
        <v>1301</v>
      </c>
      <c r="C324" s="11" t="s">
        <v>1324</v>
      </c>
      <c r="D324" s="11" t="s">
        <v>1325</v>
      </c>
      <c r="E324" s="10">
        <f t="shared" si="52"/>
        <v>6</v>
      </c>
      <c r="F324" s="11" t="s">
        <v>1326</v>
      </c>
      <c r="G324" s="11"/>
      <c r="H324" s="10"/>
      <c r="I324" s="11"/>
      <c r="J324" s="11"/>
      <c r="K324" s="10" t="s">
        <v>145</v>
      </c>
      <c r="L324" s="10" t="s">
        <v>145</v>
      </c>
      <c r="M324" s="10" t="s">
        <v>65</v>
      </c>
      <c r="N324" s="10" t="s">
        <v>74</v>
      </c>
      <c r="O324" s="10"/>
      <c r="P324" s="10" t="s">
        <v>74</v>
      </c>
      <c r="Q324" s="10"/>
      <c r="R324" s="10"/>
      <c r="S324" s="10"/>
      <c r="T324" s="10"/>
      <c r="U324" s="10"/>
      <c r="V324" s="10" t="s">
        <v>74</v>
      </c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</row>
    <row r="325" ht="14.25" customHeight="1">
      <c r="A325" s="10">
        <f t="shared" si="51"/>
        <v>296</v>
      </c>
      <c r="B325" s="10" t="s">
        <v>1301</v>
      </c>
      <c r="C325" s="14" t="s">
        <v>1324</v>
      </c>
      <c r="D325" s="11" t="s">
        <v>1327</v>
      </c>
      <c r="E325" s="10">
        <f t="shared" si="52"/>
        <v>7</v>
      </c>
      <c r="F325" s="14" t="s">
        <v>1328</v>
      </c>
      <c r="G325" s="11"/>
      <c r="H325" s="10"/>
      <c r="I325" s="11"/>
      <c r="J325" s="11"/>
      <c r="K325" s="10" t="s">
        <v>64</v>
      </c>
      <c r="L325" s="10" t="s">
        <v>64</v>
      </c>
      <c r="M325" s="10" t="s">
        <v>65</v>
      </c>
      <c r="N325" s="10" t="s">
        <v>110</v>
      </c>
      <c r="O325" s="10" t="s">
        <v>67</v>
      </c>
      <c r="P325" s="10" t="s">
        <v>68</v>
      </c>
      <c r="Q325" s="10"/>
      <c r="R325" s="10"/>
      <c r="S325" s="10"/>
      <c r="T325" s="10"/>
      <c r="U325" s="10" t="s">
        <v>72</v>
      </c>
      <c r="V325" s="10" t="s">
        <v>1329</v>
      </c>
      <c r="W325" s="10">
        <v>3.0</v>
      </c>
      <c r="X325" s="10" t="s">
        <v>74</v>
      </c>
      <c r="Y325" s="10" t="s">
        <v>75</v>
      </c>
      <c r="Z325" s="10" t="s">
        <v>74</v>
      </c>
      <c r="AA325" s="10" t="s">
        <v>76</v>
      </c>
      <c r="AB325" s="10" t="s">
        <v>74</v>
      </c>
      <c r="AC325" s="10"/>
      <c r="AD325" s="10" t="s">
        <v>74</v>
      </c>
      <c r="AE325" s="10">
        <v>4.0</v>
      </c>
      <c r="AF325" s="10" t="s">
        <v>74</v>
      </c>
      <c r="AG325" s="10" t="s">
        <v>74</v>
      </c>
      <c r="AH325" s="10" t="s">
        <v>74</v>
      </c>
      <c r="AI325" s="10" t="s">
        <v>74</v>
      </c>
      <c r="AJ325" s="10" t="s">
        <v>74</v>
      </c>
      <c r="AK325" s="10" t="s">
        <v>1330</v>
      </c>
      <c r="AL325" s="10">
        <v>74.0</v>
      </c>
      <c r="AM325" s="10" t="s">
        <v>1331</v>
      </c>
      <c r="AN325" s="10">
        <v>996.0</v>
      </c>
      <c r="AO325" s="10" t="s">
        <v>74</v>
      </c>
      <c r="AP325" s="10" t="s">
        <v>90</v>
      </c>
      <c r="AQ325" s="10" t="s">
        <v>91</v>
      </c>
      <c r="AR325" s="10">
        <v>1000.0</v>
      </c>
      <c r="AS325" s="10" t="s">
        <v>81</v>
      </c>
      <c r="AT325" s="10">
        <v>996.0</v>
      </c>
      <c r="AU325" s="10"/>
      <c r="AV325" s="10" t="s">
        <v>74</v>
      </c>
      <c r="AW325" s="10" t="s">
        <v>74</v>
      </c>
      <c r="AX325" s="10">
        <v>1.0</v>
      </c>
      <c r="AY325" s="10">
        <v>70.0</v>
      </c>
      <c r="AZ325" s="10" t="s">
        <v>74</v>
      </c>
      <c r="BA325" s="10" t="s">
        <v>74</v>
      </c>
      <c r="BB325" s="10">
        <v>1.0</v>
      </c>
      <c r="BC325" s="10" t="s">
        <v>74</v>
      </c>
      <c r="BD325" s="10" t="s">
        <v>74</v>
      </c>
      <c r="BE325" s="10">
        <v>2.0</v>
      </c>
      <c r="BF325" s="10">
        <v>4.0</v>
      </c>
    </row>
    <row r="326" ht="14.25" customHeight="1">
      <c r="A326" s="10">
        <f t="shared" si="51"/>
        <v>297</v>
      </c>
      <c r="B326" s="10" t="s">
        <v>1301</v>
      </c>
      <c r="C326" s="14" t="s">
        <v>1324</v>
      </c>
      <c r="D326" s="11" t="s">
        <v>1332</v>
      </c>
      <c r="E326" s="10">
        <f t="shared" si="52"/>
        <v>8</v>
      </c>
      <c r="F326" s="14" t="s">
        <v>1333</v>
      </c>
      <c r="G326" s="11"/>
      <c r="H326" s="10"/>
      <c r="I326" s="11"/>
      <c r="J326" s="11"/>
      <c r="K326" s="10" t="s">
        <v>64</v>
      </c>
      <c r="L326" s="10" t="s">
        <v>64</v>
      </c>
      <c r="M326" s="10" t="s">
        <v>65</v>
      </c>
      <c r="N326" s="10" t="s">
        <v>110</v>
      </c>
      <c r="O326" s="10" t="s">
        <v>67</v>
      </c>
      <c r="P326" s="10" t="s">
        <v>68</v>
      </c>
      <c r="Q326" s="10"/>
      <c r="R326" s="10"/>
      <c r="S326" s="10"/>
      <c r="T326" s="10"/>
      <c r="U326" s="10" t="s">
        <v>246</v>
      </c>
      <c r="V326" s="10" t="s">
        <v>1334</v>
      </c>
      <c r="W326" s="10">
        <v>3.0</v>
      </c>
      <c r="X326" s="10" t="s">
        <v>74</v>
      </c>
      <c r="Y326" s="10" t="s">
        <v>75</v>
      </c>
      <c r="Z326" s="10" t="s">
        <v>74</v>
      </c>
      <c r="AA326" s="10" t="s">
        <v>76</v>
      </c>
      <c r="AB326" s="10" t="s">
        <v>74</v>
      </c>
      <c r="AC326" s="10"/>
      <c r="AD326" s="10" t="s">
        <v>74</v>
      </c>
      <c r="AE326" s="10">
        <v>4.0</v>
      </c>
      <c r="AF326" s="10" t="s">
        <v>74</v>
      </c>
      <c r="AG326" s="10" t="s">
        <v>74</v>
      </c>
      <c r="AH326" s="10" t="s">
        <v>74</v>
      </c>
      <c r="AI326" s="10" t="s">
        <v>74</v>
      </c>
      <c r="AJ326" s="10" t="s">
        <v>74</v>
      </c>
      <c r="AK326" s="10" t="s">
        <v>1335</v>
      </c>
      <c r="AL326" s="10">
        <v>74.0</v>
      </c>
      <c r="AM326" s="10" t="s">
        <v>1331</v>
      </c>
      <c r="AN326" s="10">
        <v>3.0</v>
      </c>
      <c r="AO326" s="10" t="s">
        <v>74</v>
      </c>
      <c r="AP326" s="10" t="s">
        <v>90</v>
      </c>
      <c r="AQ326" s="10" t="s">
        <v>91</v>
      </c>
      <c r="AR326" s="10">
        <v>1000.0</v>
      </c>
      <c r="AS326" s="10" t="s">
        <v>81</v>
      </c>
      <c r="AT326" s="10">
        <v>996.0</v>
      </c>
      <c r="AU326" s="10"/>
      <c r="AV326" s="10" t="s">
        <v>74</v>
      </c>
      <c r="AW326" s="10" t="s">
        <v>74</v>
      </c>
      <c r="AX326" s="10">
        <v>1.0</v>
      </c>
      <c r="AY326" s="10">
        <v>70.0</v>
      </c>
      <c r="AZ326" s="10" t="s">
        <v>74</v>
      </c>
      <c r="BA326" s="10" t="s">
        <v>74</v>
      </c>
      <c r="BB326" s="10">
        <v>1.0</v>
      </c>
      <c r="BC326" s="10" t="s">
        <v>74</v>
      </c>
      <c r="BD326" s="10" t="s">
        <v>74</v>
      </c>
      <c r="BE326" s="10">
        <v>2.0</v>
      </c>
      <c r="BF326" s="10">
        <v>4.0</v>
      </c>
    </row>
    <row r="327" ht="14.25" customHeight="1">
      <c r="A327" s="10">
        <f t="shared" si="51"/>
        <v>298</v>
      </c>
      <c r="B327" s="10" t="s">
        <v>1301</v>
      </c>
      <c r="C327" s="11" t="s">
        <v>1336</v>
      </c>
      <c r="D327" s="11" t="s">
        <v>1337</v>
      </c>
      <c r="E327" s="10">
        <f t="shared" si="52"/>
        <v>9</v>
      </c>
      <c r="F327" s="11" t="s">
        <v>1338</v>
      </c>
      <c r="G327" s="11"/>
      <c r="H327" s="10"/>
      <c r="I327" s="11"/>
      <c r="J327" s="11"/>
      <c r="K327" s="10" t="s">
        <v>145</v>
      </c>
      <c r="L327" s="10" t="s">
        <v>145</v>
      </c>
      <c r="M327" s="10" t="s">
        <v>65</v>
      </c>
      <c r="N327" s="10" t="s">
        <v>74</v>
      </c>
      <c r="O327" s="10" t="s">
        <v>1339</v>
      </c>
      <c r="P327" s="10" t="s">
        <v>68</v>
      </c>
      <c r="Q327" s="10"/>
      <c r="R327" s="10"/>
      <c r="S327" s="10"/>
      <c r="T327" s="10"/>
      <c r="U327" s="10"/>
      <c r="V327" s="10" t="s">
        <v>1340</v>
      </c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</row>
    <row r="328" ht="14.25" customHeight="1">
      <c r="A328" s="10">
        <f t="shared" si="51"/>
        <v>299</v>
      </c>
      <c r="B328" s="10" t="s">
        <v>1301</v>
      </c>
      <c r="C328" s="11" t="s">
        <v>1336</v>
      </c>
      <c r="D328" s="11" t="s">
        <v>1341</v>
      </c>
      <c r="E328" s="10">
        <f t="shared" si="52"/>
        <v>10</v>
      </c>
      <c r="F328" s="11" t="s">
        <v>1341</v>
      </c>
      <c r="G328" s="11"/>
      <c r="H328" s="10"/>
      <c r="I328" s="11"/>
      <c r="J328" s="11"/>
      <c r="K328" s="10" t="s">
        <v>64</v>
      </c>
      <c r="L328" s="10" t="s">
        <v>64</v>
      </c>
      <c r="M328" s="10" t="s">
        <v>65</v>
      </c>
      <c r="N328" s="10" t="s">
        <v>86</v>
      </c>
      <c r="O328" s="10" t="s">
        <v>67</v>
      </c>
      <c r="P328" s="10" t="s">
        <v>68</v>
      </c>
      <c r="Q328" s="10"/>
      <c r="R328" s="10"/>
      <c r="S328" s="10"/>
      <c r="T328" s="10"/>
      <c r="U328" s="10" t="s">
        <v>72</v>
      </c>
      <c r="V328" s="10" t="s">
        <v>1342</v>
      </c>
      <c r="W328" s="10">
        <v>2.0</v>
      </c>
      <c r="X328" s="10" t="s">
        <v>74</v>
      </c>
      <c r="Y328" s="10" t="s">
        <v>75</v>
      </c>
      <c r="Z328" s="10" t="s">
        <v>74</v>
      </c>
      <c r="AA328" s="10" t="s">
        <v>76</v>
      </c>
      <c r="AB328" s="10" t="s">
        <v>74</v>
      </c>
      <c r="AC328" s="10"/>
      <c r="AD328" s="10" t="s">
        <v>74</v>
      </c>
      <c r="AE328" s="10">
        <v>4.0</v>
      </c>
      <c r="AF328" s="10" t="s">
        <v>74</v>
      </c>
      <c r="AG328" s="10" t="s">
        <v>74</v>
      </c>
      <c r="AH328" s="10" t="s">
        <v>74</v>
      </c>
      <c r="AI328" s="10" t="s">
        <v>74</v>
      </c>
      <c r="AJ328" s="10" t="s">
        <v>74</v>
      </c>
      <c r="AK328" s="10" t="s">
        <v>1343</v>
      </c>
      <c r="AL328" s="10">
        <v>74.0</v>
      </c>
      <c r="AM328" s="10" t="s">
        <v>1344</v>
      </c>
      <c r="AN328" s="10">
        <v>3.0</v>
      </c>
      <c r="AO328" s="10" t="s">
        <v>74</v>
      </c>
      <c r="AP328" s="10" t="s">
        <v>1231</v>
      </c>
      <c r="AQ328" s="10" t="s">
        <v>740</v>
      </c>
      <c r="AR328" s="10">
        <v>500.0</v>
      </c>
      <c r="AS328" s="10" t="s">
        <v>81</v>
      </c>
      <c r="AT328" s="10">
        <v>996.0</v>
      </c>
      <c r="AU328" s="10"/>
      <c r="AV328" s="10" t="s">
        <v>74</v>
      </c>
      <c r="AW328" s="10" t="s">
        <v>74</v>
      </c>
      <c r="AX328" s="10">
        <v>2.0</v>
      </c>
      <c r="AY328" s="10">
        <v>47.0</v>
      </c>
      <c r="AZ328" s="10" t="s">
        <v>74</v>
      </c>
      <c r="BA328" s="10" t="s">
        <v>74</v>
      </c>
      <c r="BB328" s="10">
        <v>1.0</v>
      </c>
      <c r="BC328" s="10" t="s">
        <v>74</v>
      </c>
      <c r="BD328" s="10" t="s">
        <v>74</v>
      </c>
      <c r="BE328" s="10">
        <v>2.0</v>
      </c>
      <c r="BF328" s="10">
        <v>3.0</v>
      </c>
    </row>
    <row r="329" ht="14.25" customHeight="1">
      <c r="A329" s="10">
        <f t="shared" si="51"/>
        <v>300</v>
      </c>
      <c r="B329" s="10" t="s">
        <v>1301</v>
      </c>
      <c r="C329" s="11" t="s">
        <v>1336</v>
      </c>
      <c r="D329" s="11" t="s">
        <v>1345</v>
      </c>
      <c r="E329" s="10">
        <f t="shared" si="52"/>
        <v>11</v>
      </c>
      <c r="F329" s="11" t="s">
        <v>1346</v>
      </c>
      <c r="G329" s="11"/>
      <c r="H329" s="10"/>
      <c r="I329" s="11"/>
      <c r="J329" s="11"/>
      <c r="K329" s="10" t="s">
        <v>145</v>
      </c>
      <c r="L329" s="10" t="s">
        <v>145</v>
      </c>
      <c r="M329" s="10" t="s">
        <v>65</v>
      </c>
      <c r="N329" s="10" t="s">
        <v>74</v>
      </c>
      <c r="O329" s="10"/>
      <c r="P329" s="10" t="s">
        <v>74</v>
      </c>
      <c r="Q329" s="10"/>
      <c r="R329" s="10"/>
      <c r="S329" s="10"/>
      <c r="T329" s="10"/>
      <c r="U329" s="10"/>
      <c r="V329" s="10" t="s">
        <v>74</v>
      </c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</row>
    <row r="330" ht="14.25" customHeight="1">
      <c r="A330" s="10">
        <f t="shared" si="51"/>
        <v>301</v>
      </c>
      <c r="B330" s="10" t="s">
        <v>1301</v>
      </c>
      <c r="C330" s="11" t="s">
        <v>1336</v>
      </c>
      <c r="D330" s="11" t="s">
        <v>1347</v>
      </c>
      <c r="E330" s="10">
        <f t="shared" si="52"/>
        <v>12</v>
      </c>
      <c r="F330" s="11" t="s">
        <v>1348</v>
      </c>
      <c r="G330" s="11"/>
      <c r="H330" s="10"/>
      <c r="I330" s="11"/>
      <c r="J330" s="11"/>
      <c r="K330" s="10" t="s">
        <v>64</v>
      </c>
      <c r="L330" s="10" t="s">
        <v>64</v>
      </c>
      <c r="M330" s="10" t="s">
        <v>65</v>
      </c>
      <c r="N330" s="10" t="s">
        <v>86</v>
      </c>
      <c r="O330" s="10" t="s">
        <v>67</v>
      </c>
      <c r="P330" s="10" t="s">
        <v>68</v>
      </c>
      <c r="Q330" s="10"/>
      <c r="R330" s="10"/>
      <c r="S330" s="10"/>
      <c r="T330" s="10"/>
      <c r="U330" s="10" t="s">
        <v>95</v>
      </c>
      <c r="V330" s="10" t="s">
        <v>1015</v>
      </c>
      <c r="W330" s="10">
        <v>2.0</v>
      </c>
      <c r="X330" s="10" t="s">
        <v>74</v>
      </c>
      <c r="Y330" s="10" t="s">
        <v>75</v>
      </c>
      <c r="Z330" s="10" t="s">
        <v>74</v>
      </c>
      <c r="AA330" s="10" t="s">
        <v>76</v>
      </c>
      <c r="AB330" s="10" t="s">
        <v>74</v>
      </c>
      <c r="AC330" s="10"/>
      <c r="AD330" s="10" t="s">
        <v>74</v>
      </c>
      <c r="AE330" s="10">
        <v>4.0</v>
      </c>
      <c r="AF330" s="10" t="s">
        <v>74</v>
      </c>
      <c r="AG330" s="10" t="s">
        <v>74</v>
      </c>
      <c r="AH330" s="10" t="s">
        <v>74</v>
      </c>
      <c r="AI330" s="10" t="s">
        <v>74</v>
      </c>
      <c r="AJ330" s="10" t="s">
        <v>74</v>
      </c>
      <c r="AK330" s="10" t="s">
        <v>1349</v>
      </c>
      <c r="AL330" s="10">
        <v>74.0</v>
      </c>
      <c r="AM330" s="10" t="s">
        <v>1344</v>
      </c>
      <c r="AN330" s="10">
        <v>3.0</v>
      </c>
      <c r="AO330" s="10" t="s">
        <v>74</v>
      </c>
      <c r="AP330" s="10" t="s">
        <v>79</v>
      </c>
      <c r="AQ330" s="10" t="s">
        <v>80</v>
      </c>
      <c r="AR330" s="10">
        <v>0.0</v>
      </c>
      <c r="AS330" s="10" t="s">
        <v>81</v>
      </c>
      <c r="AT330" s="10">
        <v>996.0</v>
      </c>
      <c r="AU330" s="10"/>
      <c r="AV330" s="10" t="s">
        <v>74</v>
      </c>
      <c r="AW330" s="10" t="s">
        <v>74</v>
      </c>
      <c r="AX330" s="10">
        <v>0.0</v>
      </c>
      <c r="AY330" s="10">
        <v>54.0</v>
      </c>
      <c r="AZ330" s="10" t="s">
        <v>74</v>
      </c>
      <c r="BA330" s="10" t="s">
        <v>74</v>
      </c>
      <c r="BB330" s="10">
        <v>1.0</v>
      </c>
      <c r="BC330" s="10" t="s">
        <v>74</v>
      </c>
      <c r="BD330" s="10" t="s">
        <v>74</v>
      </c>
      <c r="BE330" s="10">
        <v>2.0</v>
      </c>
      <c r="BF330" s="10">
        <v>3.0</v>
      </c>
      <c r="BG330" s="10"/>
    </row>
    <row r="331" ht="14.25" customHeight="1">
      <c r="A331" s="10">
        <f t="shared" si="51"/>
        <v>302</v>
      </c>
      <c r="B331" s="10" t="s">
        <v>1301</v>
      </c>
      <c r="C331" s="11" t="s">
        <v>1336</v>
      </c>
      <c r="D331" s="11" t="s">
        <v>1350</v>
      </c>
      <c r="E331" s="10">
        <f t="shared" si="52"/>
        <v>13</v>
      </c>
      <c r="F331" s="11" t="s">
        <v>1351</v>
      </c>
      <c r="G331" s="11"/>
      <c r="H331" s="10"/>
      <c r="I331" s="11"/>
      <c r="J331" s="11"/>
      <c r="K331" s="10" t="s">
        <v>64</v>
      </c>
      <c r="L331" s="10" t="s">
        <v>64</v>
      </c>
      <c r="M331" s="10" t="s">
        <v>65</v>
      </c>
      <c r="N331" s="10" t="s">
        <v>86</v>
      </c>
      <c r="O331" s="10" t="s">
        <v>67</v>
      </c>
      <c r="P331" s="10" t="s">
        <v>68</v>
      </c>
      <c r="Q331" s="10"/>
      <c r="R331" s="10"/>
      <c r="S331" s="10"/>
      <c r="T331" s="10"/>
      <c r="U331" s="10" t="s">
        <v>72</v>
      </c>
      <c r="V331" s="10" t="s">
        <v>1352</v>
      </c>
      <c r="W331" s="10">
        <v>2.0</v>
      </c>
      <c r="X331" s="10" t="s">
        <v>74</v>
      </c>
      <c r="Y331" s="10" t="s">
        <v>75</v>
      </c>
      <c r="Z331" s="10" t="s">
        <v>74</v>
      </c>
      <c r="AA331" s="10" t="s">
        <v>76</v>
      </c>
      <c r="AB331" s="10" t="s">
        <v>74</v>
      </c>
      <c r="AC331" s="10"/>
      <c r="AD331" s="10" t="s">
        <v>74</v>
      </c>
      <c r="AE331" s="10">
        <v>4.0</v>
      </c>
      <c r="AF331" s="10" t="s">
        <v>74</v>
      </c>
      <c r="AG331" s="10" t="s">
        <v>74</v>
      </c>
      <c r="AH331" s="10" t="s">
        <v>74</v>
      </c>
      <c r="AI331" s="10" t="s">
        <v>74</v>
      </c>
      <c r="AJ331" s="10" t="s">
        <v>74</v>
      </c>
      <c r="AK331" s="10" t="s">
        <v>1353</v>
      </c>
      <c r="AL331" s="10">
        <v>74.0</v>
      </c>
      <c r="AM331" s="10" t="s">
        <v>1344</v>
      </c>
      <c r="AN331" s="10">
        <v>3.0</v>
      </c>
      <c r="AO331" s="10" t="s">
        <v>74</v>
      </c>
      <c r="AP331" s="10" t="s">
        <v>74</v>
      </c>
      <c r="AQ331" s="10" t="s">
        <v>74</v>
      </c>
      <c r="AR331" s="10">
        <v>0.0</v>
      </c>
      <c r="AS331" s="10" t="s">
        <v>74</v>
      </c>
      <c r="AT331" s="10">
        <v>996.0</v>
      </c>
      <c r="AU331" s="10"/>
      <c r="AV331" s="10" t="s">
        <v>74</v>
      </c>
      <c r="AW331" s="10" t="s">
        <v>74</v>
      </c>
      <c r="AX331" s="10">
        <v>0.0</v>
      </c>
      <c r="AY331" s="10">
        <v>0.0</v>
      </c>
      <c r="AZ331" s="10" t="s">
        <v>74</v>
      </c>
      <c r="BA331" s="10" t="s">
        <v>74</v>
      </c>
      <c r="BB331" s="10">
        <v>1.0</v>
      </c>
      <c r="BC331" s="10" t="s">
        <v>74</v>
      </c>
      <c r="BD331" s="10" t="s">
        <v>74</v>
      </c>
      <c r="BE331" s="10">
        <v>0.0</v>
      </c>
      <c r="BF331" s="10">
        <v>0.0</v>
      </c>
    </row>
    <row r="332" ht="14.25" customHeight="1">
      <c r="A332" s="10">
        <f t="shared" si="51"/>
        <v>303</v>
      </c>
      <c r="B332" s="10" t="s">
        <v>1301</v>
      </c>
      <c r="C332" s="11" t="s">
        <v>1354</v>
      </c>
      <c r="D332" s="11" t="s">
        <v>1355</v>
      </c>
      <c r="E332" s="10">
        <f t="shared" si="52"/>
        <v>14</v>
      </c>
      <c r="F332" s="11" t="s">
        <v>1355</v>
      </c>
      <c r="G332" s="11"/>
      <c r="H332" s="10"/>
      <c r="I332" s="11"/>
      <c r="J332" s="11"/>
      <c r="K332" s="10" t="s">
        <v>64</v>
      </c>
      <c r="L332" s="10" t="s">
        <v>64</v>
      </c>
      <c r="M332" s="10" t="s">
        <v>65</v>
      </c>
      <c r="N332" s="10" t="s">
        <v>86</v>
      </c>
      <c r="O332" s="10" t="s">
        <v>67</v>
      </c>
      <c r="P332" s="10" t="s">
        <v>68</v>
      </c>
      <c r="Q332" s="10"/>
      <c r="R332" s="10"/>
      <c r="S332" s="10"/>
      <c r="T332" s="10"/>
      <c r="U332" s="10" t="s">
        <v>72</v>
      </c>
      <c r="V332" s="10" t="s">
        <v>1356</v>
      </c>
      <c r="W332" s="10">
        <v>2.0</v>
      </c>
      <c r="X332" s="10" t="s">
        <v>74</v>
      </c>
      <c r="Y332" s="10" t="s">
        <v>75</v>
      </c>
      <c r="Z332" s="10" t="s">
        <v>74</v>
      </c>
      <c r="AA332" s="10" t="s">
        <v>76</v>
      </c>
      <c r="AB332" s="10" t="s">
        <v>74</v>
      </c>
      <c r="AC332" s="10"/>
      <c r="AD332" s="10" t="s">
        <v>74</v>
      </c>
      <c r="AE332" s="10">
        <v>4.0</v>
      </c>
      <c r="AF332" s="10" t="s">
        <v>74</v>
      </c>
      <c r="AG332" s="10" t="s">
        <v>74</v>
      </c>
      <c r="AH332" s="10" t="s">
        <v>74</v>
      </c>
      <c r="AI332" s="10" t="s">
        <v>74</v>
      </c>
      <c r="AJ332" s="10" t="s">
        <v>74</v>
      </c>
      <c r="AK332" s="10" t="s">
        <v>1357</v>
      </c>
      <c r="AL332" s="10">
        <v>74.0</v>
      </c>
      <c r="AM332" s="10" t="s">
        <v>1358</v>
      </c>
      <c r="AN332" s="10">
        <v>1.0</v>
      </c>
      <c r="AO332" s="10" t="s">
        <v>74</v>
      </c>
      <c r="AP332" s="10" t="s">
        <v>79</v>
      </c>
      <c r="AQ332" s="10" t="s">
        <v>91</v>
      </c>
      <c r="AR332" s="10">
        <v>1000.0</v>
      </c>
      <c r="AS332" s="10" t="s">
        <v>81</v>
      </c>
      <c r="AT332" s="10">
        <v>996.0</v>
      </c>
      <c r="AU332" s="10"/>
      <c r="AV332" s="10" t="s">
        <v>74</v>
      </c>
      <c r="AW332" s="10" t="s">
        <v>74</v>
      </c>
      <c r="AX332" s="10">
        <v>0.0</v>
      </c>
      <c r="AY332" s="10">
        <v>69.0</v>
      </c>
      <c r="AZ332" s="10" t="s">
        <v>74</v>
      </c>
      <c r="BA332" s="10" t="s">
        <v>74</v>
      </c>
      <c r="BB332" s="10">
        <v>1.0</v>
      </c>
      <c r="BC332" s="10" t="s">
        <v>74</v>
      </c>
      <c r="BD332" s="10" t="s">
        <v>74</v>
      </c>
      <c r="BE332" s="10">
        <v>2.0</v>
      </c>
      <c r="BF332" s="10">
        <v>3.0</v>
      </c>
    </row>
    <row r="333" ht="14.25" customHeight="1">
      <c r="A333" s="10">
        <f t="shared" si="51"/>
        <v>304</v>
      </c>
      <c r="B333" s="10" t="s">
        <v>1301</v>
      </c>
      <c r="C333" s="11" t="s">
        <v>1359</v>
      </c>
      <c r="D333" s="11" t="s">
        <v>1360</v>
      </c>
      <c r="E333" s="10">
        <f t="shared" si="52"/>
        <v>15</v>
      </c>
      <c r="F333" s="11" t="s">
        <v>1359</v>
      </c>
      <c r="G333" s="11"/>
      <c r="H333" s="10"/>
      <c r="I333" s="11"/>
      <c r="J333" s="11"/>
      <c r="K333" s="10" t="s">
        <v>64</v>
      </c>
      <c r="L333" s="10" t="s">
        <v>64</v>
      </c>
      <c r="M333" s="10" t="s">
        <v>109</v>
      </c>
      <c r="N333" s="10" t="s">
        <v>228</v>
      </c>
      <c r="O333" s="10" t="s">
        <v>67</v>
      </c>
      <c r="P333" s="10" t="s">
        <v>68</v>
      </c>
      <c r="Q333" s="10"/>
      <c r="R333" s="10"/>
      <c r="S333" s="10"/>
      <c r="T333" s="10"/>
      <c r="U333" s="10" t="s">
        <v>113</v>
      </c>
      <c r="V333" s="10" t="s">
        <v>1361</v>
      </c>
      <c r="W333" s="10">
        <v>1.0</v>
      </c>
      <c r="X333" s="10" t="s">
        <v>74</v>
      </c>
      <c r="Y333" s="10" t="s">
        <v>75</v>
      </c>
      <c r="Z333" s="10" t="s">
        <v>74</v>
      </c>
      <c r="AA333" s="10" t="s">
        <v>76</v>
      </c>
      <c r="AB333" s="10" t="s">
        <v>74</v>
      </c>
      <c r="AC333" s="10"/>
      <c r="AD333" s="10" t="s">
        <v>74</v>
      </c>
      <c r="AE333" s="10">
        <v>4.0</v>
      </c>
      <c r="AF333" s="10" t="s">
        <v>74</v>
      </c>
      <c r="AG333" s="10" t="s">
        <v>74</v>
      </c>
      <c r="AH333" s="10" t="s">
        <v>74</v>
      </c>
      <c r="AI333" s="10" t="s">
        <v>74</v>
      </c>
      <c r="AJ333" s="10" t="s">
        <v>74</v>
      </c>
      <c r="AK333" s="10" t="s">
        <v>1362</v>
      </c>
      <c r="AL333" s="10">
        <v>74.0</v>
      </c>
      <c r="AM333" s="10" t="s">
        <v>1363</v>
      </c>
      <c r="AN333" s="10">
        <v>1.0</v>
      </c>
      <c r="AO333" s="10" t="s">
        <v>74</v>
      </c>
      <c r="AP333" s="10" t="s">
        <v>79</v>
      </c>
      <c r="AQ333" s="10" t="s">
        <v>80</v>
      </c>
      <c r="AR333" s="10">
        <v>300.0</v>
      </c>
      <c r="AS333" s="10" t="s">
        <v>81</v>
      </c>
      <c r="AT333" s="10">
        <v>1.0</v>
      </c>
      <c r="AU333" s="10"/>
      <c r="AV333" s="10" t="s">
        <v>74</v>
      </c>
      <c r="AW333" s="10" t="s">
        <v>74</v>
      </c>
      <c r="AX333" s="10">
        <v>0.0</v>
      </c>
      <c r="AY333" s="10">
        <v>0.0</v>
      </c>
      <c r="AZ333" s="10" t="s">
        <v>74</v>
      </c>
      <c r="BA333" s="10" t="s">
        <v>74</v>
      </c>
      <c r="BB333" s="10">
        <v>1.0</v>
      </c>
      <c r="BC333" s="10" t="s">
        <v>74</v>
      </c>
      <c r="BD333" s="10" t="s">
        <v>74</v>
      </c>
      <c r="BE333" s="10">
        <v>2.0</v>
      </c>
      <c r="BF333" s="10">
        <v>3.0</v>
      </c>
    </row>
    <row r="334" ht="14.25" customHeight="1">
      <c r="A334" s="10">
        <f t="shared" si="51"/>
        <v>305</v>
      </c>
      <c r="B334" s="10" t="s">
        <v>1301</v>
      </c>
      <c r="C334" s="14" t="s">
        <v>1364</v>
      </c>
      <c r="D334" s="11" t="s">
        <v>1365</v>
      </c>
      <c r="E334" s="10">
        <f t="shared" si="52"/>
        <v>16</v>
      </c>
      <c r="F334" s="14" t="s">
        <v>1366</v>
      </c>
      <c r="G334" s="11"/>
      <c r="H334" s="10"/>
      <c r="I334" s="11"/>
      <c r="J334" s="11"/>
      <c r="K334" s="10" t="s">
        <v>64</v>
      </c>
      <c r="L334" s="10" t="s">
        <v>64</v>
      </c>
      <c r="M334" s="10" t="s">
        <v>109</v>
      </c>
      <c r="N334" s="10" t="s">
        <v>110</v>
      </c>
      <c r="O334" s="10" t="s">
        <v>67</v>
      </c>
      <c r="P334" s="10" t="s">
        <v>68</v>
      </c>
      <c r="Q334" s="10"/>
      <c r="R334" s="10"/>
      <c r="S334" s="10"/>
      <c r="T334" s="10"/>
      <c r="U334" s="10" t="s">
        <v>113</v>
      </c>
      <c r="V334" s="10" t="s">
        <v>1286</v>
      </c>
      <c r="W334" s="10">
        <v>1.0</v>
      </c>
      <c r="X334" s="10" t="s">
        <v>74</v>
      </c>
      <c r="Y334" s="10" t="s">
        <v>75</v>
      </c>
      <c r="Z334" s="10" t="s">
        <v>74</v>
      </c>
      <c r="AA334" s="10" t="s">
        <v>76</v>
      </c>
      <c r="AB334" s="10" t="s">
        <v>74</v>
      </c>
      <c r="AC334" s="10"/>
      <c r="AD334" s="10" t="s">
        <v>74</v>
      </c>
      <c r="AE334" s="10">
        <v>4.0</v>
      </c>
      <c r="AF334" s="10" t="s">
        <v>74</v>
      </c>
      <c r="AG334" s="10" t="s">
        <v>74</v>
      </c>
      <c r="AH334" s="10" t="s">
        <v>74</v>
      </c>
      <c r="AI334" s="10" t="s">
        <v>74</v>
      </c>
      <c r="AJ334" s="10" t="s">
        <v>74</v>
      </c>
      <c r="AK334" s="10" t="s">
        <v>1367</v>
      </c>
      <c r="AL334" s="10">
        <v>74.0</v>
      </c>
      <c r="AM334" s="10" t="s">
        <v>1368</v>
      </c>
      <c r="AN334" s="10">
        <v>1.0</v>
      </c>
      <c r="AO334" s="10" t="s">
        <v>74</v>
      </c>
      <c r="AP334" s="10" t="s">
        <v>79</v>
      </c>
      <c r="AQ334" s="10" t="s">
        <v>80</v>
      </c>
      <c r="AR334" s="10">
        <v>300.0</v>
      </c>
      <c r="AS334" s="10" t="s">
        <v>81</v>
      </c>
      <c r="AT334" s="10">
        <v>996.0</v>
      </c>
      <c r="AU334" s="10"/>
      <c r="AV334" s="10" t="s">
        <v>74</v>
      </c>
      <c r="AW334" s="10" t="s">
        <v>74</v>
      </c>
      <c r="AX334" s="10">
        <v>2.0</v>
      </c>
      <c r="AY334" s="10">
        <v>70.0</v>
      </c>
      <c r="AZ334" s="10" t="s">
        <v>74</v>
      </c>
      <c r="BA334" s="10" t="s">
        <v>74</v>
      </c>
      <c r="BB334" s="10">
        <v>1.0</v>
      </c>
      <c r="BC334" s="10" t="s">
        <v>74</v>
      </c>
      <c r="BD334" s="10" t="s">
        <v>74</v>
      </c>
      <c r="BE334" s="10">
        <v>2.0</v>
      </c>
      <c r="BF334" s="10">
        <v>3.0</v>
      </c>
    </row>
    <row r="335" ht="14.25" customHeight="1">
      <c r="A335" s="10">
        <f t="shared" si="51"/>
        <v>306</v>
      </c>
      <c r="B335" s="10" t="s">
        <v>1301</v>
      </c>
      <c r="C335" s="11" t="s">
        <v>1369</v>
      </c>
      <c r="D335" s="11" t="s">
        <v>1369</v>
      </c>
      <c r="E335" s="10">
        <f t="shared" si="52"/>
        <v>17</v>
      </c>
      <c r="F335" s="11" t="s">
        <v>1370</v>
      </c>
      <c r="G335" s="11"/>
      <c r="H335" s="10"/>
      <c r="I335" s="11"/>
      <c r="J335" s="11"/>
      <c r="K335" s="10" t="s">
        <v>145</v>
      </c>
      <c r="L335" s="10" t="s">
        <v>145</v>
      </c>
      <c r="M335" s="10" t="s">
        <v>65</v>
      </c>
      <c r="N335" s="10" t="s">
        <v>74</v>
      </c>
      <c r="O335" s="10" t="s">
        <v>1015</v>
      </c>
      <c r="P335" s="10" t="s">
        <v>68</v>
      </c>
      <c r="Q335" s="10"/>
      <c r="R335" s="10"/>
      <c r="S335" s="10"/>
      <c r="T335" s="10"/>
      <c r="U335" s="10"/>
      <c r="V335" s="10" t="s">
        <v>1015</v>
      </c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</row>
    <row r="336" ht="14.25" customHeight="1">
      <c r="A336" s="10">
        <f t="shared" si="51"/>
        <v>307</v>
      </c>
      <c r="B336" s="10" t="s">
        <v>1301</v>
      </c>
      <c r="C336" s="11" t="s">
        <v>1369</v>
      </c>
      <c r="D336" s="11" t="s">
        <v>1371</v>
      </c>
      <c r="E336" s="10">
        <f t="shared" si="52"/>
        <v>18</v>
      </c>
      <c r="F336" s="11" t="s">
        <v>1372</v>
      </c>
      <c r="G336" s="11"/>
      <c r="H336" s="10"/>
      <c r="I336" s="11"/>
      <c r="J336" s="11"/>
      <c r="K336" s="10" t="s">
        <v>64</v>
      </c>
      <c r="L336" s="10" t="s">
        <v>64</v>
      </c>
      <c r="M336" s="10" t="s">
        <v>65</v>
      </c>
      <c r="N336" s="10" t="s">
        <v>86</v>
      </c>
      <c r="O336" s="10" t="s">
        <v>67</v>
      </c>
      <c r="P336" s="10" t="s">
        <v>68</v>
      </c>
      <c r="Q336" s="10" t="s">
        <v>1373</v>
      </c>
      <c r="R336" s="10" t="s">
        <v>1374</v>
      </c>
      <c r="S336" s="10" t="s">
        <v>63</v>
      </c>
      <c r="T336" s="10"/>
      <c r="U336" s="10" t="s">
        <v>95</v>
      </c>
      <c r="V336" s="10" t="s">
        <v>1015</v>
      </c>
      <c r="W336" s="10">
        <v>2.0</v>
      </c>
      <c r="X336" s="10" t="s">
        <v>74</v>
      </c>
      <c r="Y336" s="10" t="s">
        <v>75</v>
      </c>
      <c r="Z336" s="10" t="s">
        <v>74</v>
      </c>
      <c r="AA336" s="10" t="s">
        <v>76</v>
      </c>
      <c r="AB336" s="10" t="s">
        <v>74</v>
      </c>
      <c r="AC336" s="10"/>
      <c r="AD336" s="10" t="s">
        <v>74</v>
      </c>
      <c r="AE336" s="10">
        <v>4.0</v>
      </c>
      <c r="AF336" s="10" t="s">
        <v>74</v>
      </c>
      <c r="AG336" s="10" t="s">
        <v>74</v>
      </c>
      <c r="AH336" s="10" t="s">
        <v>74</v>
      </c>
      <c r="AI336" s="10" t="s">
        <v>74</v>
      </c>
      <c r="AJ336" s="10" t="s">
        <v>74</v>
      </c>
      <c r="AK336" s="10" t="s">
        <v>1375</v>
      </c>
      <c r="AL336" s="10">
        <v>74.0</v>
      </c>
      <c r="AM336" s="10" t="s">
        <v>1376</v>
      </c>
      <c r="AN336" s="10">
        <v>3.0</v>
      </c>
      <c r="AO336" s="10" t="s">
        <v>74</v>
      </c>
      <c r="AP336" s="10" t="s">
        <v>79</v>
      </c>
      <c r="AQ336" s="10" t="s">
        <v>80</v>
      </c>
      <c r="AR336" s="10">
        <v>500.0</v>
      </c>
      <c r="AS336" s="10" t="s">
        <v>81</v>
      </c>
      <c r="AT336" s="10">
        <v>996.0</v>
      </c>
      <c r="AU336" s="10"/>
      <c r="AV336" s="10" t="s">
        <v>74</v>
      </c>
      <c r="AW336" s="10" t="s">
        <v>74</v>
      </c>
      <c r="AX336" s="10">
        <v>1.0</v>
      </c>
      <c r="AY336" s="10">
        <v>0.0</v>
      </c>
      <c r="AZ336" s="10" t="s">
        <v>74</v>
      </c>
      <c r="BA336" s="10" t="s">
        <v>74</v>
      </c>
      <c r="BB336" s="10">
        <v>1.0</v>
      </c>
      <c r="BC336" s="10" t="s">
        <v>74</v>
      </c>
      <c r="BD336" s="10" t="s">
        <v>74</v>
      </c>
      <c r="BE336" s="10">
        <v>2.0</v>
      </c>
      <c r="BF336" s="10">
        <v>3.0</v>
      </c>
    </row>
    <row r="337" ht="14.25" customHeight="1">
      <c r="A337" s="10">
        <f t="shared" si="51"/>
        <v>308</v>
      </c>
      <c r="B337" s="10" t="s">
        <v>1301</v>
      </c>
      <c r="C337" s="11" t="s">
        <v>1377</v>
      </c>
      <c r="D337" s="11" t="s">
        <v>1378</v>
      </c>
      <c r="E337" s="10">
        <f t="shared" si="52"/>
        <v>19</v>
      </c>
      <c r="F337" s="11" t="s">
        <v>1379</v>
      </c>
      <c r="G337" s="11"/>
      <c r="H337" s="10"/>
      <c r="I337" s="11"/>
      <c r="J337" s="11"/>
      <c r="K337" s="10" t="s">
        <v>64</v>
      </c>
      <c r="L337" s="10" t="s">
        <v>64</v>
      </c>
      <c r="M337" s="10" t="s">
        <v>65</v>
      </c>
      <c r="N337" s="10" t="s">
        <v>86</v>
      </c>
      <c r="O337" s="10" t="s">
        <v>67</v>
      </c>
      <c r="P337" s="10" t="s">
        <v>68</v>
      </c>
      <c r="Q337" s="10"/>
      <c r="R337" s="10"/>
      <c r="S337" s="10"/>
      <c r="T337" s="10"/>
      <c r="U337" s="10" t="s">
        <v>72</v>
      </c>
      <c r="V337" s="10" t="s">
        <v>1380</v>
      </c>
      <c r="W337" s="10">
        <v>2.0</v>
      </c>
      <c r="X337" s="10" t="s">
        <v>74</v>
      </c>
      <c r="Y337" s="10" t="s">
        <v>75</v>
      </c>
      <c r="Z337" s="10" t="s">
        <v>74</v>
      </c>
      <c r="AA337" s="10" t="s">
        <v>76</v>
      </c>
      <c r="AB337" s="10" t="s">
        <v>74</v>
      </c>
      <c r="AC337" s="10"/>
      <c r="AD337" s="10" t="s">
        <v>74</v>
      </c>
      <c r="AE337" s="10">
        <v>4.0</v>
      </c>
      <c r="AF337" s="10" t="s">
        <v>74</v>
      </c>
      <c r="AG337" s="10" t="s">
        <v>74</v>
      </c>
      <c r="AH337" s="10" t="s">
        <v>74</v>
      </c>
      <c r="AI337" s="10" t="s">
        <v>74</v>
      </c>
      <c r="AJ337" s="10" t="s">
        <v>74</v>
      </c>
      <c r="AK337" s="10" t="s">
        <v>1381</v>
      </c>
      <c r="AL337" s="10">
        <v>74.0</v>
      </c>
      <c r="AM337" s="10" t="s">
        <v>1382</v>
      </c>
      <c r="AN337" s="10">
        <v>1.0</v>
      </c>
      <c r="AO337" s="10" t="s">
        <v>74</v>
      </c>
      <c r="AP337" s="10" t="s">
        <v>79</v>
      </c>
      <c r="AQ337" s="10" t="s">
        <v>91</v>
      </c>
      <c r="AR337" s="10">
        <v>1000.0</v>
      </c>
      <c r="AS337" s="10" t="s">
        <v>81</v>
      </c>
      <c r="AT337" s="10">
        <v>996.0</v>
      </c>
      <c r="AU337" s="10"/>
      <c r="AV337" s="10" t="s">
        <v>74</v>
      </c>
      <c r="AW337" s="10" t="s">
        <v>74</v>
      </c>
      <c r="AX337" s="10">
        <v>0.0</v>
      </c>
      <c r="AY337" s="10">
        <v>69.0</v>
      </c>
      <c r="AZ337" s="10" t="s">
        <v>74</v>
      </c>
      <c r="BA337" s="10" t="s">
        <v>74</v>
      </c>
      <c r="BB337" s="10">
        <v>1.0</v>
      </c>
      <c r="BC337" s="10" t="s">
        <v>74</v>
      </c>
      <c r="BD337" s="10" t="s">
        <v>74</v>
      </c>
      <c r="BE337" s="10">
        <v>2.0</v>
      </c>
      <c r="BF337" s="10">
        <v>3.0</v>
      </c>
    </row>
    <row r="338" ht="14.25" customHeight="1">
      <c r="A338" s="10">
        <f t="shared" si="51"/>
        <v>309</v>
      </c>
      <c r="B338" s="10" t="s">
        <v>1301</v>
      </c>
      <c r="C338" s="11" t="s">
        <v>1377</v>
      </c>
      <c r="D338" s="11" t="s">
        <v>1383</v>
      </c>
      <c r="E338" s="10">
        <f t="shared" si="52"/>
        <v>20</v>
      </c>
      <c r="F338" s="11" t="s">
        <v>1384</v>
      </c>
      <c r="G338" s="11"/>
      <c r="H338" s="10"/>
      <c r="I338" s="11"/>
      <c r="J338" s="11"/>
      <c r="K338" s="10" t="s">
        <v>64</v>
      </c>
      <c r="L338" s="10" t="s">
        <v>64</v>
      </c>
      <c r="M338" s="10" t="s">
        <v>65</v>
      </c>
      <c r="N338" s="10" t="s">
        <v>66</v>
      </c>
      <c r="O338" s="10" t="s">
        <v>67</v>
      </c>
      <c r="P338" s="10" t="s">
        <v>68</v>
      </c>
      <c r="Q338" s="10"/>
      <c r="R338" s="10"/>
      <c r="S338" s="10"/>
      <c r="T338" s="10"/>
      <c r="U338" s="10" t="s">
        <v>72</v>
      </c>
      <c r="V338" s="10" t="s">
        <v>1385</v>
      </c>
      <c r="W338" s="10">
        <v>2.0</v>
      </c>
      <c r="X338" s="10" t="s">
        <v>74</v>
      </c>
      <c r="Y338" s="10" t="s">
        <v>75</v>
      </c>
      <c r="Z338" s="10" t="s">
        <v>74</v>
      </c>
      <c r="AA338" s="10" t="s">
        <v>76</v>
      </c>
      <c r="AB338" s="10" t="s">
        <v>74</v>
      </c>
      <c r="AC338" s="10"/>
      <c r="AD338" s="10" t="s">
        <v>74</v>
      </c>
      <c r="AE338" s="10">
        <v>4.0</v>
      </c>
      <c r="AF338" s="10" t="s">
        <v>74</v>
      </c>
      <c r="AG338" s="10" t="s">
        <v>74</v>
      </c>
      <c r="AH338" s="10" t="s">
        <v>74</v>
      </c>
      <c r="AI338" s="10" t="s">
        <v>74</v>
      </c>
      <c r="AJ338" s="10" t="s">
        <v>74</v>
      </c>
      <c r="AK338" s="10" t="s">
        <v>1386</v>
      </c>
      <c r="AL338" s="10">
        <v>74.0</v>
      </c>
      <c r="AM338" s="10" t="s">
        <v>1382</v>
      </c>
      <c r="AN338" s="10">
        <v>1.0</v>
      </c>
      <c r="AO338" s="10" t="s">
        <v>74</v>
      </c>
      <c r="AP338" s="10" t="s">
        <v>79</v>
      </c>
      <c r="AQ338" s="10" t="s">
        <v>80</v>
      </c>
      <c r="AR338" s="10">
        <v>300.0</v>
      </c>
      <c r="AS338" s="10" t="s">
        <v>81</v>
      </c>
      <c r="AT338" s="10">
        <v>996.0</v>
      </c>
      <c r="AU338" s="10"/>
      <c r="AV338" s="10" t="s">
        <v>74</v>
      </c>
      <c r="AW338" s="10" t="s">
        <v>74</v>
      </c>
      <c r="AX338" s="10">
        <v>0.0</v>
      </c>
      <c r="AY338" s="10">
        <v>0.0</v>
      </c>
      <c r="AZ338" s="10" t="s">
        <v>74</v>
      </c>
      <c r="BA338" s="10" t="s">
        <v>74</v>
      </c>
      <c r="BB338" s="10">
        <v>1.0</v>
      </c>
      <c r="BC338" s="10" t="s">
        <v>74</v>
      </c>
      <c r="BD338" s="10" t="s">
        <v>74</v>
      </c>
      <c r="BE338" s="10">
        <v>3.0</v>
      </c>
      <c r="BF338" s="10">
        <v>3.0</v>
      </c>
    </row>
    <row r="339" ht="14.25" customHeight="1">
      <c r="A339" s="10">
        <f t="shared" si="51"/>
        <v>310</v>
      </c>
      <c r="B339" s="10" t="s">
        <v>1301</v>
      </c>
      <c r="C339" s="11" t="s">
        <v>1377</v>
      </c>
      <c r="D339" s="11" t="s">
        <v>1387</v>
      </c>
      <c r="E339" s="10">
        <f t="shared" si="52"/>
        <v>21</v>
      </c>
      <c r="F339" s="11" t="s">
        <v>1387</v>
      </c>
      <c r="G339" s="11"/>
      <c r="H339" s="10"/>
      <c r="I339" s="11"/>
      <c r="J339" s="11"/>
      <c r="K339" s="10" t="s">
        <v>145</v>
      </c>
      <c r="L339" s="10" t="s">
        <v>145</v>
      </c>
      <c r="M339" s="10" t="s">
        <v>65</v>
      </c>
      <c r="N339" s="10" t="s">
        <v>74</v>
      </c>
      <c r="O339" s="10"/>
      <c r="P339" s="10" t="s">
        <v>74</v>
      </c>
      <c r="Q339" s="10"/>
      <c r="R339" s="10"/>
      <c r="S339" s="10"/>
      <c r="T339" s="10"/>
      <c r="U339" s="10"/>
      <c r="V339" s="10" t="s">
        <v>74</v>
      </c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</row>
    <row r="340" ht="14.25" customHeight="1">
      <c r="A340" s="10">
        <f t="shared" si="51"/>
        <v>311</v>
      </c>
      <c r="B340" s="10" t="s">
        <v>1301</v>
      </c>
      <c r="C340" s="11" t="s">
        <v>1388</v>
      </c>
      <c r="D340" s="11" t="s">
        <v>1389</v>
      </c>
      <c r="E340" s="10">
        <f t="shared" si="52"/>
        <v>22</v>
      </c>
      <c r="F340" s="11" t="s">
        <v>1388</v>
      </c>
      <c r="G340" s="11"/>
      <c r="H340" s="10"/>
      <c r="I340" s="11"/>
      <c r="J340" s="11"/>
      <c r="K340" s="10" t="s">
        <v>145</v>
      </c>
      <c r="L340" s="10" t="s">
        <v>145</v>
      </c>
      <c r="M340" s="10" t="s">
        <v>65</v>
      </c>
      <c r="N340" s="10" t="s">
        <v>74</v>
      </c>
      <c r="O340" s="10"/>
      <c r="P340" s="10" t="s">
        <v>74</v>
      </c>
      <c r="Q340" s="10"/>
      <c r="R340" s="10"/>
      <c r="S340" s="10"/>
      <c r="T340" s="10"/>
      <c r="U340" s="10"/>
      <c r="V340" s="10" t="s">
        <v>74</v>
      </c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</row>
    <row r="341" ht="14.25" customHeight="1">
      <c r="A341" s="10">
        <f t="shared" si="51"/>
        <v>312</v>
      </c>
      <c r="B341" s="10" t="s">
        <v>1301</v>
      </c>
      <c r="C341" s="11" t="s">
        <v>1390</v>
      </c>
      <c r="D341" s="11" t="s">
        <v>1391</v>
      </c>
      <c r="E341" s="10">
        <f t="shared" si="52"/>
        <v>23</v>
      </c>
      <c r="F341" s="11" t="s">
        <v>1392</v>
      </c>
      <c r="G341" s="11"/>
      <c r="H341" s="10"/>
      <c r="I341" s="11"/>
      <c r="J341" s="11"/>
      <c r="K341" s="10" t="s">
        <v>64</v>
      </c>
      <c r="L341" s="10" t="s">
        <v>64</v>
      </c>
      <c r="M341" s="10" t="s">
        <v>65</v>
      </c>
      <c r="N341" s="10" t="s">
        <v>86</v>
      </c>
      <c r="O341" s="10" t="s">
        <v>67</v>
      </c>
      <c r="P341" s="10" t="s">
        <v>68</v>
      </c>
      <c r="Q341" s="10" t="s">
        <v>1393</v>
      </c>
      <c r="R341" s="10" t="s">
        <v>869</v>
      </c>
      <c r="S341" s="10" t="s">
        <v>63</v>
      </c>
      <c r="T341" s="10"/>
      <c r="U341" s="10" t="s">
        <v>72</v>
      </c>
      <c r="V341" s="10" t="s">
        <v>1394</v>
      </c>
      <c r="W341" s="10">
        <v>2.0</v>
      </c>
      <c r="X341" s="10" t="s">
        <v>74</v>
      </c>
      <c r="Y341" s="10" t="s">
        <v>75</v>
      </c>
      <c r="Z341" s="10" t="s">
        <v>74</v>
      </c>
      <c r="AA341" s="10" t="s">
        <v>76</v>
      </c>
      <c r="AB341" s="10" t="s">
        <v>74</v>
      </c>
      <c r="AC341" s="10"/>
      <c r="AD341" s="10" t="s">
        <v>74</v>
      </c>
      <c r="AE341" s="10">
        <v>4.0</v>
      </c>
      <c r="AF341" s="10" t="s">
        <v>74</v>
      </c>
      <c r="AG341" s="10" t="s">
        <v>74</v>
      </c>
      <c r="AH341" s="10" t="s">
        <v>74</v>
      </c>
      <c r="AI341" s="10" t="s">
        <v>74</v>
      </c>
      <c r="AJ341" s="10" t="s">
        <v>74</v>
      </c>
      <c r="AK341" s="10" t="s">
        <v>1395</v>
      </c>
      <c r="AL341" s="10">
        <v>74.0</v>
      </c>
      <c r="AM341" s="10" t="s">
        <v>1396</v>
      </c>
      <c r="AN341" s="10">
        <v>3.0</v>
      </c>
      <c r="AO341" s="10" t="s">
        <v>74</v>
      </c>
      <c r="AP341" s="10" t="s">
        <v>79</v>
      </c>
      <c r="AQ341" s="10" t="s">
        <v>80</v>
      </c>
      <c r="AR341" s="10">
        <v>500.0</v>
      </c>
      <c r="AS341" s="10" t="s">
        <v>81</v>
      </c>
      <c r="AT341" s="10">
        <v>996.0</v>
      </c>
      <c r="AU341" s="10"/>
      <c r="AV341" s="10" t="s">
        <v>74</v>
      </c>
      <c r="AW341" s="10" t="s">
        <v>74</v>
      </c>
      <c r="AX341" s="10">
        <v>0.0</v>
      </c>
      <c r="AY341" s="10">
        <v>0.0</v>
      </c>
      <c r="AZ341" s="10" t="s">
        <v>74</v>
      </c>
      <c r="BA341" s="10" t="s">
        <v>74</v>
      </c>
      <c r="BB341" s="10">
        <v>1.0</v>
      </c>
      <c r="BC341" s="10" t="s">
        <v>74</v>
      </c>
      <c r="BD341" s="10" t="s">
        <v>74</v>
      </c>
      <c r="BE341" s="10">
        <v>3.0</v>
      </c>
      <c r="BF341" s="10">
        <v>3.0</v>
      </c>
    </row>
    <row r="342" ht="14.25" customHeight="1">
      <c r="A342" s="10">
        <f t="shared" si="51"/>
        <v>313</v>
      </c>
      <c r="B342" s="10" t="s">
        <v>1301</v>
      </c>
      <c r="C342" s="11" t="s">
        <v>1397</v>
      </c>
      <c r="D342" s="11" t="s">
        <v>1398</v>
      </c>
      <c r="E342" s="10">
        <f t="shared" si="52"/>
        <v>24</v>
      </c>
      <c r="F342" s="11" t="s">
        <v>1398</v>
      </c>
      <c r="G342" s="11"/>
      <c r="H342" s="10"/>
      <c r="I342" s="11"/>
      <c r="J342" s="11"/>
      <c r="K342" s="10" t="s">
        <v>64</v>
      </c>
      <c r="L342" s="10" t="s">
        <v>64</v>
      </c>
      <c r="M342" s="10" t="s">
        <v>65</v>
      </c>
      <c r="N342" s="10" t="s">
        <v>66</v>
      </c>
      <c r="O342" s="10" t="s">
        <v>67</v>
      </c>
      <c r="P342" s="10" t="s">
        <v>68</v>
      </c>
      <c r="Q342" s="10" t="s">
        <v>1399</v>
      </c>
      <c r="R342" s="10" t="s">
        <v>1400</v>
      </c>
      <c r="S342" s="10" t="s">
        <v>63</v>
      </c>
      <c r="T342" s="10"/>
      <c r="U342" s="10" t="s">
        <v>72</v>
      </c>
      <c r="V342" s="10" t="s">
        <v>1401</v>
      </c>
      <c r="W342" s="10">
        <v>2.0</v>
      </c>
      <c r="X342" s="10" t="s">
        <v>74</v>
      </c>
      <c r="Y342" s="10" t="s">
        <v>75</v>
      </c>
      <c r="Z342" s="10" t="s">
        <v>74</v>
      </c>
      <c r="AA342" s="10" t="s">
        <v>76</v>
      </c>
      <c r="AB342" s="10" t="s">
        <v>74</v>
      </c>
      <c r="AC342" s="10"/>
      <c r="AD342" s="10" t="s">
        <v>74</v>
      </c>
      <c r="AE342" s="10">
        <v>4.0</v>
      </c>
      <c r="AF342" s="10" t="s">
        <v>74</v>
      </c>
      <c r="AG342" s="10" t="s">
        <v>74</v>
      </c>
      <c r="AH342" s="10" t="s">
        <v>74</v>
      </c>
      <c r="AI342" s="10" t="s">
        <v>74</v>
      </c>
      <c r="AJ342" s="10" t="s">
        <v>74</v>
      </c>
      <c r="AK342" s="10" t="s">
        <v>1402</v>
      </c>
      <c r="AL342" s="10">
        <v>74.0</v>
      </c>
      <c r="AM342" s="10" t="s">
        <v>1403</v>
      </c>
      <c r="AN342" s="10">
        <v>3.0</v>
      </c>
      <c r="AO342" s="10" t="s">
        <v>74</v>
      </c>
      <c r="AP342" s="10" t="s">
        <v>79</v>
      </c>
      <c r="AQ342" s="10" t="s">
        <v>80</v>
      </c>
      <c r="AR342" s="10">
        <v>500.0</v>
      </c>
      <c r="AS342" s="10" t="s">
        <v>81</v>
      </c>
      <c r="AT342" s="10">
        <v>996.0</v>
      </c>
      <c r="AU342" s="10"/>
      <c r="AV342" s="10" t="s">
        <v>74</v>
      </c>
      <c r="AW342" s="10" t="s">
        <v>74</v>
      </c>
      <c r="AX342" s="10">
        <v>0.0</v>
      </c>
      <c r="AY342" s="10">
        <v>46.0</v>
      </c>
      <c r="AZ342" s="10" t="s">
        <v>74</v>
      </c>
      <c r="BA342" s="10" t="s">
        <v>74</v>
      </c>
      <c r="BB342" s="10">
        <v>1.0</v>
      </c>
      <c r="BC342" s="10" t="s">
        <v>74</v>
      </c>
      <c r="BD342" s="10" t="s">
        <v>74</v>
      </c>
      <c r="BE342" s="10">
        <v>2.0</v>
      </c>
      <c r="BF342" s="10">
        <v>3.0</v>
      </c>
    </row>
    <row r="343" ht="14.25" customHeight="1">
      <c r="A343" s="10">
        <f t="shared" si="51"/>
        <v>314</v>
      </c>
      <c r="B343" s="10" t="s">
        <v>1301</v>
      </c>
      <c r="C343" s="11" t="s">
        <v>1404</v>
      </c>
      <c r="D343" s="11" t="s">
        <v>1405</v>
      </c>
      <c r="E343" s="10">
        <f t="shared" si="52"/>
        <v>25</v>
      </c>
      <c r="F343" s="11" t="s">
        <v>1406</v>
      </c>
      <c r="G343" s="11"/>
      <c r="H343" s="10"/>
      <c r="I343" s="11"/>
      <c r="J343" s="11"/>
      <c r="K343" s="10" t="s">
        <v>64</v>
      </c>
      <c r="L343" s="10" t="s">
        <v>64</v>
      </c>
      <c r="M343" s="10" t="s">
        <v>245</v>
      </c>
      <c r="N343" s="10" t="s">
        <v>86</v>
      </c>
      <c r="O343" s="10" t="s">
        <v>67</v>
      </c>
      <c r="P343" s="10" t="s">
        <v>68</v>
      </c>
      <c r="Q343" s="10" t="s">
        <v>1407</v>
      </c>
      <c r="R343" s="10" t="s">
        <v>1408</v>
      </c>
      <c r="S343" s="10" t="s">
        <v>63</v>
      </c>
      <c r="T343" s="10"/>
      <c r="U343" s="10" t="s">
        <v>72</v>
      </c>
      <c r="V343" s="10" t="s">
        <v>1409</v>
      </c>
      <c r="W343" s="10">
        <v>2.0</v>
      </c>
      <c r="X343" s="10" t="s">
        <v>74</v>
      </c>
      <c r="Y343" s="10" t="s">
        <v>75</v>
      </c>
      <c r="Z343" s="10" t="s">
        <v>74</v>
      </c>
      <c r="AA343" s="10" t="s">
        <v>76</v>
      </c>
      <c r="AB343" s="10" t="s">
        <v>74</v>
      </c>
      <c r="AC343" s="10"/>
      <c r="AD343" s="10" t="s">
        <v>74</v>
      </c>
      <c r="AE343" s="10">
        <v>4.0</v>
      </c>
      <c r="AF343" s="10" t="s">
        <v>74</v>
      </c>
      <c r="AG343" s="10" t="s">
        <v>74</v>
      </c>
      <c r="AH343" s="10" t="s">
        <v>74</v>
      </c>
      <c r="AI343" s="10" t="s">
        <v>74</v>
      </c>
      <c r="AJ343" s="10" t="s">
        <v>74</v>
      </c>
      <c r="AK343" s="10" t="s">
        <v>1410</v>
      </c>
      <c r="AL343" s="10">
        <v>74.0</v>
      </c>
      <c r="AM343" s="10" t="s">
        <v>1411</v>
      </c>
      <c r="AN343" s="10">
        <v>3.0</v>
      </c>
      <c r="AO343" s="10" t="s">
        <v>74</v>
      </c>
      <c r="AP343" s="10" t="s">
        <v>74</v>
      </c>
      <c r="AQ343" s="10" t="s">
        <v>74</v>
      </c>
      <c r="AR343" s="10">
        <v>0.0</v>
      </c>
      <c r="AS343" s="10" t="s">
        <v>74</v>
      </c>
      <c r="AT343" s="10">
        <v>996.0</v>
      </c>
      <c r="AU343" s="10"/>
      <c r="AV343" s="10" t="s">
        <v>74</v>
      </c>
      <c r="AW343" s="10" t="s">
        <v>74</v>
      </c>
      <c r="AX343" s="10">
        <v>0.0</v>
      </c>
      <c r="AY343" s="10">
        <v>0.0</v>
      </c>
      <c r="AZ343" s="10" t="s">
        <v>74</v>
      </c>
      <c r="BA343" s="10" t="s">
        <v>74</v>
      </c>
      <c r="BB343" s="10">
        <v>1.0</v>
      </c>
      <c r="BC343" s="10" t="s">
        <v>74</v>
      </c>
      <c r="BD343" s="10" t="s">
        <v>74</v>
      </c>
      <c r="BE343" s="10">
        <v>0.0</v>
      </c>
      <c r="BF343" s="10">
        <v>0.0</v>
      </c>
    </row>
    <row r="344" ht="14.25" customHeight="1">
      <c r="A344" s="10">
        <f t="shared" si="51"/>
        <v>315</v>
      </c>
      <c r="B344" s="10" t="s">
        <v>1301</v>
      </c>
      <c r="C344" s="11" t="s">
        <v>1404</v>
      </c>
      <c r="D344" s="11" t="s">
        <v>1412</v>
      </c>
      <c r="E344" s="10">
        <f t="shared" si="52"/>
        <v>26</v>
      </c>
      <c r="F344" s="11" t="s">
        <v>1413</v>
      </c>
      <c r="G344" s="11"/>
      <c r="H344" s="10"/>
      <c r="I344" s="11"/>
      <c r="J344" s="11"/>
      <c r="K344" s="10" t="s">
        <v>64</v>
      </c>
      <c r="L344" s="10" t="s">
        <v>64</v>
      </c>
      <c r="M344" s="10" t="s">
        <v>65</v>
      </c>
      <c r="N344" s="10" t="s">
        <v>86</v>
      </c>
      <c r="O344" s="10" t="s">
        <v>67</v>
      </c>
      <c r="P344" s="10" t="s">
        <v>68</v>
      </c>
      <c r="Q344" s="10"/>
      <c r="R344" s="10"/>
      <c r="S344" s="10"/>
      <c r="T344" s="10"/>
      <c r="U344" s="10" t="s">
        <v>72</v>
      </c>
      <c r="V344" s="10" t="s">
        <v>1414</v>
      </c>
      <c r="W344" s="10">
        <v>2.0</v>
      </c>
      <c r="X344" s="10" t="s">
        <v>74</v>
      </c>
      <c r="Y344" s="10" t="s">
        <v>75</v>
      </c>
      <c r="Z344" s="10" t="s">
        <v>74</v>
      </c>
      <c r="AA344" s="10" t="s">
        <v>76</v>
      </c>
      <c r="AB344" s="10" t="s">
        <v>74</v>
      </c>
      <c r="AC344" s="10"/>
      <c r="AD344" s="10" t="s">
        <v>74</v>
      </c>
      <c r="AE344" s="10">
        <v>4.0</v>
      </c>
      <c r="AF344" s="10" t="s">
        <v>74</v>
      </c>
      <c r="AG344" s="10" t="s">
        <v>74</v>
      </c>
      <c r="AH344" s="10" t="s">
        <v>74</v>
      </c>
      <c r="AI344" s="10" t="s">
        <v>74</v>
      </c>
      <c r="AJ344" s="10" t="s">
        <v>74</v>
      </c>
      <c r="AK344" s="10" t="s">
        <v>1415</v>
      </c>
      <c r="AL344" s="10">
        <v>74.0</v>
      </c>
      <c r="AM344" s="10" t="s">
        <v>1411</v>
      </c>
      <c r="AN344" s="10">
        <v>966.0</v>
      </c>
      <c r="AO344" s="10" t="s">
        <v>74</v>
      </c>
      <c r="AP344" s="10" t="s">
        <v>79</v>
      </c>
      <c r="AQ344" s="10" t="s">
        <v>80</v>
      </c>
      <c r="AR344" s="10">
        <v>0.0</v>
      </c>
      <c r="AS344" s="10" t="s">
        <v>81</v>
      </c>
      <c r="AT344" s="10">
        <v>996.0</v>
      </c>
      <c r="AU344" s="10"/>
      <c r="AV344" s="10" t="s">
        <v>74</v>
      </c>
      <c r="AW344" s="10" t="s">
        <v>74</v>
      </c>
      <c r="AX344" s="10">
        <v>1.0</v>
      </c>
      <c r="AY344" s="10">
        <v>0.0</v>
      </c>
      <c r="AZ344" s="10" t="s">
        <v>74</v>
      </c>
      <c r="BA344" s="10" t="s">
        <v>74</v>
      </c>
      <c r="BB344" s="10">
        <v>1.0</v>
      </c>
      <c r="BC344" s="10" t="s">
        <v>74</v>
      </c>
      <c r="BD344" s="10" t="s">
        <v>74</v>
      </c>
      <c r="BE344" s="10">
        <v>3.0</v>
      </c>
      <c r="BF344" s="10">
        <v>3.0</v>
      </c>
    </row>
    <row r="345" ht="14.25" customHeight="1">
      <c r="A345" s="10">
        <f t="shared" si="51"/>
        <v>316</v>
      </c>
      <c r="B345" s="10" t="s">
        <v>1301</v>
      </c>
      <c r="C345" s="11" t="s">
        <v>1404</v>
      </c>
      <c r="D345" s="11" t="s">
        <v>1416</v>
      </c>
      <c r="E345" s="10">
        <f t="shared" si="52"/>
        <v>27</v>
      </c>
      <c r="F345" s="11" t="s">
        <v>1417</v>
      </c>
      <c r="G345" s="11"/>
      <c r="H345" s="10"/>
      <c r="I345" s="11"/>
      <c r="J345" s="11"/>
      <c r="K345" s="10" t="s">
        <v>64</v>
      </c>
      <c r="L345" s="10" t="s">
        <v>64</v>
      </c>
      <c r="M345" s="10" t="s">
        <v>245</v>
      </c>
      <c r="N345" s="10" t="s">
        <v>86</v>
      </c>
      <c r="O345" s="10" t="s">
        <v>67</v>
      </c>
      <c r="P345" s="10" t="s">
        <v>68</v>
      </c>
      <c r="Q345" s="10"/>
      <c r="R345" s="10"/>
      <c r="S345" s="10"/>
      <c r="T345" s="10"/>
      <c r="U345" s="10" t="s">
        <v>72</v>
      </c>
      <c r="V345" s="10" t="s">
        <v>1418</v>
      </c>
      <c r="W345" s="10">
        <v>2.0</v>
      </c>
      <c r="X345" s="10" t="s">
        <v>74</v>
      </c>
      <c r="Y345" s="10" t="s">
        <v>75</v>
      </c>
      <c r="Z345" s="10" t="s">
        <v>74</v>
      </c>
      <c r="AA345" s="10" t="s">
        <v>76</v>
      </c>
      <c r="AB345" s="10" t="s">
        <v>74</v>
      </c>
      <c r="AC345" s="10"/>
      <c r="AD345" s="10" t="s">
        <v>74</v>
      </c>
      <c r="AE345" s="10">
        <v>4.0</v>
      </c>
      <c r="AF345" s="10" t="s">
        <v>74</v>
      </c>
      <c r="AG345" s="10" t="s">
        <v>74</v>
      </c>
      <c r="AH345" s="10" t="s">
        <v>74</v>
      </c>
      <c r="AI345" s="10" t="s">
        <v>74</v>
      </c>
      <c r="AJ345" s="10" t="s">
        <v>74</v>
      </c>
      <c r="AK345" s="10" t="s">
        <v>1419</v>
      </c>
      <c r="AL345" s="10">
        <v>74.0</v>
      </c>
      <c r="AM345" s="10" t="s">
        <v>1411</v>
      </c>
      <c r="AN345" s="10">
        <v>1.0</v>
      </c>
      <c r="AO345" s="10" t="s">
        <v>74</v>
      </c>
      <c r="AP345" s="10" t="s">
        <v>74</v>
      </c>
      <c r="AQ345" s="10" t="s">
        <v>74</v>
      </c>
      <c r="AR345" s="10">
        <v>0.0</v>
      </c>
      <c r="AS345" s="10" t="s">
        <v>74</v>
      </c>
      <c r="AT345" s="10">
        <v>996.0</v>
      </c>
      <c r="AU345" s="10"/>
      <c r="AV345" s="10" t="s">
        <v>74</v>
      </c>
      <c r="AW345" s="10" t="s">
        <v>74</v>
      </c>
      <c r="AX345" s="10">
        <v>0.0</v>
      </c>
      <c r="AY345" s="10">
        <v>0.0</v>
      </c>
      <c r="AZ345" s="10" t="s">
        <v>74</v>
      </c>
      <c r="BA345" s="10" t="s">
        <v>74</v>
      </c>
      <c r="BB345" s="10">
        <v>1.0</v>
      </c>
      <c r="BC345" s="10" t="s">
        <v>74</v>
      </c>
      <c r="BD345" s="10" t="s">
        <v>74</v>
      </c>
      <c r="BE345" s="10">
        <v>0.0</v>
      </c>
      <c r="BF345" s="10">
        <v>0.0</v>
      </c>
    </row>
    <row r="346" ht="14.25" customHeight="1">
      <c r="A346" s="10">
        <f t="shared" si="51"/>
        <v>317</v>
      </c>
      <c r="B346" s="10" t="s">
        <v>1301</v>
      </c>
      <c r="C346" s="11" t="s">
        <v>1420</v>
      </c>
      <c r="D346" s="11" t="s">
        <v>1421</v>
      </c>
      <c r="E346" s="10">
        <f t="shared" si="52"/>
        <v>28</v>
      </c>
      <c r="F346" s="11" t="s">
        <v>1422</v>
      </c>
      <c r="G346" s="11"/>
      <c r="H346" s="10"/>
      <c r="I346" s="11"/>
      <c r="J346" s="11"/>
      <c r="K346" s="10" t="s">
        <v>145</v>
      </c>
      <c r="L346" s="10" t="s">
        <v>145</v>
      </c>
      <c r="M346" s="10" t="s">
        <v>65</v>
      </c>
      <c r="N346" s="10" t="s">
        <v>74</v>
      </c>
      <c r="O346" s="10"/>
      <c r="P346" s="10" t="s">
        <v>74</v>
      </c>
      <c r="Q346" s="10"/>
      <c r="R346" s="10"/>
      <c r="S346" s="10"/>
      <c r="T346" s="10"/>
      <c r="U346" s="10"/>
      <c r="V346" s="10" t="s">
        <v>74</v>
      </c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</row>
    <row r="347" ht="14.25" customHeight="1">
      <c r="A347" s="10">
        <f t="shared" si="51"/>
        <v>318</v>
      </c>
      <c r="B347" s="10" t="s">
        <v>1301</v>
      </c>
      <c r="C347" s="11" t="s">
        <v>1420</v>
      </c>
      <c r="D347" s="11" t="s">
        <v>1423</v>
      </c>
      <c r="E347" s="10">
        <f t="shared" si="52"/>
        <v>29</v>
      </c>
      <c r="F347" s="11" t="s">
        <v>1424</v>
      </c>
      <c r="G347" s="11"/>
      <c r="H347" s="10"/>
      <c r="I347" s="11"/>
      <c r="J347" s="11"/>
      <c r="K347" s="10" t="s">
        <v>145</v>
      </c>
      <c r="L347" s="10" t="s">
        <v>145</v>
      </c>
      <c r="M347" s="10" t="s">
        <v>65</v>
      </c>
      <c r="N347" s="10" t="s">
        <v>74</v>
      </c>
      <c r="O347" s="10"/>
      <c r="P347" s="10" t="s">
        <v>74</v>
      </c>
      <c r="Q347" s="10"/>
      <c r="R347" s="10"/>
      <c r="S347" s="10"/>
      <c r="T347" s="10"/>
      <c r="U347" s="10"/>
      <c r="V347" s="10" t="s">
        <v>74</v>
      </c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</row>
    <row r="348" ht="14.25" customHeight="1">
      <c r="A348" s="10">
        <f t="shared" si="51"/>
        <v>319</v>
      </c>
      <c r="B348" s="10" t="s">
        <v>1301</v>
      </c>
      <c r="C348" s="11" t="s">
        <v>1420</v>
      </c>
      <c r="D348" s="11" t="s">
        <v>1425</v>
      </c>
      <c r="E348" s="10">
        <f t="shared" si="52"/>
        <v>30</v>
      </c>
      <c r="F348" s="11" t="s">
        <v>1425</v>
      </c>
      <c r="G348" s="11"/>
      <c r="H348" s="10"/>
      <c r="I348" s="11"/>
      <c r="J348" s="11"/>
      <c r="K348" s="10" t="s">
        <v>64</v>
      </c>
      <c r="L348" s="10" t="s">
        <v>64</v>
      </c>
      <c r="M348" s="10" t="s">
        <v>109</v>
      </c>
      <c r="N348" s="10" t="s">
        <v>86</v>
      </c>
      <c r="O348" s="10" t="s">
        <v>67</v>
      </c>
      <c r="P348" s="10" t="s">
        <v>68</v>
      </c>
      <c r="Q348" s="10"/>
      <c r="R348" s="10"/>
      <c r="S348" s="10"/>
      <c r="T348" s="10"/>
      <c r="U348" s="10" t="s">
        <v>72</v>
      </c>
      <c r="V348" s="10" t="s">
        <v>1426</v>
      </c>
      <c r="W348" s="10">
        <v>2.0</v>
      </c>
      <c r="X348" s="10" t="s">
        <v>74</v>
      </c>
      <c r="Y348" s="10" t="s">
        <v>75</v>
      </c>
      <c r="Z348" s="10" t="s">
        <v>74</v>
      </c>
      <c r="AA348" s="10" t="s">
        <v>76</v>
      </c>
      <c r="AB348" s="10" t="s">
        <v>74</v>
      </c>
      <c r="AC348" s="10"/>
      <c r="AD348" s="10" t="s">
        <v>74</v>
      </c>
      <c r="AE348" s="10">
        <v>4.0</v>
      </c>
      <c r="AF348" s="10" t="s">
        <v>74</v>
      </c>
      <c r="AG348" s="10" t="s">
        <v>74</v>
      </c>
      <c r="AH348" s="10" t="s">
        <v>74</v>
      </c>
      <c r="AI348" s="10" t="s">
        <v>74</v>
      </c>
      <c r="AJ348" s="10" t="s">
        <v>74</v>
      </c>
      <c r="AK348" s="10" t="s">
        <v>1427</v>
      </c>
      <c r="AL348" s="10">
        <v>74.0</v>
      </c>
      <c r="AM348" s="10" t="s">
        <v>1428</v>
      </c>
      <c r="AN348" s="10">
        <v>1.0</v>
      </c>
      <c r="AO348" s="10" t="s">
        <v>74</v>
      </c>
      <c r="AP348" s="10" t="s">
        <v>79</v>
      </c>
      <c r="AQ348" s="10" t="s">
        <v>80</v>
      </c>
      <c r="AR348" s="10">
        <v>500.0</v>
      </c>
      <c r="AS348" s="10" t="s">
        <v>81</v>
      </c>
      <c r="AT348" s="10">
        <v>996.0</v>
      </c>
      <c r="AU348" s="10"/>
      <c r="AV348" s="10" t="s">
        <v>74</v>
      </c>
      <c r="AW348" s="10" t="s">
        <v>74</v>
      </c>
      <c r="AX348" s="10">
        <v>0.0</v>
      </c>
      <c r="AY348" s="10">
        <v>0.0</v>
      </c>
      <c r="AZ348" s="10" t="s">
        <v>74</v>
      </c>
      <c r="BA348" s="10" t="s">
        <v>74</v>
      </c>
      <c r="BB348" s="10">
        <v>1.0</v>
      </c>
      <c r="BC348" s="10" t="s">
        <v>74</v>
      </c>
      <c r="BD348" s="10" t="s">
        <v>74</v>
      </c>
      <c r="BE348" s="10">
        <v>2.0</v>
      </c>
      <c r="BF348" s="10">
        <v>3.0</v>
      </c>
    </row>
    <row r="349" ht="14.25" customHeight="1">
      <c r="A349" s="10">
        <f t="shared" si="51"/>
        <v>320</v>
      </c>
      <c r="B349" s="10" t="s">
        <v>1301</v>
      </c>
      <c r="C349" s="14" t="s">
        <v>1429</v>
      </c>
      <c r="D349" s="11" t="s">
        <v>1430</v>
      </c>
      <c r="E349" s="10">
        <f t="shared" si="52"/>
        <v>31</v>
      </c>
      <c r="F349" s="14" t="s">
        <v>1430</v>
      </c>
      <c r="G349" s="11"/>
      <c r="H349" s="10"/>
      <c r="I349" s="11"/>
      <c r="J349" s="11"/>
      <c r="K349" s="10" t="s">
        <v>64</v>
      </c>
      <c r="L349" s="10" t="s">
        <v>64</v>
      </c>
      <c r="M349" s="10" t="s">
        <v>245</v>
      </c>
      <c r="N349" s="10" t="s">
        <v>110</v>
      </c>
      <c r="O349" s="10" t="s">
        <v>67</v>
      </c>
      <c r="P349" s="10" t="s">
        <v>68</v>
      </c>
      <c r="Q349" s="10"/>
      <c r="R349" s="10"/>
      <c r="S349" s="10"/>
      <c r="T349" s="10"/>
      <c r="U349" s="10" t="s">
        <v>246</v>
      </c>
      <c r="V349" s="10" t="s">
        <v>1431</v>
      </c>
      <c r="W349" s="10">
        <v>2.0</v>
      </c>
      <c r="X349" s="10" t="s">
        <v>74</v>
      </c>
      <c r="Y349" s="10" t="s">
        <v>75</v>
      </c>
      <c r="Z349" s="10" t="s">
        <v>74</v>
      </c>
      <c r="AA349" s="10" t="s">
        <v>76</v>
      </c>
      <c r="AB349" s="10" t="s">
        <v>74</v>
      </c>
      <c r="AC349" s="10"/>
      <c r="AD349" s="10" t="s">
        <v>74</v>
      </c>
      <c r="AE349" s="10">
        <v>4.0</v>
      </c>
      <c r="AF349" s="10" t="s">
        <v>74</v>
      </c>
      <c r="AG349" s="10" t="s">
        <v>74</v>
      </c>
      <c r="AH349" s="10" t="s">
        <v>74</v>
      </c>
      <c r="AI349" s="10" t="s">
        <v>74</v>
      </c>
      <c r="AJ349" s="10" t="s">
        <v>74</v>
      </c>
      <c r="AK349" s="10" t="s">
        <v>1432</v>
      </c>
      <c r="AL349" s="10">
        <v>74.0</v>
      </c>
      <c r="AM349" s="10" t="s">
        <v>1433</v>
      </c>
      <c r="AN349" s="10">
        <v>3.0</v>
      </c>
      <c r="AO349" s="10" t="s">
        <v>74</v>
      </c>
      <c r="AP349" s="10" t="s">
        <v>90</v>
      </c>
      <c r="AQ349" s="10" t="s">
        <v>91</v>
      </c>
      <c r="AR349" s="10">
        <v>1000.0</v>
      </c>
      <c r="AS349" s="10" t="s">
        <v>81</v>
      </c>
      <c r="AT349" s="10">
        <v>996.0</v>
      </c>
      <c r="AU349" s="10"/>
      <c r="AV349" s="10" t="s">
        <v>74</v>
      </c>
      <c r="AW349" s="10" t="s">
        <v>74</v>
      </c>
      <c r="AX349" s="10">
        <v>1.0</v>
      </c>
      <c r="AY349" s="10">
        <v>82.0</v>
      </c>
      <c r="AZ349" s="10" t="s">
        <v>74</v>
      </c>
      <c r="BA349" s="10" t="s">
        <v>74</v>
      </c>
      <c r="BB349" s="10">
        <v>1.0</v>
      </c>
      <c r="BC349" s="10" t="s">
        <v>74</v>
      </c>
      <c r="BD349" s="10" t="s">
        <v>74</v>
      </c>
      <c r="BE349" s="10">
        <v>2.0</v>
      </c>
      <c r="BF349" s="10">
        <v>4.0</v>
      </c>
    </row>
    <row r="350" ht="14.25" customHeight="1">
      <c r="A350" s="10">
        <f t="shared" si="51"/>
        <v>321</v>
      </c>
      <c r="B350" s="10" t="s">
        <v>1301</v>
      </c>
      <c r="C350" s="14" t="s">
        <v>1429</v>
      </c>
      <c r="D350" s="11" t="s">
        <v>1434</v>
      </c>
      <c r="E350" s="10">
        <f t="shared" si="52"/>
        <v>32</v>
      </c>
      <c r="F350" s="14" t="s">
        <v>1435</v>
      </c>
      <c r="G350" s="11"/>
      <c r="H350" s="10"/>
      <c r="I350" s="11"/>
      <c r="J350" s="11"/>
      <c r="K350" s="10" t="s">
        <v>64</v>
      </c>
      <c r="L350" s="10" t="s">
        <v>64</v>
      </c>
      <c r="M350" s="10" t="s">
        <v>245</v>
      </c>
      <c r="N350" s="10" t="s">
        <v>110</v>
      </c>
      <c r="O350" s="10" t="s">
        <v>67</v>
      </c>
      <c r="P350" s="10" t="s">
        <v>68</v>
      </c>
      <c r="Q350" s="10" t="s">
        <v>1436</v>
      </c>
      <c r="R350" s="10" t="s">
        <v>1437</v>
      </c>
      <c r="S350" s="10" t="s">
        <v>63</v>
      </c>
      <c r="T350" s="10"/>
      <c r="U350" s="10" t="s">
        <v>72</v>
      </c>
      <c r="V350" s="10" t="s">
        <v>1438</v>
      </c>
      <c r="W350" s="10">
        <v>2.0</v>
      </c>
      <c r="X350" s="10" t="s">
        <v>74</v>
      </c>
      <c r="Y350" s="10" t="s">
        <v>75</v>
      </c>
      <c r="Z350" s="10" t="s">
        <v>74</v>
      </c>
      <c r="AA350" s="10" t="s">
        <v>76</v>
      </c>
      <c r="AB350" s="10" t="s">
        <v>74</v>
      </c>
      <c r="AC350" s="10"/>
      <c r="AD350" s="10" t="s">
        <v>74</v>
      </c>
      <c r="AE350" s="10">
        <v>4.0</v>
      </c>
      <c r="AF350" s="10" t="s">
        <v>74</v>
      </c>
      <c r="AG350" s="10" t="s">
        <v>74</v>
      </c>
      <c r="AH350" s="10" t="s">
        <v>74</v>
      </c>
      <c r="AI350" s="10" t="s">
        <v>74</v>
      </c>
      <c r="AJ350" s="10" t="s">
        <v>74</v>
      </c>
      <c r="AK350" s="10" t="s">
        <v>1439</v>
      </c>
      <c r="AL350" s="10">
        <v>74.0</v>
      </c>
      <c r="AM350" s="10" t="s">
        <v>1433</v>
      </c>
      <c r="AN350" s="10">
        <v>3.0</v>
      </c>
      <c r="AO350" s="10" t="s">
        <v>74</v>
      </c>
      <c r="AP350" s="10" t="s">
        <v>90</v>
      </c>
      <c r="AQ350" s="10" t="s">
        <v>91</v>
      </c>
      <c r="AR350" s="10">
        <v>1000.0</v>
      </c>
      <c r="AS350" s="10" t="s">
        <v>81</v>
      </c>
      <c r="AT350" s="10">
        <v>996.0</v>
      </c>
      <c r="AU350" s="10"/>
      <c r="AV350" s="10" t="s">
        <v>74</v>
      </c>
      <c r="AW350" s="10" t="s">
        <v>74</v>
      </c>
      <c r="AX350" s="10">
        <v>1.0</v>
      </c>
      <c r="AY350" s="10">
        <v>82.0</v>
      </c>
      <c r="AZ350" s="10" t="s">
        <v>74</v>
      </c>
      <c r="BA350" s="10" t="s">
        <v>74</v>
      </c>
      <c r="BB350" s="10">
        <v>1.0</v>
      </c>
      <c r="BC350" s="10" t="s">
        <v>74</v>
      </c>
      <c r="BD350" s="10" t="s">
        <v>74</v>
      </c>
      <c r="BE350" s="10">
        <v>2.0</v>
      </c>
      <c r="BF350" s="10">
        <v>4.0</v>
      </c>
    </row>
    <row r="351" ht="14.25" customHeight="1">
      <c r="A351" s="10">
        <f t="shared" si="51"/>
        <v>322</v>
      </c>
      <c r="B351" s="10" t="s">
        <v>1301</v>
      </c>
      <c r="C351" s="14" t="s">
        <v>1429</v>
      </c>
      <c r="D351" s="11" t="s">
        <v>1440</v>
      </c>
      <c r="E351" s="10">
        <f t="shared" si="52"/>
        <v>33</v>
      </c>
      <c r="F351" s="14" t="s">
        <v>1441</v>
      </c>
      <c r="G351" s="11"/>
      <c r="H351" s="10"/>
      <c r="I351" s="11"/>
      <c r="J351" s="11"/>
      <c r="K351" s="10" t="s">
        <v>64</v>
      </c>
      <c r="L351" s="10" t="s">
        <v>64</v>
      </c>
      <c r="M351" s="10" t="s">
        <v>245</v>
      </c>
      <c r="N351" s="10" t="s">
        <v>110</v>
      </c>
      <c r="O351" s="10" t="s">
        <v>67</v>
      </c>
      <c r="P351" s="10" t="s">
        <v>68</v>
      </c>
      <c r="Q351" s="10"/>
      <c r="R351" s="10"/>
      <c r="S351" s="10"/>
      <c r="T351" s="10"/>
      <c r="U351" s="10" t="s">
        <v>246</v>
      </c>
      <c r="V351" s="10" t="s">
        <v>1442</v>
      </c>
      <c r="W351" s="10">
        <v>2.0</v>
      </c>
      <c r="X351" s="10" t="s">
        <v>74</v>
      </c>
      <c r="Y351" s="10" t="s">
        <v>75</v>
      </c>
      <c r="Z351" s="10" t="s">
        <v>74</v>
      </c>
      <c r="AA351" s="10" t="s">
        <v>76</v>
      </c>
      <c r="AB351" s="10" t="s">
        <v>74</v>
      </c>
      <c r="AC351" s="10"/>
      <c r="AD351" s="10" t="s">
        <v>74</v>
      </c>
      <c r="AE351" s="10">
        <v>4.0</v>
      </c>
      <c r="AF351" s="10" t="s">
        <v>74</v>
      </c>
      <c r="AG351" s="10" t="s">
        <v>74</v>
      </c>
      <c r="AH351" s="10" t="s">
        <v>74</v>
      </c>
      <c r="AI351" s="10" t="s">
        <v>74</v>
      </c>
      <c r="AJ351" s="10" t="s">
        <v>74</v>
      </c>
      <c r="AK351" s="10" t="s">
        <v>1443</v>
      </c>
      <c r="AL351" s="10">
        <v>74.0</v>
      </c>
      <c r="AM351" s="10" t="s">
        <v>1433</v>
      </c>
      <c r="AN351" s="10">
        <v>3.0</v>
      </c>
      <c r="AO351" s="10" t="s">
        <v>74</v>
      </c>
      <c r="AP351" s="10" t="s">
        <v>90</v>
      </c>
      <c r="AQ351" s="10" t="s">
        <v>91</v>
      </c>
      <c r="AR351" s="10">
        <v>1000.0</v>
      </c>
      <c r="AS351" s="10" t="s">
        <v>81</v>
      </c>
      <c r="AT351" s="10">
        <v>996.0</v>
      </c>
      <c r="AU351" s="10"/>
      <c r="AV351" s="10" t="s">
        <v>74</v>
      </c>
      <c r="AW351" s="10" t="s">
        <v>74</v>
      </c>
      <c r="AX351" s="10">
        <v>1.0</v>
      </c>
      <c r="AY351" s="10">
        <v>82.0</v>
      </c>
      <c r="AZ351" s="10" t="s">
        <v>74</v>
      </c>
      <c r="BA351" s="10" t="s">
        <v>74</v>
      </c>
      <c r="BB351" s="10">
        <v>1.0</v>
      </c>
      <c r="BC351" s="10" t="s">
        <v>74</v>
      </c>
      <c r="BD351" s="10" t="s">
        <v>74</v>
      </c>
      <c r="BE351" s="10">
        <v>2.0</v>
      </c>
      <c r="BF351" s="10">
        <v>4.0</v>
      </c>
    </row>
    <row r="352" ht="14.25" customHeight="1">
      <c r="A352" s="10">
        <f t="shared" si="51"/>
        <v>323</v>
      </c>
      <c r="B352" s="10" t="s">
        <v>1301</v>
      </c>
      <c r="C352" s="11" t="s">
        <v>1429</v>
      </c>
      <c r="D352" s="11" t="s">
        <v>1444</v>
      </c>
      <c r="E352" s="10">
        <f t="shared" si="52"/>
        <v>34</v>
      </c>
      <c r="F352" s="11" t="s">
        <v>1444</v>
      </c>
      <c r="G352" s="11"/>
      <c r="H352" s="10"/>
      <c r="I352" s="11"/>
      <c r="J352" s="11"/>
      <c r="K352" s="10" t="s">
        <v>64</v>
      </c>
      <c r="L352" s="10" t="s">
        <v>64</v>
      </c>
      <c r="M352" s="10" t="s">
        <v>65</v>
      </c>
      <c r="N352" s="10" t="s">
        <v>66</v>
      </c>
      <c r="O352" s="10" t="s">
        <v>67</v>
      </c>
      <c r="P352" s="10" t="s">
        <v>68</v>
      </c>
      <c r="Q352" s="10"/>
      <c r="R352" s="10"/>
      <c r="S352" s="10"/>
      <c r="T352" s="10"/>
      <c r="U352" s="10" t="s">
        <v>72</v>
      </c>
      <c r="V352" s="10" t="s">
        <v>1445</v>
      </c>
      <c r="W352" s="10">
        <v>2.0</v>
      </c>
      <c r="X352" s="10" t="s">
        <v>74</v>
      </c>
      <c r="Y352" s="10" t="s">
        <v>75</v>
      </c>
      <c r="Z352" s="10" t="s">
        <v>74</v>
      </c>
      <c r="AA352" s="10" t="s">
        <v>76</v>
      </c>
      <c r="AB352" s="10" t="s">
        <v>74</v>
      </c>
      <c r="AC352" s="10"/>
      <c r="AD352" s="10" t="s">
        <v>74</v>
      </c>
      <c r="AE352" s="10">
        <v>4.0</v>
      </c>
      <c r="AF352" s="10" t="s">
        <v>74</v>
      </c>
      <c r="AG352" s="10" t="s">
        <v>74</v>
      </c>
      <c r="AH352" s="10" t="s">
        <v>74</v>
      </c>
      <c r="AI352" s="10" t="s">
        <v>74</v>
      </c>
      <c r="AJ352" s="10" t="s">
        <v>74</v>
      </c>
      <c r="AK352" s="10" t="s">
        <v>1446</v>
      </c>
      <c r="AL352" s="10">
        <v>74.0</v>
      </c>
      <c r="AM352" s="10" t="s">
        <v>1433</v>
      </c>
      <c r="AN352" s="10">
        <v>1.0</v>
      </c>
      <c r="AO352" s="10" t="s">
        <v>74</v>
      </c>
      <c r="AP352" s="10" t="s">
        <v>79</v>
      </c>
      <c r="AQ352" s="10" t="s">
        <v>80</v>
      </c>
      <c r="AR352" s="10">
        <v>500.0</v>
      </c>
      <c r="AS352" s="10" t="s">
        <v>81</v>
      </c>
      <c r="AT352" s="10">
        <v>996.0</v>
      </c>
      <c r="AU352" s="10"/>
      <c r="AV352" s="10" t="s">
        <v>74</v>
      </c>
      <c r="AW352" s="10" t="s">
        <v>74</v>
      </c>
      <c r="AX352" s="10">
        <v>0.0</v>
      </c>
      <c r="AY352" s="10">
        <v>63.0</v>
      </c>
      <c r="AZ352" s="10" t="s">
        <v>74</v>
      </c>
      <c r="BA352" s="10" t="s">
        <v>74</v>
      </c>
      <c r="BB352" s="10">
        <v>1.0</v>
      </c>
      <c r="BC352" s="10" t="s">
        <v>74</v>
      </c>
      <c r="BD352" s="10" t="s">
        <v>74</v>
      </c>
      <c r="BE352" s="10">
        <v>2.0</v>
      </c>
      <c r="BF352" s="10">
        <v>3.0</v>
      </c>
    </row>
    <row r="353" ht="14.25" customHeight="1">
      <c r="A353" s="4" t="s">
        <v>1447</v>
      </c>
      <c r="B353" s="5"/>
      <c r="C353" s="6" t="s">
        <v>1448</v>
      </c>
      <c r="D353" s="7"/>
      <c r="E353" s="15"/>
      <c r="F353" s="7"/>
      <c r="G353" s="7"/>
      <c r="H353" s="8"/>
      <c r="I353" s="7"/>
      <c r="J353" s="7"/>
      <c r="K353" s="7"/>
      <c r="L353" s="7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</row>
    <row r="354" ht="14.25" customHeight="1">
      <c r="A354" s="10">
        <f>A352+1</f>
        <v>324</v>
      </c>
      <c r="B354" s="10" t="s">
        <v>1448</v>
      </c>
      <c r="C354" s="14" t="s">
        <v>1449</v>
      </c>
      <c r="D354" s="11" t="s">
        <v>1450</v>
      </c>
      <c r="E354" s="10">
        <v>1.0</v>
      </c>
      <c r="F354" s="14" t="s">
        <v>1451</v>
      </c>
      <c r="G354" s="11"/>
      <c r="H354" s="10"/>
      <c r="I354" s="11"/>
      <c r="J354" s="11"/>
      <c r="K354" s="10" t="s">
        <v>64</v>
      </c>
      <c r="L354" s="10" t="s">
        <v>64</v>
      </c>
      <c r="M354" s="10" t="s">
        <v>109</v>
      </c>
      <c r="N354" s="10" t="s">
        <v>110</v>
      </c>
      <c r="O354" s="10" t="s">
        <v>67</v>
      </c>
      <c r="P354" s="10" t="s">
        <v>68</v>
      </c>
      <c r="Q354" s="10"/>
      <c r="R354" s="10"/>
      <c r="S354" s="10"/>
      <c r="T354" s="10"/>
      <c r="U354" s="10" t="s">
        <v>113</v>
      </c>
      <c r="V354" s="10" t="s">
        <v>1452</v>
      </c>
      <c r="W354" s="10">
        <v>1.0</v>
      </c>
      <c r="X354" s="10" t="s">
        <v>74</v>
      </c>
      <c r="Y354" s="10" t="s">
        <v>75</v>
      </c>
      <c r="Z354" s="10" t="s">
        <v>74</v>
      </c>
      <c r="AA354" s="10" t="s">
        <v>76</v>
      </c>
      <c r="AB354" s="10" t="s">
        <v>74</v>
      </c>
      <c r="AC354" s="10"/>
      <c r="AD354" s="10" t="s">
        <v>74</v>
      </c>
      <c r="AE354" s="10">
        <v>4.0</v>
      </c>
      <c r="AF354" s="10" t="s">
        <v>74</v>
      </c>
      <c r="AG354" s="10" t="s">
        <v>74</v>
      </c>
      <c r="AH354" s="10" t="s">
        <v>74</v>
      </c>
      <c r="AI354" s="10" t="s">
        <v>74</v>
      </c>
      <c r="AJ354" s="10" t="s">
        <v>74</v>
      </c>
      <c r="AK354" s="10" t="s">
        <v>1453</v>
      </c>
      <c r="AL354" s="10">
        <v>81.0</v>
      </c>
      <c r="AM354" s="10" t="s">
        <v>1454</v>
      </c>
      <c r="AN354" s="10">
        <v>1.0</v>
      </c>
      <c r="AO354" s="10" t="s">
        <v>74</v>
      </c>
      <c r="AP354" s="10" t="s">
        <v>74</v>
      </c>
      <c r="AQ354" s="10" t="s">
        <v>74</v>
      </c>
      <c r="AR354" s="10">
        <v>0.0</v>
      </c>
      <c r="AS354" s="10" t="s">
        <v>74</v>
      </c>
      <c r="AT354" s="10">
        <v>996.0</v>
      </c>
      <c r="AU354" s="10"/>
      <c r="AV354" s="10" t="s">
        <v>74</v>
      </c>
      <c r="AW354" s="10" t="s">
        <v>74</v>
      </c>
      <c r="AX354" s="10">
        <v>0.0</v>
      </c>
      <c r="AY354" s="10">
        <v>0.0</v>
      </c>
      <c r="AZ354" s="10" t="s">
        <v>74</v>
      </c>
      <c r="BA354" s="10" t="s">
        <v>74</v>
      </c>
      <c r="BB354" s="10">
        <v>1.0</v>
      </c>
      <c r="BC354" s="10" t="s">
        <v>74</v>
      </c>
      <c r="BD354" s="10" t="s">
        <v>74</v>
      </c>
      <c r="BE354" s="10">
        <v>0.0</v>
      </c>
      <c r="BF354" s="10">
        <v>0.0</v>
      </c>
    </row>
    <row r="355" ht="14.25" customHeight="1">
      <c r="A355" s="10">
        <f t="shared" ref="A355:A428" si="53">A354+1</f>
        <v>325</v>
      </c>
      <c r="B355" s="10" t="s">
        <v>1448</v>
      </c>
      <c r="C355" s="11" t="s">
        <v>1449</v>
      </c>
      <c r="D355" s="11" t="s">
        <v>1455</v>
      </c>
      <c r="E355" s="10">
        <f t="shared" ref="E355:E428" si="54">E354+1</f>
        <v>2</v>
      </c>
      <c r="F355" s="11" t="s">
        <v>1456</v>
      </c>
      <c r="G355" s="11"/>
      <c r="H355" s="10"/>
      <c r="I355" s="11"/>
      <c r="J355" s="11"/>
      <c r="K355" s="10" t="s">
        <v>145</v>
      </c>
      <c r="L355" s="10" t="s">
        <v>145</v>
      </c>
      <c r="M355" s="10" t="s">
        <v>65</v>
      </c>
      <c r="N355" s="10" t="s">
        <v>74</v>
      </c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</row>
    <row r="356" ht="14.25" customHeight="1">
      <c r="A356" s="10">
        <f t="shared" si="53"/>
        <v>326</v>
      </c>
      <c r="B356" s="10" t="s">
        <v>1448</v>
      </c>
      <c r="C356" s="11" t="s">
        <v>1449</v>
      </c>
      <c r="D356" s="11" t="s">
        <v>1457</v>
      </c>
      <c r="E356" s="10">
        <f t="shared" si="54"/>
        <v>3</v>
      </c>
      <c r="F356" s="11" t="s">
        <v>1458</v>
      </c>
      <c r="G356" s="11"/>
      <c r="H356" s="10"/>
      <c r="I356" s="11"/>
      <c r="J356" s="11"/>
      <c r="K356" s="10" t="s">
        <v>64</v>
      </c>
      <c r="L356" s="10" t="s">
        <v>64</v>
      </c>
      <c r="M356" s="10" t="s">
        <v>65</v>
      </c>
      <c r="N356" s="10" t="s">
        <v>228</v>
      </c>
      <c r="O356" s="10" t="s">
        <v>67</v>
      </c>
      <c r="P356" s="10" t="s">
        <v>68</v>
      </c>
      <c r="Q356" s="10" t="s">
        <v>1459</v>
      </c>
      <c r="R356" s="10" t="s">
        <v>1460</v>
      </c>
      <c r="S356" s="10" t="s">
        <v>63</v>
      </c>
      <c r="T356" s="10"/>
      <c r="U356" s="10" t="s">
        <v>72</v>
      </c>
      <c r="V356" s="10" t="s">
        <v>1461</v>
      </c>
      <c r="W356" s="10">
        <v>1.0</v>
      </c>
      <c r="X356" s="10" t="s">
        <v>74</v>
      </c>
      <c r="Y356" s="10" t="s">
        <v>75</v>
      </c>
      <c r="Z356" s="10" t="s">
        <v>74</v>
      </c>
      <c r="AA356" s="10" t="s">
        <v>76</v>
      </c>
      <c r="AB356" s="10" t="s">
        <v>74</v>
      </c>
      <c r="AC356" s="10"/>
      <c r="AD356" s="10" t="s">
        <v>74</v>
      </c>
      <c r="AE356" s="10">
        <v>4.0</v>
      </c>
      <c r="AF356" s="10" t="s">
        <v>74</v>
      </c>
      <c r="AG356" s="10" t="s">
        <v>74</v>
      </c>
      <c r="AH356" s="10" t="s">
        <v>74</v>
      </c>
      <c r="AI356" s="10" t="s">
        <v>74</v>
      </c>
      <c r="AJ356" s="10" t="s">
        <v>74</v>
      </c>
      <c r="AK356" s="10" t="s">
        <v>1462</v>
      </c>
      <c r="AL356" s="10">
        <v>81.0</v>
      </c>
      <c r="AM356" s="10" t="s">
        <v>1454</v>
      </c>
      <c r="AN356" s="10">
        <v>1.0</v>
      </c>
      <c r="AO356" s="10" t="s">
        <v>74</v>
      </c>
      <c r="AP356" s="10" t="s">
        <v>79</v>
      </c>
      <c r="AQ356" s="10" t="s">
        <v>80</v>
      </c>
      <c r="AR356" s="10">
        <v>0.0</v>
      </c>
      <c r="AS356" s="10" t="s">
        <v>81</v>
      </c>
      <c r="AT356" s="10">
        <v>996.0</v>
      </c>
      <c r="AU356" s="10"/>
      <c r="AV356" s="10" t="s">
        <v>74</v>
      </c>
      <c r="AW356" s="10" t="s">
        <v>74</v>
      </c>
      <c r="AX356" s="10">
        <v>0.0</v>
      </c>
      <c r="AY356" s="10">
        <v>86.0</v>
      </c>
      <c r="AZ356" s="10" t="s">
        <v>74</v>
      </c>
      <c r="BA356" s="10" t="s">
        <v>74</v>
      </c>
      <c r="BB356" s="10">
        <v>1.0</v>
      </c>
      <c r="BC356" s="10" t="s">
        <v>74</v>
      </c>
      <c r="BD356" s="10" t="s">
        <v>74</v>
      </c>
      <c r="BE356" s="10">
        <v>3.0</v>
      </c>
      <c r="BF356" s="10">
        <v>5.0</v>
      </c>
    </row>
    <row r="357" ht="14.25" customHeight="1">
      <c r="A357" s="10">
        <f t="shared" si="53"/>
        <v>327</v>
      </c>
      <c r="B357" s="10" t="s">
        <v>1448</v>
      </c>
      <c r="C357" s="11" t="s">
        <v>1449</v>
      </c>
      <c r="D357" s="11" t="s">
        <v>1463</v>
      </c>
      <c r="E357" s="10">
        <f t="shared" si="54"/>
        <v>4</v>
      </c>
      <c r="F357" s="11" t="s">
        <v>1464</v>
      </c>
      <c r="G357" s="11"/>
      <c r="H357" s="10"/>
      <c r="I357" s="11"/>
      <c r="J357" s="11"/>
      <c r="K357" s="10" t="s">
        <v>145</v>
      </c>
      <c r="L357" s="10" t="s">
        <v>145</v>
      </c>
      <c r="M357" s="10" t="s">
        <v>65</v>
      </c>
      <c r="N357" s="10" t="s">
        <v>74</v>
      </c>
      <c r="O357" s="10" t="s">
        <v>1465</v>
      </c>
      <c r="P357" s="10" t="s">
        <v>233</v>
      </c>
      <c r="Q357" s="10"/>
      <c r="R357" s="10"/>
      <c r="S357" s="10"/>
      <c r="T357" s="10"/>
      <c r="U357" s="10"/>
      <c r="V357" s="10" t="s">
        <v>1466</v>
      </c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</row>
    <row r="358" ht="14.25" customHeight="1">
      <c r="A358" s="10">
        <f t="shared" si="53"/>
        <v>328</v>
      </c>
      <c r="B358" s="10" t="s">
        <v>1448</v>
      </c>
      <c r="C358" s="11" t="s">
        <v>1449</v>
      </c>
      <c r="D358" s="11" t="s">
        <v>1467</v>
      </c>
      <c r="E358" s="10">
        <f t="shared" si="54"/>
        <v>5</v>
      </c>
      <c r="F358" s="11" t="s">
        <v>1468</v>
      </c>
      <c r="G358" s="11"/>
      <c r="H358" s="10"/>
      <c r="I358" s="11"/>
      <c r="J358" s="11"/>
      <c r="K358" s="10" t="s">
        <v>145</v>
      </c>
      <c r="L358" s="10" t="s">
        <v>145</v>
      </c>
      <c r="M358" s="10" t="s">
        <v>65</v>
      </c>
      <c r="N358" s="10" t="s">
        <v>74</v>
      </c>
      <c r="O358" s="10" t="s">
        <v>1469</v>
      </c>
      <c r="P358" s="10" t="s">
        <v>68</v>
      </c>
      <c r="Q358" s="10"/>
      <c r="R358" s="10"/>
      <c r="S358" s="10"/>
      <c r="T358" s="10"/>
      <c r="U358" s="10"/>
      <c r="V358" s="10" t="s">
        <v>1470</v>
      </c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</row>
    <row r="359" ht="14.25" customHeight="1">
      <c r="A359" s="10">
        <f t="shared" si="53"/>
        <v>329</v>
      </c>
      <c r="B359" s="10" t="s">
        <v>1448</v>
      </c>
      <c r="C359" s="11" t="s">
        <v>1471</v>
      </c>
      <c r="D359" s="11" t="s">
        <v>1472</v>
      </c>
      <c r="E359" s="10">
        <f t="shared" si="54"/>
        <v>6</v>
      </c>
      <c r="F359" s="11" t="s">
        <v>1472</v>
      </c>
      <c r="G359" s="11"/>
      <c r="H359" s="10"/>
      <c r="I359" s="11"/>
      <c r="J359" s="11"/>
      <c r="K359" s="10" t="s">
        <v>145</v>
      </c>
      <c r="L359" s="10" t="s">
        <v>145</v>
      </c>
      <c r="M359" s="10" t="s">
        <v>65</v>
      </c>
      <c r="N359" s="10" t="s">
        <v>74</v>
      </c>
      <c r="O359" s="10" t="s">
        <v>1473</v>
      </c>
      <c r="P359" s="10" t="s">
        <v>233</v>
      </c>
      <c r="Q359" s="10"/>
      <c r="R359" s="10"/>
      <c r="S359" s="10"/>
      <c r="T359" s="10"/>
      <c r="U359" s="10"/>
      <c r="V359" s="10" t="s">
        <v>1474</v>
      </c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</row>
    <row r="360" ht="14.25" customHeight="1">
      <c r="A360" s="10">
        <f t="shared" si="53"/>
        <v>330</v>
      </c>
      <c r="B360" s="10" t="s">
        <v>1448</v>
      </c>
      <c r="C360" s="11" t="s">
        <v>1471</v>
      </c>
      <c r="D360" s="11" t="s">
        <v>1475</v>
      </c>
      <c r="E360" s="10">
        <f t="shared" si="54"/>
        <v>7</v>
      </c>
      <c r="F360" s="11" t="s">
        <v>1476</v>
      </c>
      <c r="G360" s="11"/>
      <c r="H360" s="10"/>
      <c r="I360" s="11"/>
      <c r="J360" s="11"/>
      <c r="K360" s="10" t="s">
        <v>145</v>
      </c>
      <c r="L360" s="10" t="s">
        <v>145</v>
      </c>
      <c r="M360" s="10" t="s">
        <v>65</v>
      </c>
      <c r="N360" s="10" t="s">
        <v>74</v>
      </c>
      <c r="O360" s="10" t="s">
        <v>1477</v>
      </c>
      <c r="P360" s="10" t="s">
        <v>233</v>
      </c>
      <c r="Q360" s="10"/>
      <c r="R360" s="10"/>
      <c r="S360" s="10"/>
      <c r="T360" s="10"/>
      <c r="U360" s="10"/>
      <c r="V360" s="10" t="s">
        <v>1478</v>
      </c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</row>
    <row r="361" ht="14.25" customHeight="1">
      <c r="A361" s="10">
        <f t="shared" si="53"/>
        <v>331</v>
      </c>
      <c r="B361" s="10" t="s">
        <v>1448</v>
      </c>
      <c r="C361" s="11" t="s">
        <v>1471</v>
      </c>
      <c r="D361" s="11" t="s">
        <v>1475</v>
      </c>
      <c r="E361" s="10">
        <f t="shared" si="54"/>
        <v>8</v>
      </c>
      <c r="F361" s="11" t="s">
        <v>1479</v>
      </c>
      <c r="G361" s="11"/>
      <c r="H361" s="10"/>
      <c r="I361" s="11"/>
      <c r="J361" s="11"/>
      <c r="K361" s="10" t="s">
        <v>145</v>
      </c>
      <c r="L361" s="10" t="s">
        <v>145</v>
      </c>
      <c r="M361" s="10" t="s">
        <v>65</v>
      </c>
      <c r="N361" s="10" t="s">
        <v>74</v>
      </c>
      <c r="O361" s="10" t="s">
        <v>1480</v>
      </c>
      <c r="P361" s="10"/>
      <c r="Q361" s="10"/>
      <c r="R361" s="10"/>
      <c r="S361" s="10"/>
      <c r="T361" s="10"/>
      <c r="U361" s="10"/>
      <c r="V361" s="10" t="s">
        <v>1481</v>
      </c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</row>
    <row r="362" ht="14.25" customHeight="1">
      <c r="A362" s="10">
        <f t="shared" si="53"/>
        <v>332</v>
      </c>
      <c r="B362" s="10" t="s">
        <v>1448</v>
      </c>
      <c r="C362" s="11" t="s">
        <v>1471</v>
      </c>
      <c r="D362" s="11" t="s">
        <v>1476</v>
      </c>
      <c r="E362" s="10">
        <f t="shared" si="54"/>
        <v>9</v>
      </c>
      <c r="F362" s="11" t="s">
        <v>1482</v>
      </c>
      <c r="G362" s="11"/>
      <c r="H362" s="10"/>
      <c r="I362" s="11"/>
      <c r="J362" s="11"/>
      <c r="K362" s="10" t="s">
        <v>145</v>
      </c>
      <c r="L362" s="10" t="s">
        <v>145</v>
      </c>
      <c r="M362" s="10" t="s">
        <v>65</v>
      </c>
      <c r="N362" s="10" t="s">
        <v>74</v>
      </c>
      <c r="O362" s="10" t="s">
        <v>1483</v>
      </c>
      <c r="P362" s="10" t="s">
        <v>233</v>
      </c>
      <c r="Q362" s="10"/>
      <c r="R362" s="10"/>
      <c r="S362" s="10"/>
      <c r="T362" s="10"/>
      <c r="U362" s="10"/>
      <c r="V362" s="10" t="s">
        <v>1484</v>
      </c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</row>
    <row r="363" ht="14.25" customHeight="1">
      <c r="A363" s="10">
        <f t="shared" si="53"/>
        <v>333</v>
      </c>
      <c r="B363" s="10" t="s">
        <v>1448</v>
      </c>
      <c r="C363" s="11" t="s">
        <v>1471</v>
      </c>
      <c r="D363" s="11" t="s">
        <v>1485</v>
      </c>
      <c r="E363" s="10">
        <f t="shared" si="54"/>
        <v>10</v>
      </c>
      <c r="F363" s="11" t="s">
        <v>1485</v>
      </c>
      <c r="G363" s="11"/>
      <c r="H363" s="10"/>
      <c r="I363" s="11"/>
      <c r="J363" s="11"/>
      <c r="K363" s="10" t="s">
        <v>145</v>
      </c>
      <c r="L363" s="10" t="s">
        <v>145</v>
      </c>
      <c r="M363" s="10" t="s">
        <v>65</v>
      </c>
      <c r="N363" s="10" t="s">
        <v>74</v>
      </c>
      <c r="O363" s="10" t="s">
        <v>1486</v>
      </c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</row>
    <row r="364" ht="14.25" customHeight="1">
      <c r="A364" s="10">
        <f t="shared" si="53"/>
        <v>334</v>
      </c>
      <c r="B364" s="10" t="s">
        <v>1448</v>
      </c>
      <c r="C364" s="11" t="s">
        <v>1487</v>
      </c>
      <c r="D364" s="11" t="s">
        <v>1488</v>
      </c>
      <c r="E364" s="10">
        <f t="shared" si="54"/>
        <v>11</v>
      </c>
      <c r="F364" s="11" t="s">
        <v>1489</v>
      </c>
      <c r="G364" s="11"/>
      <c r="H364" s="10"/>
      <c r="I364" s="11"/>
      <c r="J364" s="11"/>
      <c r="K364" s="10" t="s">
        <v>145</v>
      </c>
      <c r="L364" s="10" t="s">
        <v>145</v>
      </c>
      <c r="M364" s="10" t="s">
        <v>65</v>
      </c>
      <c r="N364" s="10" t="s">
        <v>74</v>
      </c>
      <c r="O364" s="10" t="s">
        <v>1490</v>
      </c>
      <c r="P364" s="10" t="s">
        <v>233</v>
      </c>
      <c r="Q364" s="10"/>
      <c r="R364" s="10"/>
      <c r="S364" s="10"/>
      <c r="T364" s="10"/>
      <c r="U364" s="10"/>
      <c r="V364" s="10" t="s">
        <v>1491</v>
      </c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</row>
    <row r="365" ht="14.25" customHeight="1">
      <c r="A365" s="10">
        <f t="shared" si="53"/>
        <v>335</v>
      </c>
      <c r="B365" s="10" t="s">
        <v>1448</v>
      </c>
      <c r="C365" s="11" t="s">
        <v>1487</v>
      </c>
      <c r="D365" s="11" t="s">
        <v>1492</v>
      </c>
      <c r="E365" s="10">
        <f t="shared" si="54"/>
        <v>12</v>
      </c>
      <c r="F365" s="11" t="s">
        <v>1493</v>
      </c>
      <c r="G365" s="11"/>
      <c r="H365" s="10"/>
      <c r="I365" s="11"/>
      <c r="J365" s="11"/>
      <c r="K365" s="10" t="s">
        <v>145</v>
      </c>
      <c r="L365" s="10" t="s">
        <v>145</v>
      </c>
      <c r="M365" s="10" t="s">
        <v>65</v>
      </c>
      <c r="N365" s="10" t="s">
        <v>74</v>
      </c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</row>
    <row r="366" ht="14.25" customHeight="1">
      <c r="A366" s="10">
        <f t="shared" si="53"/>
        <v>336</v>
      </c>
      <c r="B366" s="10" t="s">
        <v>1448</v>
      </c>
      <c r="C366" s="11" t="s">
        <v>1487</v>
      </c>
      <c r="D366" s="11" t="s">
        <v>1492</v>
      </c>
      <c r="E366" s="10">
        <f t="shared" si="54"/>
        <v>13</v>
      </c>
      <c r="F366" s="11" t="s">
        <v>1494</v>
      </c>
      <c r="G366" s="11"/>
      <c r="H366" s="10"/>
      <c r="I366" s="11"/>
      <c r="J366" s="11"/>
      <c r="K366" s="10" t="s">
        <v>145</v>
      </c>
      <c r="L366" s="10" t="s">
        <v>145</v>
      </c>
      <c r="M366" s="10" t="s">
        <v>65</v>
      </c>
      <c r="N366" s="10" t="s">
        <v>74</v>
      </c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</row>
    <row r="367" ht="14.25" customHeight="1">
      <c r="A367" s="10">
        <f t="shared" si="53"/>
        <v>337</v>
      </c>
      <c r="B367" s="10" t="s">
        <v>1448</v>
      </c>
      <c r="C367" s="11" t="s">
        <v>1487</v>
      </c>
      <c r="D367" s="11" t="s">
        <v>1495</v>
      </c>
      <c r="E367" s="10">
        <f t="shared" si="54"/>
        <v>14</v>
      </c>
      <c r="F367" s="11" t="s">
        <v>1496</v>
      </c>
      <c r="G367" s="11"/>
      <c r="H367" s="10"/>
      <c r="I367" s="11"/>
      <c r="J367" s="11"/>
      <c r="K367" s="10" t="s">
        <v>145</v>
      </c>
      <c r="L367" s="10" t="s">
        <v>145</v>
      </c>
      <c r="M367" s="10" t="s">
        <v>65</v>
      </c>
      <c r="N367" s="10" t="s">
        <v>74</v>
      </c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</row>
    <row r="368" ht="14.25" customHeight="1">
      <c r="A368" s="10">
        <f t="shared" si="53"/>
        <v>338</v>
      </c>
      <c r="B368" s="10" t="s">
        <v>1448</v>
      </c>
      <c r="C368" s="11" t="s">
        <v>1487</v>
      </c>
      <c r="D368" s="11" t="s">
        <v>1497</v>
      </c>
      <c r="E368" s="10">
        <f t="shared" si="54"/>
        <v>15</v>
      </c>
      <c r="F368" s="11" t="s">
        <v>1498</v>
      </c>
      <c r="G368" s="11"/>
      <c r="H368" s="10"/>
      <c r="I368" s="11"/>
      <c r="J368" s="11"/>
      <c r="K368" s="10" t="s">
        <v>64</v>
      </c>
      <c r="L368" s="10" t="s">
        <v>64</v>
      </c>
      <c r="M368" s="10" t="s">
        <v>245</v>
      </c>
      <c r="N368" s="10" t="s">
        <v>86</v>
      </c>
      <c r="O368" s="10" t="s">
        <v>67</v>
      </c>
      <c r="P368" s="10"/>
      <c r="Q368" s="10"/>
      <c r="R368" s="10"/>
      <c r="S368" s="10"/>
      <c r="T368" s="10"/>
      <c r="U368" s="10" t="s">
        <v>72</v>
      </c>
      <c r="V368" s="10" t="s">
        <v>1499</v>
      </c>
      <c r="W368" s="10">
        <v>1.0</v>
      </c>
      <c r="X368" s="10" t="s">
        <v>74</v>
      </c>
      <c r="Y368" s="10" t="s">
        <v>75</v>
      </c>
      <c r="Z368" s="10" t="s">
        <v>74</v>
      </c>
      <c r="AA368" s="10" t="s">
        <v>76</v>
      </c>
      <c r="AB368" s="10" t="s">
        <v>74</v>
      </c>
      <c r="AC368" s="10"/>
      <c r="AD368" s="10" t="s">
        <v>74</v>
      </c>
      <c r="AE368" s="10">
        <v>4.0</v>
      </c>
      <c r="AF368" s="10" t="s">
        <v>74</v>
      </c>
      <c r="AG368" s="10" t="s">
        <v>74</v>
      </c>
      <c r="AH368" s="10" t="s">
        <v>74</v>
      </c>
      <c r="AI368" s="10" t="s">
        <v>74</v>
      </c>
      <c r="AJ368" s="10" t="s">
        <v>74</v>
      </c>
      <c r="AK368" s="10" t="s">
        <v>1500</v>
      </c>
      <c r="AL368" s="10">
        <v>81.0</v>
      </c>
      <c r="AM368" s="10" t="s">
        <v>1501</v>
      </c>
      <c r="AN368" s="10">
        <v>3.0</v>
      </c>
      <c r="AO368" s="10" t="s">
        <v>74</v>
      </c>
      <c r="AP368" s="10" t="s">
        <v>74</v>
      </c>
      <c r="AQ368" s="10" t="s">
        <v>74</v>
      </c>
      <c r="AR368" s="10">
        <v>0.0</v>
      </c>
      <c r="AS368" s="10" t="s">
        <v>74</v>
      </c>
      <c r="AT368" s="10">
        <v>996.0</v>
      </c>
      <c r="AU368" s="10"/>
      <c r="AV368" s="10" t="s">
        <v>74</v>
      </c>
      <c r="AW368" s="10" t="s">
        <v>74</v>
      </c>
      <c r="AX368" s="10">
        <v>0.0</v>
      </c>
      <c r="AY368" s="10">
        <v>0.0</v>
      </c>
      <c r="AZ368" s="10" t="s">
        <v>74</v>
      </c>
      <c r="BA368" s="10" t="s">
        <v>74</v>
      </c>
      <c r="BB368" s="10">
        <v>1.0</v>
      </c>
      <c r="BC368" s="10" t="s">
        <v>74</v>
      </c>
      <c r="BD368" s="10" t="s">
        <v>74</v>
      </c>
      <c r="BE368" s="10">
        <v>0.0</v>
      </c>
      <c r="BF368" s="10">
        <v>0.0</v>
      </c>
    </row>
    <row r="369" ht="14.25" customHeight="1">
      <c r="A369" s="10">
        <f t="shared" si="53"/>
        <v>339</v>
      </c>
      <c r="B369" s="10" t="s">
        <v>1448</v>
      </c>
      <c r="C369" s="11" t="s">
        <v>1487</v>
      </c>
      <c r="D369" s="11" t="s">
        <v>1502</v>
      </c>
      <c r="E369" s="10">
        <f t="shared" si="54"/>
        <v>16</v>
      </c>
      <c r="F369" s="11" t="s">
        <v>1503</v>
      </c>
      <c r="G369" s="11"/>
      <c r="H369" s="10"/>
      <c r="I369" s="11"/>
      <c r="J369" s="11"/>
      <c r="K369" s="10" t="s">
        <v>145</v>
      </c>
      <c r="L369" s="10" t="s">
        <v>145</v>
      </c>
      <c r="M369" s="10" t="s">
        <v>65</v>
      </c>
      <c r="N369" s="10" t="s">
        <v>74</v>
      </c>
      <c r="O369" s="10" t="s">
        <v>1504</v>
      </c>
      <c r="P369" s="10" t="s">
        <v>233</v>
      </c>
      <c r="Q369" s="10"/>
      <c r="R369" s="10"/>
      <c r="S369" s="10"/>
      <c r="T369" s="10"/>
      <c r="U369" s="10"/>
      <c r="V369" s="10" t="s">
        <v>1505</v>
      </c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</row>
    <row r="370" ht="14.25" customHeight="1">
      <c r="A370" s="10">
        <f t="shared" si="53"/>
        <v>340</v>
      </c>
      <c r="B370" s="10" t="s">
        <v>1448</v>
      </c>
      <c r="C370" s="11" t="s">
        <v>1487</v>
      </c>
      <c r="D370" s="11" t="s">
        <v>1506</v>
      </c>
      <c r="E370" s="10">
        <f t="shared" si="54"/>
        <v>17</v>
      </c>
      <c r="F370" s="11" t="s">
        <v>1507</v>
      </c>
      <c r="G370" s="11"/>
      <c r="H370" s="10"/>
      <c r="I370" s="11"/>
      <c r="J370" s="11"/>
      <c r="K370" s="10" t="s">
        <v>64</v>
      </c>
      <c r="L370" s="10" t="s">
        <v>64</v>
      </c>
      <c r="M370" s="10" t="s">
        <v>109</v>
      </c>
      <c r="N370" s="10" t="s">
        <v>86</v>
      </c>
      <c r="O370" s="10" t="s">
        <v>67</v>
      </c>
      <c r="P370" s="10" t="s">
        <v>68</v>
      </c>
      <c r="Q370" s="10" t="s">
        <v>1508</v>
      </c>
      <c r="R370" s="10"/>
      <c r="S370" s="10"/>
      <c r="T370" s="10"/>
      <c r="U370" s="10" t="s">
        <v>113</v>
      </c>
      <c r="V370" s="10" t="s">
        <v>1509</v>
      </c>
      <c r="W370" s="10">
        <v>1.0</v>
      </c>
      <c r="X370" s="10" t="s">
        <v>74</v>
      </c>
      <c r="Y370" s="10" t="s">
        <v>75</v>
      </c>
      <c r="Z370" s="10" t="s">
        <v>74</v>
      </c>
      <c r="AA370" s="10" t="s">
        <v>76</v>
      </c>
      <c r="AB370" s="10" t="s">
        <v>74</v>
      </c>
      <c r="AC370" s="10"/>
      <c r="AD370" s="10" t="s">
        <v>74</v>
      </c>
      <c r="AE370" s="10">
        <v>4.0</v>
      </c>
      <c r="AF370" s="10" t="s">
        <v>74</v>
      </c>
      <c r="AG370" s="10" t="s">
        <v>74</v>
      </c>
      <c r="AH370" s="10" t="s">
        <v>74</v>
      </c>
      <c r="AI370" s="10" t="s">
        <v>74</v>
      </c>
      <c r="AJ370" s="10" t="s">
        <v>74</v>
      </c>
      <c r="AK370" s="10" t="s">
        <v>1510</v>
      </c>
      <c r="AL370" s="10">
        <v>81.0</v>
      </c>
      <c r="AM370" s="10" t="s">
        <v>1501</v>
      </c>
      <c r="AN370" s="10">
        <v>1.0</v>
      </c>
      <c r="AO370" s="10" t="s">
        <v>74</v>
      </c>
      <c r="AP370" s="10" t="s">
        <v>74</v>
      </c>
      <c r="AQ370" s="10" t="s">
        <v>74</v>
      </c>
      <c r="AR370" s="10">
        <v>0.0</v>
      </c>
      <c r="AS370" s="10" t="s">
        <v>74</v>
      </c>
      <c r="AT370" s="10">
        <v>996.0</v>
      </c>
      <c r="AU370" s="10"/>
      <c r="AV370" s="10" t="s">
        <v>74</v>
      </c>
      <c r="AW370" s="10" t="s">
        <v>74</v>
      </c>
      <c r="AX370" s="10">
        <v>0.0</v>
      </c>
      <c r="AY370" s="10">
        <v>0.0</v>
      </c>
      <c r="AZ370" s="10" t="s">
        <v>74</v>
      </c>
      <c r="BA370" s="10" t="s">
        <v>74</v>
      </c>
      <c r="BB370" s="10">
        <v>1.0</v>
      </c>
      <c r="BC370" s="10" t="s">
        <v>74</v>
      </c>
      <c r="BD370" s="10" t="s">
        <v>74</v>
      </c>
      <c r="BE370" s="10">
        <v>0.0</v>
      </c>
      <c r="BF370" s="10">
        <v>0.0</v>
      </c>
    </row>
    <row r="371" ht="14.25" customHeight="1">
      <c r="A371" s="10">
        <f t="shared" si="53"/>
        <v>341</v>
      </c>
      <c r="B371" s="10" t="s">
        <v>1448</v>
      </c>
      <c r="C371" s="11" t="s">
        <v>1487</v>
      </c>
      <c r="D371" s="11" t="s">
        <v>1506</v>
      </c>
      <c r="E371" s="10">
        <f t="shared" si="54"/>
        <v>18</v>
      </c>
      <c r="F371" s="11" t="s">
        <v>1511</v>
      </c>
      <c r="G371" s="11"/>
      <c r="H371" s="10"/>
      <c r="I371" s="11"/>
      <c r="J371" s="11"/>
      <c r="K371" s="10" t="s">
        <v>64</v>
      </c>
      <c r="L371" s="10" t="s">
        <v>64</v>
      </c>
      <c r="M371" s="10" t="s">
        <v>245</v>
      </c>
      <c r="N371" s="10" t="s">
        <v>86</v>
      </c>
      <c r="O371" s="10" t="s">
        <v>67</v>
      </c>
      <c r="P371" s="10" t="s">
        <v>68</v>
      </c>
      <c r="Q371" s="10"/>
      <c r="R371" s="10"/>
      <c r="S371" s="10"/>
      <c r="T371" s="10"/>
      <c r="U371" s="10" t="s">
        <v>72</v>
      </c>
      <c r="V371" s="10" t="s">
        <v>1512</v>
      </c>
      <c r="W371" s="10">
        <v>3.0</v>
      </c>
      <c r="X371" s="10" t="s">
        <v>74</v>
      </c>
      <c r="Y371" s="10" t="s">
        <v>75</v>
      </c>
      <c r="Z371" s="10" t="s">
        <v>74</v>
      </c>
      <c r="AA371" s="10" t="s">
        <v>76</v>
      </c>
      <c r="AB371" s="10" t="s">
        <v>74</v>
      </c>
      <c r="AC371" s="10"/>
      <c r="AD371" s="10" t="s">
        <v>74</v>
      </c>
      <c r="AE371" s="10">
        <v>4.0</v>
      </c>
      <c r="AF371" s="10" t="s">
        <v>74</v>
      </c>
      <c r="AG371" s="10" t="s">
        <v>74</v>
      </c>
      <c r="AH371" s="10" t="s">
        <v>74</v>
      </c>
      <c r="AI371" s="10" t="s">
        <v>74</v>
      </c>
      <c r="AJ371" s="10" t="s">
        <v>74</v>
      </c>
      <c r="AK371" s="10" t="s">
        <v>1513</v>
      </c>
      <c r="AL371" s="10">
        <v>81.0</v>
      </c>
      <c r="AM371" s="10" t="s">
        <v>1501</v>
      </c>
      <c r="AN371" s="10">
        <v>3.0</v>
      </c>
      <c r="AO371" s="10" t="s">
        <v>74</v>
      </c>
      <c r="AP371" s="10" t="s">
        <v>74</v>
      </c>
      <c r="AQ371" s="10" t="s">
        <v>74</v>
      </c>
      <c r="AR371" s="10">
        <v>0.0</v>
      </c>
      <c r="AS371" s="10" t="s">
        <v>74</v>
      </c>
      <c r="AT371" s="10">
        <v>4.0</v>
      </c>
      <c r="AU371" s="10"/>
      <c r="AV371" s="10" t="s">
        <v>74</v>
      </c>
      <c r="AW371" s="10" t="s">
        <v>74</v>
      </c>
      <c r="AX371" s="10">
        <v>0.0</v>
      </c>
      <c r="AY371" s="10">
        <v>0.0</v>
      </c>
      <c r="AZ371" s="10" t="s">
        <v>74</v>
      </c>
      <c r="BA371" s="10" t="s">
        <v>74</v>
      </c>
      <c r="BB371" s="10">
        <v>1.0</v>
      </c>
      <c r="BC371" s="10" t="s">
        <v>74</v>
      </c>
      <c r="BD371" s="10" t="s">
        <v>74</v>
      </c>
      <c r="BE371" s="10">
        <v>0.0</v>
      </c>
      <c r="BF371" s="10">
        <v>0.0</v>
      </c>
    </row>
    <row r="372" ht="14.25" customHeight="1">
      <c r="A372" s="10">
        <f t="shared" si="53"/>
        <v>342</v>
      </c>
      <c r="B372" s="10" t="s">
        <v>1448</v>
      </c>
      <c r="C372" s="11" t="s">
        <v>1487</v>
      </c>
      <c r="D372" s="11" t="s">
        <v>1506</v>
      </c>
      <c r="E372" s="10">
        <f t="shared" si="54"/>
        <v>19</v>
      </c>
      <c r="F372" s="11" t="s">
        <v>1514</v>
      </c>
      <c r="G372" s="11"/>
      <c r="H372" s="10"/>
      <c r="I372" s="11"/>
      <c r="J372" s="11"/>
      <c r="K372" s="10" t="s">
        <v>145</v>
      </c>
      <c r="L372" s="10" t="s">
        <v>145</v>
      </c>
      <c r="M372" s="10" t="s">
        <v>65</v>
      </c>
      <c r="N372" s="10" t="s">
        <v>74</v>
      </c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</row>
    <row r="373" ht="14.25" customHeight="1">
      <c r="A373" s="10">
        <f t="shared" si="53"/>
        <v>343</v>
      </c>
      <c r="B373" s="10" t="s">
        <v>1448</v>
      </c>
      <c r="C373" s="11" t="s">
        <v>1515</v>
      </c>
      <c r="D373" s="11" t="s">
        <v>1516</v>
      </c>
      <c r="E373" s="10">
        <f t="shared" si="54"/>
        <v>20</v>
      </c>
      <c r="F373" s="11" t="s">
        <v>1517</v>
      </c>
      <c r="G373" s="11"/>
      <c r="H373" s="10"/>
      <c r="I373" s="11"/>
      <c r="J373" s="11"/>
      <c r="K373" s="10" t="s">
        <v>145</v>
      </c>
      <c r="L373" s="10" t="s">
        <v>145</v>
      </c>
      <c r="M373" s="10" t="s">
        <v>65</v>
      </c>
      <c r="N373" s="10" t="s">
        <v>74</v>
      </c>
      <c r="O373" s="10" t="s">
        <v>1518</v>
      </c>
      <c r="P373" s="10" t="s">
        <v>233</v>
      </c>
      <c r="Q373" s="10"/>
      <c r="R373" s="10"/>
      <c r="S373" s="10"/>
      <c r="T373" s="10"/>
      <c r="U373" s="10"/>
      <c r="V373" s="10" t="s">
        <v>1519</v>
      </c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</row>
    <row r="374" ht="14.25" customHeight="1">
      <c r="A374" s="10">
        <f t="shared" si="53"/>
        <v>344</v>
      </c>
      <c r="B374" s="10" t="s">
        <v>1448</v>
      </c>
      <c r="C374" s="11" t="s">
        <v>1515</v>
      </c>
      <c r="D374" s="11" t="s">
        <v>1520</v>
      </c>
      <c r="E374" s="10">
        <f t="shared" si="54"/>
        <v>21</v>
      </c>
      <c r="F374" s="11" t="s">
        <v>1521</v>
      </c>
      <c r="G374" s="11"/>
      <c r="H374" s="10"/>
      <c r="I374" s="11"/>
      <c r="J374" s="11"/>
      <c r="K374" s="10" t="s">
        <v>64</v>
      </c>
      <c r="L374" s="10" t="s">
        <v>64</v>
      </c>
      <c r="M374" s="10" t="s">
        <v>65</v>
      </c>
      <c r="N374" s="10" t="s">
        <v>86</v>
      </c>
      <c r="O374" s="10" t="s">
        <v>67</v>
      </c>
      <c r="P374" s="10" t="s">
        <v>68</v>
      </c>
      <c r="Q374" s="10" t="s">
        <v>1522</v>
      </c>
      <c r="R374" s="10" t="s">
        <v>1523</v>
      </c>
      <c r="S374" s="10" t="s">
        <v>63</v>
      </c>
      <c r="T374" s="10"/>
      <c r="U374" s="10" t="s">
        <v>95</v>
      </c>
      <c r="V374" s="10" t="s">
        <v>1524</v>
      </c>
      <c r="W374" s="10">
        <v>1.0</v>
      </c>
      <c r="X374" s="10" t="s">
        <v>74</v>
      </c>
      <c r="Y374" s="10" t="s">
        <v>75</v>
      </c>
      <c r="Z374" s="10" t="s">
        <v>74</v>
      </c>
      <c r="AA374" s="10" t="s">
        <v>76</v>
      </c>
      <c r="AB374" s="10" t="s">
        <v>74</v>
      </c>
      <c r="AC374" s="10"/>
      <c r="AD374" s="10" t="s">
        <v>74</v>
      </c>
      <c r="AE374" s="10">
        <v>4.0</v>
      </c>
      <c r="AF374" s="10" t="s">
        <v>74</v>
      </c>
      <c r="AG374" s="10" t="s">
        <v>74</v>
      </c>
      <c r="AH374" s="10" t="s">
        <v>74</v>
      </c>
      <c r="AI374" s="10" t="s">
        <v>74</v>
      </c>
      <c r="AJ374" s="10" t="s">
        <v>74</v>
      </c>
      <c r="AK374" s="10" t="s">
        <v>1525</v>
      </c>
      <c r="AL374" s="10">
        <v>81.0</v>
      </c>
      <c r="AM374" s="10" t="s">
        <v>74</v>
      </c>
      <c r="AN374" s="10">
        <v>1.0</v>
      </c>
      <c r="AO374" s="10" t="s">
        <v>74</v>
      </c>
      <c r="AP374" s="10" t="s">
        <v>79</v>
      </c>
      <c r="AQ374" s="10" t="s">
        <v>80</v>
      </c>
      <c r="AR374" s="10">
        <v>0.0</v>
      </c>
      <c r="AS374" s="10" t="s">
        <v>81</v>
      </c>
      <c r="AT374" s="10">
        <v>4.0</v>
      </c>
      <c r="AU374" s="10"/>
      <c r="AV374" s="10" t="s">
        <v>74</v>
      </c>
      <c r="AW374" s="10" t="s">
        <v>74</v>
      </c>
      <c r="AX374" s="10">
        <v>0.0</v>
      </c>
      <c r="AY374" s="10">
        <v>75.0</v>
      </c>
      <c r="AZ374" s="10" t="s">
        <v>74</v>
      </c>
      <c r="BA374" s="10" t="s">
        <v>74</v>
      </c>
      <c r="BB374" s="10">
        <v>1.0</v>
      </c>
      <c r="BC374" s="10" t="s">
        <v>74</v>
      </c>
      <c r="BD374" s="10" t="s">
        <v>74</v>
      </c>
      <c r="BE374" s="10">
        <v>3.0</v>
      </c>
      <c r="BF374" s="10">
        <v>3.0</v>
      </c>
    </row>
    <row r="375" ht="14.25" customHeight="1">
      <c r="A375" s="10">
        <f t="shared" si="53"/>
        <v>345</v>
      </c>
      <c r="B375" s="10" t="s">
        <v>1448</v>
      </c>
      <c r="C375" s="11" t="s">
        <v>1515</v>
      </c>
      <c r="D375" s="11" t="s">
        <v>1526</v>
      </c>
      <c r="E375" s="10">
        <f t="shared" si="54"/>
        <v>22</v>
      </c>
      <c r="F375" s="11" t="s">
        <v>1527</v>
      </c>
      <c r="G375" s="11"/>
      <c r="H375" s="10"/>
      <c r="I375" s="11"/>
      <c r="J375" s="11"/>
      <c r="K375" s="10" t="s">
        <v>64</v>
      </c>
      <c r="L375" s="10" t="s">
        <v>64</v>
      </c>
      <c r="M375" s="10" t="s">
        <v>65</v>
      </c>
      <c r="N375" s="10" t="s">
        <v>86</v>
      </c>
      <c r="O375" s="10" t="s">
        <v>67</v>
      </c>
      <c r="P375" s="10" t="s">
        <v>68</v>
      </c>
      <c r="Q375" s="10" t="s">
        <v>1528</v>
      </c>
      <c r="R375" s="10" t="s">
        <v>1529</v>
      </c>
      <c r="S375" s="10" t="s">
        <v>63</v>
      </c>
      <c r="T375" s="10"/>
      <c r="U375" s="10" t="s">
        <v>72</v>
      </c>
      <c r="V375" s="10" t="s">
        <v>1530</v>
      </c>
      <c r="W375" s="10">
        <v>1.0</v>
      </c>
      <c r="X375" s="10" t="s">
        <v>74</v>
      </c>
      <c r="Y375" s="10" t="s">
        <v>75</v>
      </c>
      <c r="Z375" s="10" t="s">
        <v>74</v>
      </c>
      <c r="AA375" s="10" t="s">
        <v>76</v>
      </c>
      <c r="AB375" s="10" t="s">
        <v>74</v>
      </c>
      <c r="AC375" s="10"/>
      <c r="AD375" s="10" t="s">
        <v>74</v>
      </c>
      <c r="AE375" s="10">
        <v>4.0</v>
      </c>
      <c r="AF375" s="10" t="s">
        <v>74</v>
      </c>
      <c r="AG375" s="10" t="s">
        <v>74</v>
      </c>
      <c r="AH375" s="10" t="s">
        <v>74</v>
      </c>
      <c r="AI375" s="10" t="s">
        <v>74</v>
      </c>
      <c r="AJ375" s="10" t="s">
        <v>74</v>
      </c>
      <c r="AK375" s="10" t="s">
        <v>1531</v>
      </c>
      <c r="AL375" s="10">
        <v>81.0</v>
      </c>
      <c r="AM375" s="10" t="s">
        <v>74</v>
      </c>
      <c r="AN375" s="10">
        <v>1.0</v>
      </c>
      <c r="AO375" s="10" t="s">
        <v>74</v>
      </c>
      <c r="AP375" s="10" t="s">
        <v>74</v>
      </c>
      <c r="AQ375" s="10" t="s">
        <v>74</v>
      </c>
      <c r="AR375" s="10">
        <v>0.0</v>
      </c>
      <c r="AS375" s="10" t="s">
        <v>74</v>
      </c>
      <c r="AT375" s="10">
        <v>4.0</v>
      </c>
      <c r="AU375" s="10"/>
      <c r="AV375" s="10" t="s">
        <v>74</v>
      </c>
      <c r="AW375" s="10" t="s">
        <v>74</v>
      </c>
      <c r="AX375" s="10">
        <v>0.0</v>
      </c>
      <c r="AY375" s="10">
        <v>0.0</v>
      </c>
      <c r="AZ375" s="10" t="s">
        <v>74</v>
      </c>
      <c r="BA375" s="10" t="s">
        <v>74</v>
      </c>
      <c r="BB375" s="10">
        <v>1.0</v>
      </c>
      <c r="BC375" s="10" t="s">
        <v>74</v>
      </c>
      <c r="BD375" s="10" t="s">
        <v>74</v>
      </c>
      <c r="BE375" s="10">
        <v>0.0</v>
      </c>
      <c r="BF375" s="10">
        <v>0.0</v>
      </c>
    </row>
    <row r="376" ht="14.25" customHeight="1">
      <c r="A376" s="10">
        <f t="shared" si="53"/>
        <v>346</v>
      </c>
      <c r="B376" s="10" t="s">
        <v>1448</v>
      </c>
      <c r="C376" s="11" t="s">
        <v>1515</v>
      </c>
      <c r="D376" s="11" t="s">
        <v>1532</v>
      </c>
      <c r="E376" s="10">
        <f t="shared" si="54"/>
        <v>23</v>
      </c>
      <c r="F376" s="11" t="s">
        <v>1533</v>
      </c>
      <c r="G376" s="11"/>
      <c r="H376" s="10"/>
      <c r="I376" s="11"/>
      <c r="J376" s="11"/>
      <c r="K376" s="10" t="s">
        <v>145</v>
      </c>
      <c r="L376" s="10" t="s">
        <v>145</v>
      </c>
      <c r="M376" s="10" t="s">
        <v>65</v>
      </c>
      <c r="N376" s="10" t="s">
        <v>74</v>
      </c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</row>
    <row r="377" ht="14.25" customHeight="1">
      <c r="A377" s="10">
        <f t="shared" si="53"/>
        <v>347</v>
      </c>
      <c r="B377" s="10" t="s">
        <v>1448</v>
      </c>
      <c r="C377" s="11" t="s">
        <v>1515</v>
      </c>
      <c r="D377" s="11" t="s">
        <v>1534</v>
      </c>
      <c r="E377" s="10">
        <f t="shared" si="54"/>
        <v>24</v>
      </c>
      <c r="F377" s="11" t="s">
        <v>1535</v>
      </c>
      <c r="G377" s="11"/>
      <c r="H377" s="10"/>
      <c r="I377" s="11"/>
      <c r="J377" s="11"/>
      <c r="K377" s="10" t="s">
        <v>64</v>
      </c>
      <c r="L377" s="10" t="s">
        <v>64</v>
      </c>
      <c r="M377" s="10" t="s">
        <v>65</v>
      </c>
      <c r="N377" s="10" t="s">
        <v>86</v>
      </c>
      <c r="O377" s="10" t="s">
        <v>67</v>
      </c>
      <c r="P377" s="10"/>
      <c r="Q377" s="10"/>
      <c r="R377" s="10"/>
      <c r="S377" s="10"/>
      <c r="T377" s="10"/>
      <c r="U377" s="10" t="s">
        <v>95</v>
      </c>
      <c r="V377" s="10" t="s">
        <v>1536</v>
      </c>
      <c r="W377" s="10">
        <v>3.0</v>
      </c>
      <c r="X377" s="10" t="s">
        <v>74</v>
      </c>
      <c r="Y377" s="10" t="s">
        <v>75</v>
      </c>
      <c r="Z377" s="10" t="s">
        <v>74</v>
      </c>
      <c r="AA377" s="10" t="s">
        <v>76</v>
      </c>
      <c r="AB377" s="10" t="s">
        <v>74</v>
      </c>
      <c r="AC377" s="10"/>
      <c r="AD377" s="10" t="s">
        <v>74</v>
      </c>
      <c r="AE377" s="10">
        <v>4.0</v>
      </c>
      <c r="AF377" s="10" t="s">
        <v>74</v>
      </c>
      <c r="AG377" s="10" t="s">
        <v>74</v>
      </c>
      <c r="AH377" s="10" t="s">
        <v>74</v>
      </c>
      <c r="AI377" s="10" t="s">
        <v>74</v>
      </c>
      <c r="AJ377" s="10" t="s">
        <v>74</v>
      </c>
      <c r="AK377" s="10" t="s">
        <v>1537</v>
      </c>
      <c r="AL377" s="10">
        <v>81.0</v>
      </c>
      <c r="AM377" s="10" t="s">
        <v>74</v>
      </c>
      <c r="AN377" s="10">
        <v>996.0</v>
      </c>
      <c r="AO377" s="10" t="s">
        <v>74</v>
      </c>
      <c r="AP377" s="10" t="s">
        <v>90</v>
      </c>
      <c r="AQ377" s="10" t="s">
        <v>91</v>
      </c>
      <c r="AR377" s="10">
        <v>0.0</v>
      </c>
      <c r="AS377" s="10" t="s">
        <v>81</v>
      </c>
      <c r="AT377" s="10">
        <v>996.0</v>
      </c>
      <c r="AU377" s="10"/>
      <c r="AV377" s="10" t="s">
        <v>74</v>
      </c>
      <c r="AW377" s="10" t="s">
        <v>74</v>
      </c>
      <c r="AX377" s="10">
        <v>0.0</v>
      </c>
      <c r="AY377" s="10">
        <v>43.0</v>
      </c>
      <c r="AZ377" s="10" t="s">
        <v>74</v>
      </c>
      <c r="BA377" s="10" t="s">
        <v>74</v>
      </c>
      <c r="BB377" s="10">
        <v>1.0</v>
      </c>
      <c r="BC377" s="10" t="s">
        <v>74</v>
      </c>
      <c r="BD377" s="10" t="s">
        <v>74</v>
      </c>
      <c r="BE377" s="10">
        <v>2.0</v>
      </c>
      <c r="BF377" s="10">
        <v>3.0</v>
      </c>
    </row>
    <row r="378" ht="14.25" customHeight="1">
      <c r="A378" s="10">
        <f t="shared" si="53"/>
        <v>348</v>
      </c>
      <c r="B378" s="10" t="s">
        <v>1448</v>
      </c>
      <c r="C378" s="11" t="s">
        <v>1538</v>
      </c>
      <c r="D378" s="11" t="s">
        <v>1539</v>
      </c>
      <c r="E378" s="10">
        <f t="shared" si="54"/>
        <v>25</v>
      </c>
      <c r="F378" s="11" t="s">
        <v>1540</v>
      </c>
      <c r="G378" s="11"/>
      <c r="H378" s="10"/>
      <c r="I378" s="11"/>
      <c r="J378" s="11"/>
      <c r="K378" s="10" t="s">
        <v>64</v>
      </c>
      <c r="L378" s="10" t="s">
        <v>64</v>
      </c>
      <c r="M378" s="10" t="s">
        <v>65</v>
      </c>
      <c r="N378" s="10" t="s">
        <v>228</v>
      </c>
      <c r="O378" s="10" t="s">
        <v>67</v>
      </c>
      <c r="P378" s="10" t="s">
        <v>68</v>
      </c>
      <c r="Q378" s="10" t="s">
        <v>1541</v>
      </c>
      <c r="R378" s="10" t="s">
        <v>560</v>
      </c>
      <c r="S378" s="10" t="s">
        <v>63</v>
      </c>
      <c r="T378" s="10"/>
      <c r="U378" s="10" t="s">
        <v>72</v>
      </c>
      <c r="V378" s="10" t="s">
        <v>1542</v>
      </c>
      <c r="W378" s="10">
        <v>2.0</v>
      </c>
      <c r="X378" s="10" t="s">
        <v>74</v>
      </c>
      <c r="Y378" s="10" t="s">
        <v>75</v>
      </c>
      <c r="Z378" s="10" t="s">
        <v>74</v>
      </c>
      <c r="AA378" s="10" t="s">
        <v>76</v>
      </c>
      <c r="AB378" s="10" t="s">
        <v>74</v>
      </c>
      <c r="AC378" s="10"/>
      <c r="AD378" s="10" t="s">
        <v>74</v>
      </c>
      <c r="AE378" s="10">
        <v>4.0</v>
      </c>
      <c r="AF378" s="10" t="s">
        <v>74</v>
      </c>
      <c r="AG378" s="10" t="s">
        <v>74</v>
      </c>
      <c r="AH378" s="10" t="s">
        <v>74</v>
      </c>
      <c r="AI378" s="10" t="s">
        <v>74</v>
      </c>
      <c r="AJ378" s="10" t="s">
        <v>74</v>
      </c>
      <c r="AK378" s="10" t="s">
        <v>1543</v>
      </c>
      <c r="AL378" s="10">
        <v>81.0</v>
      </c>
      <c r="AM378" s="10" t="s">
        <v>1544</v>
      </c>
      <c r="AN378" s="10">
        <v>1.0</v>
      </c>
      <c r="AO378" s="10" t="s">
        <v>74</v>
      </c>
      <c r="AP378" s="10" t="s">
        <v>90</v>
      </c>
      <c r="AQ378" s="10" t="s">
        <v>91</v>
      </c>
      <c r="AR378" s="10">
        <v>0.0</v>
      </c>
      <c r="AS378" s="10" t="s">
        <v>81</v>
      </c>
      <c r="AT378" s="10">
        <v>3.0</v>
      </c>
      <c r="AU378" s="10"/>
      <c r="AV378" s="10" t="s">
        <v>74</v>
      </c>
      <c r="AW378" s="10" t="s">
        <v>74</v>
      </c>
      <c r="AX378" s="10">
        <v>0.0</v>
      </c>
      <c r="AY378" s="10">
        <v>86.0</v>
      </c>
      <c r="AZ378" s="10" t="s">
        <v>74</v>
      </c>
      <c r="BA378" s="10" t="s">
        <v>74</v>
      </c>
      <c r="BB378" s="10">
        <v>1.0</v>
      </c>
      <c r="BC378" s="10" t="s">
        <v>74</v>
      </c>
      <c r="BD378" s="10" t="s">
        <v>74</v>
      </c>
      <c r="BE378" s="10">
        <v>3.0</v>
      </c>
      <c r="BF378" s="10">
        <v>4.0</v>
      </c>
    </row>
    <row r="379" ht="14.25" customHeight="1">
      <c r="A379" s="10">
        <f t="shared" si="53"/>
        <v>349</v>
      </c>
      <c r="B379" s="10" t="s">
        <v>1448</v>
      </c>
      <c r="C379" s="11" t="s">
        <v>1538</v>
      </c>
      <c r="D379" s="11" t="s">
        <v>1545</v>
      </c>
      <c r="E379" s="10">
        <f t="shared" si="54"/>
        <v>26</v>
      </c>
      <c r="F379" s="11" t="s">
        <v>1546</v>
      </c>
      <c r="G379" s="11"/>
      <c r="H379" s="10"/>
      <c r="I379" s="11"/>
      <c r="J379" s="11"/>
      <c r="K379" s="10" t="s">
        <v>64</v>
      </c>
      <c r="L379" s="10" t="s">
        <v>64</v>
      </c>
      <c r="M379" s="10" t="s">
        <v>65</v>
      </c>
      <c r="N379" s="10" t="s">
        <v>228</v>
      </c>
      <c r="O379" s="10" t="s">
        <v>67</v>
      </c>
      <c r="P379" s="10" t="s">
        <v>68</v>
      </c>
      <c r="Q379" s="10"/>
      <c r="R379" s="10"/>
      <c r="S379" s="10"/>
      <c r="T379" s="10"/>
      <c r="U379" s="10" t="s">
        <v>95</v>
      </c>
      <c r="V379" s="10" t="s">
        <v>74</v>
      </c>
      <c r="W379" s="10">
        <v>2.0</v>
      </c>
      <c r="X379" s="10" t="s">
        <v>74</v>
      </c>
      <c r="Y379" s="10" t="s">
        <v>75</v>
      </c>
      <c r="Z379" s="10" t="s">
        <v>74</v>
      </c>
      <c r="AA379" s="10" t="s">
        <v>76</v>
      </c>
      <c r="AB379" s="10" t="s">
        <v>74</v>
      </c>
      <c r="AC379" s="10"/>
      <c r="AD379" s="10" t="s">
        <v>74</v>
      </c>
      <c r="AE379" s="10">
        <v>4.0</v>
      </c>
      <c r="AF379" s="10" t="s">
        <v>74</v>
      </c>
      <c r="AG379" s="10" t="s">
        <v>74</v>
      </c>
      <c r="AH379" s="10" t="s">
        <v>74</v>
      </c>
      <c r="AI379" s="10" t="s">
        <v>74</v>
      </c>
      <c r="AJ379" s="10" t="s">
        <v>74</v>
      </c>
      <c r="AK379" s="10" t="s">
        <v>1547</v>
      </c>
      <c r="AL379" s="10">
        <v>81.0</v>
      </c>
      <c r="AM379" s="10" t="s">
        <v>1544</v>
      </c>
      <c r="AN379" s="10">
        <v>3.0</v>
      </c>
      <c r="AO379" s="10" t="s">
        <v>74</v>
      </c>
      <c r="AP379" s="10" t="s">
        <v>74</v>
      </c>
      <c r="AQ379" s="10" t="s">
        <v>74</v>
      </c>
      <c r="AR379" s="10">
        <v>0.0</v>
      </c>
      <c r="AS379" s="10" t="s">
        <v>74</v>
      </c>
      <c r="AT379" s="10">
        <v>4.0</v>
      </c>
      <c r="AU379" s="10"/>
      <c r="AV379" s="10" t="s">
        <v>74</v>
      </c>
      <c r="AW379" s="10" t="s">
        <v>74</v>
      </c>
      <c r="AX379" s="10">
        <v>0.0</v>
      </c>
      <c r="AY379" s="10">
        <v>0.0</v>
      </c>
      <c r="AZ379" s="10" t="s">
        <v>74</v>
      </c>
      <c r="BA379" s="10" t="s">
        <v>74</v>
      </c>
      <c r="BB379" s="10">
        <v>1.0</v>
      </c>
      <c r="BC379" s="10" t="s">
        <v>74</v>
      </c>
      <c r="BD379" s="10" t="s">
        <v>74</v>
      </c>
      <c r="BE379" s="10">
        <v>0.0</v>
      </c>
      <c r="BF379" s="10">
        <v>0.0</v>
      </c>
    </row>
    <row r="380" ht="14.25" customHeight="1">
      <c r="A380" s="10">
        <f t="shared" si="53"/>
        <v>350</v>
      </c>
      <c r="B380" s="10" t="s">
        <v>1448</v>
      </c>
      <c r="C380" s="11" t="s">
        <v>1548</v>
      </c>
      <c r="D380" s="11" t="s">
        <v>1549</v>
      </c>
      <c r="E380" s="10">
        <f t="shared" si="54"/>
        <v>27</v>
      </c>
      <c r="F380" s="11" t="s">
        <v>1550</v>
      </c>
      <c r="G380" s="11"/>
      <c r="H380" s="10"/>
      <c r="I380" s="11"/>
      <c r="J380" s="11"/>
      <c r="K380" s="10" t="s">
        <v>64</v>
      </c>
      <c r="L380" s="10" t="s">
        <v>64</v>
      </c>
      <c r="M380" s="10" t="s">
        <v>109</v>
      </c>
      <c r="N380" s="10" t="s">
        <v>86</v>
      </c>
      <c r="O380" s="10" t="s">
        <v>67</v>
      </c>
      <c r="P380" s="10" t="s">
        <v>68</v>
      </c>
      <c r="Q380" s="10"/>
      <c r="R380" s="10"/>
      <c r="S380" s="10"/>
      <c r="T380" s="10"/>
      <c r="U380" s="10" t="s">
        <v>113</v>
      </c>
      <c r="V380" s="10" t="s">
        <v>1551</v>
      </c>
      <c r="W380" s="10">
        <v>1.0</v>
      </c>
      <c r="X380" s="10" t="s">
        <v>74</v>
      </c>
      <c r="Y380" s="10" t="s">
        <v>75</v>
      </c>
      <c r="Z380" s="10" t="s">
        <v>74</v>
      </c>
      <c r="AA380" s="10" t="s">
        <v>76</v>
      </c>
      <c r="AB380" s="10" t="s">
        <v>74</v>
      </c>
      <c r="AC380" s="10"/>
      <c r="AD380" s="10" t="s">
        <v>74</v>
      </c>
      <c r="AE380" s="10">
        <v>4.0</v>
      </c>
      <c r="AF380" s="10" t="s">
        <v>74</v>
      </c>
      <c r="AG380" s="10" t="s">
        <v>74</v>
      </c>
      <c r="AH380" s="10" t="s">
        <v>74</v>
      </c>
      <c r="AI380" s="10" t="s">
        <v>74</v>
      </c>
      <c r="AJ380" s="10" t="s">
        <v>74</v>
      </c>
      <c r="AK380" s="10" t="s">
        <v>1552</v>
      </c>
      <c r="AL380" s="10">
        <v>81.0</v>
      </c>
      <c r="AM380" s="10" t="s">
        <v>1553</v>
      </c>
      <c r="AN380" s="10">
        <v>3.0</v>
      </c>
      <c r="AO380" s="10" t="s">
        <v>74</v>
      </c>
      <c r="AP380" s="10" t="s">
        <v>74</v>
      </c>
      <c r="AQ380" s="10" t="s">
        <v>74</v>
      </c>
      <c r="AR380" s="10">
        <v>0.0</v>
      </c>
      <c r="AS380" s="10" t="s">
        <v>74</v>
      </c>
      <c r="AT380" s="10">
        <v>4.0</v>
      </c>
      <c r="AU380" s="10"/>
      <c r="AV380" s="10" t="s">
        <v>74</v>
      </c>
      <c r="AW380" s="10" t="s">
        <v>74</v>
      </c>
      <c r="AX380" s="10">
        <v>0.0</v>
      </c>
      <c r="AY380" s="10">
        <v>0.0</v>
      </c>
      <c r="AZ380" s="10" t="s">
        <v>74</v>
      </c>
      <c r="BA380" s="10" t="s">
        <v>74</v>
      </c>
      <c r="BB380" s="10">
        <v>1.0</v>
      </c>
      <c r="BC380" s="10" t="s">
        <v>74</v>
      </c>
      <c r="BD380" s="10" t="s">
        <v>74</v>
      </c>
      <c r="BE380" s="10">
        <v>0.0</v>
      </c>
      <c r="BF380" s="10">
        <v>0.0</v>
      </c>
    </row>
    <row r="381" ht="14.25" customHeight="1">
      <c r="A381" s="10">
        <f t="shared" si="53"/>
        <v>351</v>
      </c>
      <c r="B381" s="10" t="s">
        <v>1448</v>
      </c>
      <c r="C381" s="11" t="s">
        <v>1548</v>
      </c>
      <c r="D381" s="11" t="s">
        <v>1554</v>
      </c>
      <c r="E381" s="10">
        <f t="shared" si="54"/>
        <v>28</v>
      </c>
      <c r="F381" s="11" t="s">
        <v>1555</v>
      </c>
      <c r="G381" s="11"/>
      <c r="H381" s="10"/>
      <c r="I381" s="11"/>
      <c r="J381" s="11"/>
      <c r="K381" s="10" t="s">
        <v>145</v>
      </c>
      <c r="L381" s="10" t="s">
        <v>145</v>
      </c>
      <c r="M381" s="10" t="s">
        <v>65</v>
      </c>
      <c r="N381" s="10" t="s">
        <v>74</v>
      </c>
      <c r="O381" s="10" t="s">
        <v>1556</v>
      </c>
      <c r="P381" s="10" t="s">
        <v>233</v>
      </c>
      <c r="Q381" s="10"/>
      <c r="R381" s="10"/>
      <c r="S381" s="10"/>
      <c r="T381" s="10"/>
      <c r="U381" s="10"/>
      <c r="V381" s="10" t="s">
        <v>1557</v>
      </c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</row>
    <row r="382" ht="14.25" customHeight="1">
      <c r="A382" s="10">
        <f t="shared" si="53"/>
        <v>352</v>
      </c>
      <c r="B382" s="10" t="s">
        <v>1448</v>
      </c>
      <c r="C382" s="11" t="s">
        <v>1548</v>
      </c>
      <c r="D382" s="11" t="s">
        <v>1558</v>
      </c>
      <c r="E382" s="10">
        <f t="shared" si="54"/>
        <v>29</v>
      </c>
      <c r="F382" s="11" t="s">
        <v>1559</v>
      </c>
      <c r="G382" s="11"/>
      <c r="H382" s="10"/>
      <c r="I382" s="11"/>
      <c r="J382" s="11"/>
      <c r="K382" s="10" t="s">
        <v>64</v>
      </c>
      <c r="L382" s="10" t="s">
        <v>64</v>
      </c>
      <c r="M382" s="10" t="s">
        <v>245</v>
      </c>
      <c r="N382" s="10" t="s">
        <v>86</v>
      </c>
      <c r="O382" s="10" t="s">
        <v>67</v>
      </c>
      <c r="P382" s="10"/>
      <c r="Q382" s="10"/>
      <c r="R382" s="10"/>
      <c r="S382" s="10"/>
      <c r="T382" s="10"/>
      <c r="U382" s="10" t="s">
        <v>95</v>
      </c>
      <c r="V382" s="10" t="s">
        <v>74</v>
      </c>
      <c r="W382" s="10">
        <v>1.0</v>
      </c>
      <c r="X382" s="10" t="s">
        <v>74</v>
      </c>
      <c r="Y382" s="10" t="s">
        <v>75</v>
      </c>
      <c r="Z382" s="10" t="s">
        <v>74</v>
      </c>
      <c r="AA382" s="10" t="s">
        <v>76</v>
      </c>
      <c r="AB382" s="10" t="s">
        <v>74</v>
      </c>
      <c r="AC382" s="10"/>
      <c r="AD382" s="10" t="s">
        <v>74</v>
      </c>
      <c r="AE382" s="10">
        <v>4.0</v>
      </c>
      <c r="AF382" s="10" t="s">
        <v>74</v>
      </c>
      <c r="AG382" s="10" t="s">
        <v>74</v>
      </c>
      <c r="AH382" s="10" t="s">
        <v>74</v>
      </c>
      <c r="AI382" s="10" t="s">
        <v>74</v>
      </c>
      <c r="AJ382" s="10" t="s">
        <v>74</v>
      </c>
      <c r="AK382" s="10" t="s">
        <v>1560</v>
      </c>
      <c r="AL382" s="10">
        <v>81.0</v>
      </c>
      <c r="AM382" s="10" t="s">
        <v>1553</v>
      </c>
      <c r="AN382" s="10">
        <v>3.0</v>
      </c>
      <c r="AO382" s="10" t="s">
        <v>74</v>
      </c>
      <c r="AP382" s="10" t="s">
        <v>74</v>
      </c>
      <c r="AQ382" s="10" t="s">
        <v>74</v>
      </c>
      <c r="AR382" s="10">
        <v>0.0</v>
      </c>
      <c r="AS382" s="10" t="s">
        <v>74</v>
      </c>
      <c r="AT382" s="10">
        <v>996.0</v>
      </c>
      <c r="AU382" s="10"/>
      <c r="AV382" s="10" t="s">
        <v>74</v>
      </c>
      <c r="AW382" s="10" t="s">
        <v>74</v>
      </c>
      <c r="AX382" s="10">
        <v>0.0</v>
      </c>
      <c r="AY382" s="10">
        <v>0.0</v>
      </c>
      <c r="AZ382" s="10" t="s">
        <v>74</v>
      </c>
      <c r="BA382" s="10" t="s">
        <v>74</v>
      </c>
      <c r="BB382" s="10">
        <v>1.0</v>
      </c>
      <c r="BC382" s="10" t="s">
        <v>74</v>
      </c>
      <c r="BD382" s="10" t="s">
        <v>74</v>
      </c>
      <c r="BE382" s="10">
        <v>0.0</v>
      </c>
      <c r="BF382" s="10">
        <v>0.0</v>
      </c>
    </row>
    <row r="383" ht="14.25" customHeight="1">
      <c r="A383" s="10">
        <f t="shared" si="53"/>
        <v>353</v>
      </c>
      <c r="B383" s="10" t="s">
        <v>1448</v>
      </c>
      <c r="C383" s="11" t="s">
        <v>1548</v>
      </c>
      <c r="D383" s="11" t="s">
        <v>1561</v>
      </c>
      <c r="E383" s="10">
        <f t="shared" si="54"/>
        <v>30</v>
      </c>
      <c r="F383" s="11" t="s">
        <v>1562</v>
      </c>
      <c r="G383" s="11"/>
      <c r="H383" s="10"/>
      <c r="I383" s="11"/>
      <c r="J383" s="11"/>
      <c r="K383" s="10" t="s">
        <v>145</v>
      </c>
      <c r="L383" s="10" t="s">
        <v>145</v>
      </c>
      <c r="M383" s="10" t="s">
        <v>245</v>
      </c>
      <c r="N383" s="10" t="s">
        <v>74</v>
      </c>
      <c r="O383" s="10" t="s">
        <v>1563</v>
      </c>
      <c r="P383" s="10"/>
      <c r="Q383" s="10"/>
      <c r="R383" s="10"/>
      <c r="S383" s="10"/>
      <c r="T383" s="10"/>
      <c r="U383" s="10"/>
      <c r="V383" s="10" t="s">
        <v>1564</v>
      </c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</row>
    <row r="384" ht="14.25" customHeight="1">
      <c r="A384" s="10">
        <f t="shared" si="53"/>
        <v>354</v>
      </c>
      <c r="B384" s="10" t="s">
        <v>1448</v>
      </c>
      <c r="C384" s="11" t="s">
        <v>1548</v>
      </c>
      <c r="D384" s="11" t="s">
        <v>1565</v>
      </c>
      <c r="E384" s="10">
        <f t="shared" si="54"/>
        <v>31</v>
      </c>
      <c r="F384" s="11" t="s">
        <v>1566</v>
      </c>
      <c r="G384" s="11"/>
      <c r="H384" s="10"/>
      <c r="I384" s="11"/>
      <c r="J384" s="11"/>
      <c r="K384" s="10" t="s">
        <v>145</v>
      </c>
      <c r="L384" s="10" t="s">
        <v>145</v>
      </c>
      <c r="M384" s="10" t="s">
        <v>65</v>
      </c>
      <c r="N384" s="10" t="s">
        <v>74</v>
      </c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</row>
    <row r="385" ht="14.25" customHeight="1">
      <c r="A385" s="10">
        <f t="shared" si="53"/>
        <v>355</v>
      </c>
      <c r="B385" s="10" t="s">
        <v>1448</v>
      </c>
      <c r="C385" s="11" t="s">
        <v>1567</v>
      </c>
      <c r="D385" s="11" t="s">
        <v>1568</v>
      </c>
      <c r="E385" s="10">
        <f t="shared" si="54"/>
        <v>32</v>
      </c>
      <c r="F385" s="11" t="s">
        <v>1569</v>
      </c>
      <c r="G385" s="11"/>
      <c r="H385" s="10"/>
      <c r="I385" s="11"/>
      <c r="J385" s="11"/>
      <c r="K385" s="10" t="s">
        <v>64</v>
      </c>
      <c r="L385" s="10" t="s">
        <v>252</v>
      </c>
      <c r="M385" s="10" t="s">
        <v>245</v>
      </c>
      <c r="N385" s="10" t="s">
        <v>95</v>
      </c>
      <c r="O385" s="10"/>
      <c r="P385" s="10"/>
      <c r="Q385" s="10"/>
      <c r="R385" s="10"/>
      <c r="S385" s="10"/>
      <c r="T385" s="10"/>
      <c r="U385" s="10" t="s">
        <v>72</v>
      </c>
      <c r="V385" s="10" t="s">
        <v>1570</v>
      </c>
      <c r="W385" s="10">
        <v>1.0</v>
      </c>
      <c r="X385" s="10" t="s">
        <v>74</v>
      </c>
      <c r="Y385" s="10" t="s">
        <v>75</v>
      </c>
      <c r="Z385" s="10" t="s">
        <v>74</v>
      </c>
      <c r="AA385" s="10" t="s">
        <v>76</v>
      </c>
      <c r="AB385" s="10" t="s">
        <v>74</v>
      </c>
      <c r="AC385" s="10"/>
      <c r="AD385" s="10" t="s">
        <v>1571</v>
      </c>
      <c r="AE385" s="10">
        <v>4.0</v>
      </c>
      <c r="AF385" s="10" t="s">
        <v>74</v>
      </c>
      <c r="AG385" s="10" t="s">
        <v>74</v>
      </c>
      <c r="AH385" s="10" t="s">
        <v>74</v>
      </c>
      <c r="AI385" s="10" t="s">
        <v>74</v>
      </c>
      <c r="AJ385" s="10" t="s">
        <v>74</v>
      </c>
      <c r="AK385" s="10" t="s">
        <v>1572</v>
      </c>
      <c r="AL385" s="10">
        <v>81.0</v>
      </c>
      <c r="AM385" s="10" t="s">
        <v>1573</v>
      </c>
      <c r="AN385" s="10">
        <v>3.0</v>
      </c>
      <c r="AO385" s="10" t="s">
        <v>74</v>
      </c>
      <c r="AP385" s="10" t="s">
        <v>74</v>
      </c>
      <c r="AQ385" s="10" t="s">
        <v>74</v>
      </c>
      <c r="AR385" s="10">
        <v>0.0</v>
      </c>
      <c r="AS385" s="10" t="s">
        <v>345</v>
      </c>
      <c r="AT385" s="10">
        <v>996.0</v>
      </c>
      <c r="AU385" s="10"/>
      <c r="AV385" s="10" t="s">
        <v>74</v>
      </c>
      <c r="AW385" s="10" t="s">
        <v>74</v>
      </c>
      <c r="AX385" s="10">
        <v>0.0</v>
      </c>
      <c r="AY385" s="10">
        <v>0.0</v>
      </c>
      <c r="AZ385" s="10" t="s">
        <v>74</v>
      </c>
      <c r="BA385" s="10" t="s">
        <v>74</v>
      </c>
      <c r="BB385" s="10">
        <v>1.0</v>
      </c>
      <c r="BC385" s="10" t="s">
        <v>74</v>
      </c>
      <c r="BD385" s="10" t="s">
        <v>74</v>
      </c>
      <c r="BE385" s="10">
        <v>0.0</v>
      </c>
      <c r="BF385" s="10">
        <v>0.0</v>
      </c>
    </row>
    <row r="386" ht="14.25" customHeight="1">
      <c r="A386" s="10">
        <f t="shared" si="53"/>
        <v>356</v>
      </c>
      <c r="B386" s="10" t="s">
        <v>1448</v>
      </c>
      <c r="C386" s="11" t="s">
        <v>1567</v>
      </c>
      <c r="D386" s="11" t="s">
        <v>1574</v>
      </c>
      <c r="E386" s="10">
        <f t="shared" si="54"/>
        <v>33</v>
      </c>
      <c r="F386" s="11" t="s">
        <v>1574</v>
      </c>
      <c r="G386" s="11"/>
      <c r="H386" s="10"/>
      <c r="I386" s="11"/>
      <c r="J386" s="11"/>
      <c r="K386" s="10" t="s">
        <v>145</v>
      </c>
      <c r="L386" s="10" t="s">
        <v>145</v>
      </c>
      <c r="M386" s="10" t="s">
        <v>65</v>
      </c>
      <c r="N386" s="10" t="s">
        <v>74</v>
      </c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</row>
    <row r="387" ht="14.25" customHeight="1">
      <c r="A387" s="10">
        <f t="shared" si="53"/>
        <v>357</v>
      </c>
      <c r="B387" s="10" t="s">
        <v>1448</v>
      </c>
      <c r="C387" s="11" t="s">
        <v>1567</v>
      </c>
      <c r="D387" s="11" t="s">
        <v>1575</v>
      </c>
      <c r="E387" s="10">
        <f t="shared" si="54"/>
        <v>34</v>
      </c>
      <c r="F387" s="11" t="s">
        <v>1576</v>
      </c>
      <c r="G387" s="11"/>
      <c r="H387" s="10"/>
      <c r="I387" s="11"/>
      <c r="J387" s="11"/>
      <c r="K387" s="10" t="s">
        <v>145</v>
      </c>
      <c r="L387" s="10" t="s">
        <v>252</v>
      </c>
      <c r="M387" s="10" t="s">
        <v>245</v>
      </c>
      <c r="N387" s="10" t="s">
        <v>95</v>
      </c>
      <c r="O387" s="10"/>
      <c r="P387" s="10"/>
      <c r="Q387" s="10"/>
      <c r="R387" s="10"/>
      <c r="S387" s="10"/>
      <c r="T387" s="10"/>
      <c r="U387" s="10" t="s">
        <v>72</v>
      </c>
      <c r="V387" s="10" t="s">
        <v>1577</v>
      </c>
      <c r="W387" s="10">
        <v>1.0</v>
      </c>
      <c r="X387" s="10" t="s">
        <v>74</v>
      </c>
      <c r="Y387" s="10" t="s">
        <v>75</v>
      </c>
      <c r="Z387" s="10" t="s">
        <v>74</v>
      </c>
      <c r="AA387" s="10" t="s">
        <v>76</v>
      </c>
      <c r="AB387" s="10" t="s">
        <v>74</v>
      </c>
      <c r="AC387" s="10"/>
      <c r="AD387" s="10" t="s">
        <v>1578</v>
      </c>
      <c r="AE387" s="10">
        <v>4.0</v>
      </c>
      <c r="AF387" s="10" t="s">
        <v>74</v>
      </c>
      <c r="AG387" s="10" t="s">
        <v>74</v>
      </c>
      <c r="AH387" s="10" t="s">
        <v>74</v>
      </c>
      <c r="AI387" s="10" t="s">
        <v>74</v>
      </c>
      <c r="AJ387" s="10" t="s">
        <v>74</v>
      </c>
      <c r="AK387" s="10" t="s">
        <v>1579</v>
      </c>
      <c r="AL387" s="10">
        <v>81.0</v>
      </c>
      <c r="AM387" s="10" t="s">
        <v>1573</v>
      </c>
      <c r="AN387" s="10">
        <v>2.0</v>
      </c>
      <c r="AO387" s="10" t="s">
        <v>74</v>
      </c>
      <c r="AP387" s="10" t="s">
        <v>90</v>
      </c>
      <c r="AQ387" s="10" t="s">
        <v>74</v>
      </c>
      <c r="AR387" s="10">
        <v>500.0</v>
      </c>
      <c r="AS387" s="10" t="s">
        <v>81</v>
      </c>
      <c r="AT387" s="10">
        <v>996.0</v>
      </c>
      <c r="AU387" s="10"/>
      <c r="AV387" s="10" t="s">
        <v>74</v>
      </c>
      <c r="AW387" s="10" t="s">
        <v>74</v>
      </c>
      <c r="AX387" s="10">
        <v>1.0</v>
      </c>
      <c r="AY387" s="10">
        <v>0.0</v>
      </c>
      <c r="AZ387" s="10" t="s">
        <v>74</v>
      </c>
      <c r="BA387" s="10" t="s">
        <v>74</v>
      </c>
      <c r="BB387" s="10">
        <v>1.0</v>
      </c>
      <c r="BC387" s="10" t="s">
        <v>74</v>
      </c>
      <c r="BD387" s="10" t="s">
        <v>74</v>
      </c>
      <c r="BE387" s="10">
        <v>2.0</v>
      </c>
      <c r="BF387" s="10">
        <v>3.0</v>
      </c>
    </row>
    <row r="388" ht="14.25" customHeight="1">
      <c r="A388" s="10">
        <f t="shared" si="53"/>
        <v>358</v>
      </c>
      <c r="B388" s="10" t="s">
        <v>1448</v>
      </c>
      <c r="C388" s="11" t="s">
        <v>1567</v>
      </c>
      <c r="D388" s="11" t="s">
        <v>1580</v>
      </c>
      <c r="E388" s="10">
        <f t="shared" si="54"/>
        <v>35</v>
      </c>
      <c r="F388" s="11" t="s">
        <v>1580</v>
      </c>
      <c r="G388" s="11"/>
      <c r="H388" s="10"/>
      <c r="I388" s="11"/>
      <c r="J388" s="11"/>
      <c r="K388" s="10" t="s">
        <v>64</v>
      </c>
      <c r="L388" s="10" t="s">
        <v>64</v>
      </c>
      <c r="M388" s="10" t="s">
        <v>245</v>
      </c>
      <c r="N388" s="10" t="s">
        <v>86</v>
      </c>
      <c r="O388" s="10" t="s">
        <v>67</v>
      </c>
      <c r="P388" s="10"/>
      <c r="Q388" s="10"/>
      <c r="R388" s="10"/>
      <c r="S388" s="10"/>
      <c r="T388" s="10"/>
      <c r="U388" s="10" t="s">
        <v>95</v>
      </c>
      <c r="V388" s="10" t="s">
        <v>74</v>
      </c>
      <c r="W388" s="10">
        <v>1.0</v>
      </c>
      <c r="X388" s="10" t="s">
        <v>74</v>
      </c>
      <c r="Y388" s="10" t="s">
        <v>75</v>
      </c>
      <c r="Z388" s="10" t="s">
        <v>74</v>
      </c>
      <c r="AA388" s="10" t="s">
        <v>76</v>
      </c>
      <c r="AB388" s="10" t="s">
        <v>74</v>
      </c>
      <c r="AC388" s="10"/>
      <c r="AD388" s="10" t="s">
        <v>74</v>
      </c>
      <c r="AE388" s="10">
        <v>4.0</v>
      </c>
      <c r="AF388" s="10" t="s">
        <v>74</v>
      </c>
      <c r="AG388" s="10" t="s">
        <v>74</v>
      </c>
      <c r="AH388" s="10" t="s">
        <v>74</v>
      </c>
      <c r="AI388" s="10" t="s">
        <v>74</v>
      </c>
      <c r="AJ388" s="10" t="s">
        <v>74</v>
      </c>
      <c r="AK388" s="10" t="s">
        <v>1581</v>
      </c>
      <c r="AL388" s="10">
        <v>81.0</v>
      </c>
      <c r="AM388" s="10" t="s">
        <v>1573</v>
      </c>
      <c r="AN388" s="10">
        <v>2.0</v>
      </c>
      <c r="AO388" s="10" t="s">
        <v>74</v>
      </c>
      <c r="AP388" s="10" t="s">
        <v>74</v>
      </c>
      <c r="AQ388" s="10" t="s">
        <v>74</v>
      </c>
      <c r="AR388" s="10">
        <v>0.0</v>
      </c>
      <c r="AS388" s="10" t="s">
        <v>74</v>
      </c>
      <c r="AT388" s="10">
        <v>996.0</v>
      </c>
      <c r="AU388" s="10"/>
      <c r="AV388" s="10" t="s">
        <v>74</v>
      </c>
      <c r="AW388" s="10" t="s">
        <v>74</v>
      </c>
      <c r="AX388" s="10">
        <v>0.0</v>
      </c>
      <c r="AY388" s="10">
        <v>0.0</v>
      </c>
      <c r="AZ388" s="10" t="s">
        <v>74</v>
      </c>
      <c r="BA388" s="10" t="s">
        <v>74</v>
      </c>
      <c r="BB388" s="10">
        <v>1.0</v>
      </c>
      <c r="BC388" s="10" t="s">
        <v>74</v>
      </c>
      <c r="BD388" s="10" t="s">
        <v>74</v>
      </c>
      <c r="BE388" s="10">
        <v>0.0</v>
      </c>
      <c r="BF388" s="10">
        <v>0.0</v>
      </c>
    </row>
    <row r="389" ht="14.25" customHeight="1">
      <c r="A389" s="10">
        <f t="shared" si="53"/>
        <v>359</v>
      </c>
      <c r="B389" s="10" t="s">
        <v>1448</v>
      </c>
      <c r="C389" s="11" t="s">
        <v>1567</v>
      </c>
      <c r="D389" s="11" t="s">
        <v>1582</v>
      </c>
      <c r="E389" s="10">
        <f t="shared" si="54"/>
        <v>36</v>
      </c>
      <c r="F389" s="11" t="s">
        <v>1583</v>
      </c>
      <c r="G389" s="11"/>
      <c r="H389" s="10"/>
      <c r="I389" s="11"/>
      <c r="J389" s="11"/>
      <c r="K389" s="10" t="s">
        <v>145</v>
      </c>
      <c r="L389" s="10" t="s">
        <v>145</v>
      </c>
      <c r="M389" s="10" t="s">
        <v>65</v>
      </c>
      <c r="N389" s="10" t="s">
        <v>74</v>
      </c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</row>
    <row r="390" ht="14.25" customHeight="1">
      <c r="A390" s="10">
        <f t="shared" si="53"/>
        <v>360</v>
      </c>
      <c r="B390" s="10" t="s">
        <v>1448</v>
      </c>
      <c r="C390" s="11" t="s">
        <v>1567</v>
      </c>
      <c r="D390" s="11" t="s">
        <v>1584</v>
      </c>
      <c r="E390" s="10">
        <f t="shared" si="54"/>
        <v>37</v>
      </c>
      <c r="F390" s="11" t="s">
        <v>1585</v>
      </c>
      <c r="G390" s="11"/>
      <c r="H390" s="10"/>
      <c r="I390" s="11"/>
      <c r="J390" s="11"/>
      <c r="K390" s="10" t="s">
        <v>64</v>
      </c>
      <c r="L390" s="10" t="s">
        <v>64</v>
      </c>
      <c r="M390" s="10" t="s">
        <v>109</v>
      </c>
      <c r="N390" s="10" t="s">
        <v>86</v>
      </c>
      <c r="O390" s="10" t="s">
        <v>67</v>
      </c>
      <c r="P390" s="10"/>
      <c r="Q390" s="10"/>
      <c r="R390" s="10"/>
      <c r="S390" s="10"/>
      <c r="T390" s="10"/>
      <c r="U390" s="10" t="s">
        <v>113</v>
      </c>
      <c r="V390" s="10" t="s">
        <v>1586</v>
      </c>
      <c r="W390" s="10">
        <v>1.0</v>
      </c>
      <c r="X390" s="10" t="s">
        <v>74</v>
      </c>
      <c r="Y390" s="10" t="s">
        <v>75</v>
      </c>
      <c r="Z390" s="10" t="s">
        <v>74</v>
      </c>
      <c r="AA390" s="10" t="s">
        <v>76</v>
      </c>
      <c r="AB390" s="10" t="s">
        <v>74</v>
      </c>
      <c r="AC390" s="10"/>
      <c r="AD390" s="10" t="s">
        <v>74</v>
      </c>
      <c r="AE390" s="10">
        <v>4.0</v>
      </c>
      <c r="AF390" s="10" t="s">
        <v>74</v>
      </c>
      <c r="AG390" s="10" t="s">
        <v>74</v>
      </c>
      <c r="AH390" s="10" t="s">
        <v>74</v>
      </c>
      <c r="AI390" s="10" t="s">
        <v>74</v>
      </c>
      <c r="AJ390" s="10" t="s">
        <v>74</v>
      </c>
      <c r="AK390" s="10" t="s">
        <v>1587</v>
      </c>
      <c r="AL390" s="10">
        <v>81.0</v>
      </c>
      <c r="AM390" s="10" t="s">
        <v>1573</v>
      </c>
      <c r="AN390" s="10">
        <v>1.0</v>
      </c>
      <c r="AO390" s="10" t="s">
        <v>74</v>
      </c>
      <c r="AP390" s="10" t="s">
        <v>74</v>
      </c>
      <c r="AQ390" s="10" t="s">
        <v>74</v>
      </c>
      <c r="AR390" s="10">
        <v>0.0</v>
      </c>
      <c r="AS390" s="10" t="s">
        <v>74</v>
      </c>
      <c r="AT390" s="10">
        <v>996.0</v>
      </c>
      <c r="AU390" s="10"/>
      <c r="AV390" s="10" t="s">
        <v>74</v>
      </c>
      <c r="AW390" s="10" t="s">
        <v>74</v>
      </c>
      <c r="AX390" s="10">
        <v>0.0</v>
      </c>
      <c r="AY390" s="10">
        <v>0.0</v>
      </c>
      <c r="AZ390" s="10" t="s">
        <v>74</v>
      </c>
      <c r="BA390" s="10" t="s">
        <v>74</v>
      </c>
      <c r="BB390" s="10">
        <v>1.0</v>
      </c>
      <c r="BC390" s="10" t="s">
        <v>74</v>
      </c>
      <c r="BD390" s="10" t="s">
        <v>74</v>
      </c>
      <c r="BE390" s="10">
        <v>0.0</v>
      </c>
      <c r="BF390" s="10">
        <v>0.0</v>
      </c>
    </row>
    <row r="391" ht="14.25" customHeight="1">
      <c r="A391" s="10">
        <f t="shared" si="53"/>
        <v>361</v>
      </c>
      <c r="B391" s="10" t="s">
        <v>1448</v>
      </c>
      <c r="C391" s="11" t="s">
        <v>1567</v>
      </c>
      <c r="D391" s="11" t="s">
        <v>1588</v>
      </c>
      <c r="E391" s="10">
        <f t="shared" si="54"/>
        <v>38</v>
      </c>
      <c r="F391" s="11" t="s">
        <v>1589</v>
      </c>
      <c r="G391" s="11"/>
      <c r="H391" s="10"/>
      <c r="I391" s="11"/>
      <c r="J391" s="11"/>
      <c r="K391" s="10" t="s">
        <v>145</v>
      </c>
      <c r="L391" s="10" t="s">
        <v>145</v>
      </c>
      <c r="M391" s="10" t="s">
        <v>65</v>
      </c>
      <c r="N391" s="10" t="s">
        <v>74</v>
      </c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</row>
    <row r="392" ht="14.25" customHeight="1">
      <c r="A392" s="10">
        <f t="shared" si="53"/>
        <v>362</v>
      </c>
      <c r="B392" s="10" t="s">
        <v>1448</v>
      </c>
      <c r="C392" s="11" t="s">
        <v>1567</v>
      </c>
      <c r="D392" s="11" t="s">
        <v>1590</v>
      </c>
      <c r="E392" s="10">
        <f t="shared" si="54"/>
        <v>39</v>
      </c>
      <c r="F392" s="11" t="s">
        <v>1591</v>
      </c>
      <c r="G392" s="11"/>
      <c r="H392" s="10"/>
      <c r="I392" s="11"/>
      <c r="J392" s="11"/>
      <c r="K392" s="10" t="s">
        <v>145</v>
      </c>
      <c r="L392" s="10" t="s">
        <v>145</v>
      </c>
      <c r="M392" s="10" t="s">
        <v>65</v>
      </c>
      <c r="N392" s="10" t="s">
        <v>74</v>
      </c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</row>
    <row r="393" ht="14.25" customHeight="1">
      <c r="A393" s="10">
        <f t="shared" si="53"/>
        <v>363</v>
      </c>
      <c r="B393" s="10" t="s">
        <v>1448</v>
      </c>
      <c r="C393" s="11" t="s">
        <v>1567</v>
      </c>
      <c r="D393" s="11" t="s">
        <v>1592</v>
      </c>
      <c r="E393" s="10">
        <f t="shared" si="54"/>
        <v>40</v>
      </c>
      <c r="F393" s="11" t="s">
        <v>1593</v>
      </c>
      <c r="G393" s="11"/>
      <c r="H393" s="10"/>
      <c r="I393" s="11"/>
      <c r="J393" s="11"/>
      <c r="K393" s="10" t="s">
        <v>145</v>
      </c>
      <c r="L393" s="10" t="s">
        <v>145</v>
      </c>
      <c r="M393" s="10" t="s">
        <v>65</v>
      </c>
      <c r="N393" s="10" t="s">
        <v>74</v>
      </c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</row>
    <row r="394" ht="14.25" customHeight="1">
      <c r="A394" s="10">
        <f t="shared" si="53"/>
        <v>364</v>
      </c>
      <c r="B394" s="10" t="s">
        <v>1448</v>
      </c>
      <c r="C394" s="11" t="s">
        <v>1567</v>
      </c>
      <c r="D394" s="11" t="s">
        <v>1594</v>
      </c>
      <c r="E394" s="10">
        <f t="shared" si="54"/>
        <v>41</v>
      </c>
      <c r="F394" s="11" t="s">
        <v>1595</v>
      </c>
      <c r="G394" s="11"/>
      <c r="H394" s="10"/>
      <c r="I394" s="11"/>
      <c r="J394" s="11"/>
      <c r="K394" s="10" t="s">
        <v>64</v>
      </c>
      <c r="L394" s="10" t="s">
        <v>64</v>
      </c>
      <c r="M394" s="10" t="s">
        <v>65</v>
      </c>
      <c r="N394" s="10" t="s">
        <v>86</v>
      </c>
      <c r="O394" s="10" t="s">
        <v>67</v>
      </c>
      <c r="P394" s="10"/>
      <c r="Q394" s="10" t="s">
        <v>1596</v>
      </c>
      <c r="R394" s="10" t="s">
        <v>1597</v>
      </c>
      <c r="S394" s="10" t="s">
        <v>63</v>
      </c>
      <c r="T394" s="10"/>
      <c r="U394" s="10" t="s">
        <v>95</v>
      </c>
      <c r="V394" s="10" t="s">
        <v>74</v>
      </c>
      <c r="W394" s="10">
        <v>1.0</v>
      </c>
      <c r="X394" s="10" t="s">
        <v>74</v>
      </c>
      <c r="Y394" s="10" t="s">
        <v>75</v>
      </c>
      <c r="Z394" s="10" t="s">
        <v>74</v>
      </c>
      <c r="AA394" s="10" t="s">
        <v>76</v>
      </c>
      <c r="AB394" s="10" t="s">
        <v>74</v>
      </c>
      <c r="AC394" s="10"/>
      <c r="AD394" s="10" t="s">
        <v>74</v>
      </c>
      <c r="AE394" s="10">
        <v>4.0</v>
      </c>
      <c r="AF394" s="10" t="s">
        <v>74</v>
      </c>
      <c r="AG394" s="10" t="s">
        <v>74</v>
      </c>
      <c r="AH394" s="10" t="s">
        <v>74</v>
      </c>
      <c r="AI394" s="10" t="s">
        <v>74</v>
      </c>
      <c r="AJ394" s="10" t="s">
        <v>74</v>
      </c>
      <c r="AK394" s="10" t="s">
        <v>1598</v>
      </c>
      <c r="AL394" s="10">
        <v>81.0</v>
      </c>
      <c r="AM394" s="10" t="s">
        <v>1573</v>
      </c>
      <c r="AN394" s="10">
        <v>1.0</v>
      </c>
      <c r="AO394" s="10" t="s">
        <v>74</v>
      </c>
      <c r="AP394" s="10" t="s">
        <v>79</v>
      </c>
      <c r="AQ394" s="10" t="s">
        <v>80</v>
      </c>
      <c r="AR394" s="10">
        <v>0.0</v>
      </c>
      <c r="AS394" s="10" t="s">
        <v>81</v>
      </c>
      <c r="AT394" s="10">
        <v>996.0</v>
      </c>
      <c r="AU394" s="10"/>
      <c r="AV394" s="10" t="s">
        <v>74</v>
      </c>
      <c r="AW394" s="10" t="s">
        <v>74</v>
      </c>
      <c r="AX394" s="10">
        <v>0.0</v>
      </c>
      <c r="AY394" s="10">
        <v>42.0</v>
      </c>
      <c r="AZ394" s="10" t="s">
        <v>74</v>
      </c>
      <c r="BA394" s="10" t="s">
        <v>74</v>
      </c>
      <c r="BB394" s="10">
        <v>1.0</v>
      </c>
      <c r="BC394" s="10" t="s">
        <v>74</v>
      </c>
      <c r="BD394" s="10" t="s">
        <v>74</v>
      </c>
      <c r="BE394" s="10">
        <v>2.0</v>
      </c>
      <c r="BF394" s="10">
        <v>3.0</v>
      </c>
    </row>
    <row r="395" ht="14.25" customHeight="1">
      <c r="A395" s="10">
        <f t="shared" si="53"/>
        <v>365</v>
      </c>
      <c r="B395" s="10" t="s">
        <v>1448</v>
      </c>
      <c r="C395" s="11" t="s">
        <v>1567</v>
      </c>
      <c r="D395" s="11" t="s">
        <v>1599</v>
      </c>
      <c r="E395" s="10">
        <f t="shared" si="54"/>
        <v>42</v>
      </c>
      <c r="F395" s="11" t="s">
        <v>1600</v>
      </c>
      <c r="G395" s="11"/>
      <c r="H395" s="10"/>
      <c r="I395" s="11"/>
      <c r="J395" s="11"/>
      <c r="K395" s="10" t="s">
        <v>64</v>
      </c>
      <c r="L395" s="10" t="s">
        <v>64</v>
      </c>
      <c r="M395" s="10" t="s">
        <v>109</v>
      </c>
      <c r="N395" s="10" t="s">
        <v>86</v>
      </c>
      <c r="O395" s="10" t="s">
        <v>67</v>
      </c>
      <c r="P395" s="10"/>
      <c r="Q395" s="10" t="s">
        <v>1601</v>
      </c>
      <c r="R395" s="10" t="s">
        <v>1602</v>
      </c>
      <c r="S395" s="10" t="s">
        <v>63</v>
      </c>
      <c r="T395" s="10"/>
      <c r="U395" s="10" t="s">
        <v>113</v>
      </c>
      <c r="V395" s="10" t="s">
        <v>1603</v>
      </c>
      <c r="W395" s="10">
        <v>1.0</v>
      </c>
      <c r="X395" s="10" t="s">
        <v>74</v>
      </c>
      <c r="Y395" s="10" t="s">
        <v>75</v>
      </c>
      <c r="Z395" s="10" t="s">
        <v>74</v>
      </c>
      <c r="AA395" s="10" t="s">
        <v>76</v>
      </c>
      <c r="AB395" s="10" t="s">
        <v>74</v>
      </c>
      <c r="AC395" s="10"/>
      <c r="AD395" s="10" t="s">
        <v>74</v>
      </c>
      <c r="AE395" s="10">
        <v>4.0</v>
      </c>
      <c r="AF395" s="10" t="s">
        <v>74</v>
      </c>
      <c r="AG395" s="10" t="s">
        <v>74</v>
      </c>
      <c r="AH395" s="10" t="s">
        <v>74</v>
      </c>
      <c r="AI395" s="10" t="s">
        <v>74</v>
      </c>
      <c r="AJ395" s="10" t="s">
        <v>74</v>
      </c>
      <c r="AK395" s="10" t="s">
        <v>1604</v>
      </c>
      <c r="AL395" s="10">
        <v>81.0</v>
      </c>
      <c r="AM395" s="10" t="s">
        <v>1573</v>
      </c>
      <c r="AN395" s="10">
        <v>1.0</v>
      </c>
      <c r="AO395" s="10" t="s">
        <v>74</v>
      </c>
      <c r="AP395" s="10" t="s">
        <v>74</v>
      </c>
      <c r="AQ395" s="10" t="s">
        <v>74</v>
      </c>
      <c r="AR395" s="10">
        <v>0.0</v>
      </c>
      <c r="AS395" s="10" t="s">
        <v>74</v>
      </c>
      <c r="AT395" s="10">
        <v>996.0</v>
      </c>
      <c r="AU395" s="10"/>
      <c r="AV395" s="10" t="s">
        <v>74</v>
      </c>
      <c r="AW395" s="10" t="s">
        <v>74</v>
      </c>
      <c r="AX395" s="10">
        <v>0.0</v>
      </c>
      <c r="AY395" s="10">
        <v>0.0</v>
      </c>
      <c r="AZ395" s="10" t="s">
        <v>74</v>
      </c>
      <c r="BA395" s="10" t="s">
        <v>74</v>
      </c>
      <c r="BB395" s="10">
        <v>1.0</v>
      </c>
      <c r="BC395" s="10" t="s">
        <v>74</v>
      </c>
      <c r="BD395" s="10" t="s">
        <v>74</v>
      </c>
      <c r="BE395" s="10">
        <v>0.0</v>
      </c>
      <c r="BF395" s="10">
        <v>0.0</v>
      </c>
    </row>
    <row r="396" ht="14.25" customHeight="1">
      <c r="A396" s="10">
        <f t="shared" si="53"/>
        <v>366</v>
      </c>
      <c r="B396" s="10" t="s">
        <v>1448</v>
      </c>
      <c r="C396" s="11" t="s">
        <v>1567</v>
      </c>
      <c r="D396" s="11" t="s">
        <v>1599</v>
      </c>
      <c r="E396" s="10">
        <f t="shared" si="54"/>
        <v>43</v>
      </c>
      <c r="F396" s="11" t="s">
        <v>1605</v>
      </c>
      <c r="G396" s="11"/>
      <c r="H396" s="10"/>
      <c r="I396" s="11"/>
      <c r="J396" s="11"/>
      <c r="K396" s="10" t="s">
        <v>145</v>
      </c>
      <c r="L396" s="10" t="s">
        <v>145</v>
      </c>
      <c r="M396" s="10" t="s">
        <v>65</v>
      </c>
      <c r="N396" s="10" t="s">
        <v>74</v>
      </c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</row>
    <row r="397" ht="14.25" customHeight="1">
      <c r="A397" s="10">
        <f t="shared" si="53"/>
        <v>367</v>
      </c>
      <c r="B397" s="10" t="s">
        <v>1448</v>
      </c>
      <c r="C397" s="11" t="s">
        <v>1606</v>
      </c>
      <c r="D397" s="11" t="s">
        <v>1607</v>
      </c>
      <c r="E397" s="10">
        <f t="shared" si="54"/>
        <v>44</v>
      </c>
      <c r="F397" s="11" t="s">
        <v>1608</v>
      </c>
      <c r="G397" s="11"/>
      <c r="H397" s="10"/>
      <c r="I397" s="11"/>
      <c r="J397" s="11"/>
      <c r="K397" s="10" t="s">
        <v>64</v>
      </c>
      <c r="L397" s="10" t="s">
        <v>64</v>
      </c>
      <c r="M397" s="10" t="s">
        <v>245</v>
      </c>
      <c r="N397" s="10" t="s">
        <v>86</v>
      </c>
      <c r="O397" s="10" t="s">
        <v>67</v>
      </c>
      <c r="P397" s="10" t="s">
        <v>68</v>
      </c>
      <c r="Q397" s="10"/>
      <c r="R397" s="10"/>
      <c r="S397" s="10"/>
      <c r="T397" s="10"/>
      <c r="U397" s="10" t="s">
        <v>72</v>
      </c>
      <c r="V397" s="10" t="s">
        <v>1609</v>
      </c>
      <c r="W397" s="10">
        <v>2.0</v>
      </c>
      <c r="X397" s="10" t="s">
        <v>74</v>
      </c>
      <c r="Y397" s="10" t="s">
        <v>75</v>
      </c>
      <c r="Z397" s="10" t="s">
        <v>74</v>
      </c>
      <c r="AA397" s="10" t="s">
        <v>76</v>
      </c>
      <c r="AB397" s="10" t="s">
        <v>74</v>
      </c>
      <c r="AC397" s="10"/>
      <c r="AD397" s="10" t="s">
        <v>74</v>
      </c>
      <c r="AE397" s="10">
        <v>4.0</v>
      </c>
      <c r="AF397" s="10" t="s">
        <v>74</v>
      </c>
      <c r="AG397" s="10" t="s">
        <v>74</v>
      </c>
      <c r="AH397" s="10" t="s">
        <v>74</v>
      </c>
      <c r="AI397" s="10" t="s">
        <v>74</v>
      </c>
      <c r="AJ397" s="10" t="s">
        <v>74</v>
      </c>
      <c r="AK397" s="10" t="s">
        <v>1610</v>
      </c>
      <c r="AL397" s="10">
        <v>81.0</v>
      </c>
      <c r="AM397" s="10" t="s">
        <v>1611</v>
      </c>
      <c r="AN397" s="10">
        <v>3.0</v>
      </c>
      <c r="AO397" s="10" t="s">
        <v>74</v>
      </c>
      <c r="AP397" s="10" t="s">
        <v>74</v>
      </c>
      <c r="AQ397" s="10" t="s">
        <v>74</v>
      </c>
      <c r="AR397" s="10">
        <v>0.0</v>
      </c>
      <c r="AS397" s="10" t="s">
        <v>74</v>
      </c>
      <c r="AT397" s="10">
        <v>996.0</v>
      </c>
      <c r="AU397" s="10"/>
      <c r="AV397" s="10" t="s">
        <v>74</v>
      </c>
      <c r="AW397" s="10" t="s">
        <v>74</v>
      </c>
      <c r="AX397" s="10">
        <v>0.0</v>
      </c>
      <c r="AY397" s="10">
        <v>0.0</v>
      </c>
      <c r="AZ397" s="10" t="s">
        <v>74</v>
      </c>
      <c r="BA397" s="10" t="s">
        <v>74</v>
      </c>
      <c r="BB397" s="10">
        <v>1.0</v>
      </c>
      <c r="BC397" s="10" t="s">
        <v>74</v>
      </c>
      <c r="BD397" s="10" t="s">
        <v>74</v>
      </c>
      <c r="BE397" s="10">
        <v>0.0</v>
      </c>
      <c r="BF397" s="10">
        <v>0.0</v>
      </c>
    </row>
    <row r="398" ht="14.25" customHeight="1">
      <c r="A398" s="10">
        <f t="shared" si="53"/>
        <v>368</v>
      </c>
      <c r="B398" s="10" t="s">
        <v>1448</v>
      </c>
      <c r="C398" s="11" t="s">
        <v>1606</v>
      </c>
      <c r="D398" s="11" t="s">
        <v>1612</v>
      </c>
      <c r="E398" s="10">
        <f t="shared" si="54"/>
        <v>45</v>
      </c>
      <c r="F398" s="11" t="s">
        <v>1612</v>
      </c>
      <c r="G398" s="11"/>
      <c r="H398" s="10"/>
      <c r="I398" s="11"/>
      <c r="J398" s="11"/>
      <c r="K398" s="10" t="s">
        <v>145</v>
      </c>
      <c r="L398" s="10" t="s">
        <v>145</v>
      </c>
      <c r="M398" s="10" t="s">
        <v>65</v>
      </c>
      <c r="N398" s="10" t="s">
        <v>74</v>
      </c>
      <c r="O398" s="10" t="s">
        <v>1613</v>
      </c>
      <c r="P398" s="10" t="s">
        <v>233</v>
      </c>
      <c r="Q398" s="10"/>
      <c r="R398" s="10"/>
      <c r="S398" s="10"/>
      <c r="T398" s="10"/>
      <c r="U398" s="10"/>
      <c r="V398" s="10" t="s">
        <v>1614</v>
      </c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</row>
    <row r="399" ht="14.25" customHeight="1">
      <c r="A399" s="10">
        <f t="shared" si="53"/>
        <v>369</v>
      </c>
      <c r="B399" s="10" t="s">
        <v>1448</v>
      </c>
      <c r="C399" s="11" t="s">
        <v>1606</v>
      </c>
      <c r="D399" s="11" t="s">
        <v>1615</v>
      </c>
      <c r="E399" s="10">
        <f t="shared" si="54"/>
        <v>46</v>
      </c>
      <c r="F399" s="11" t="s">
        <v>1616</v>
      </c>
      <c r="G399" s="11"/>
      <c r="H399" s="10"/>
      <c r="I399" s="11"/>
      <c r="J399" s="11"/>
      <c r="K399" s="10" t="s">
        <v>145</v>
      </c>
      <c r="L399" s="10" t="s">
        <v>145</v>
      </c>
      <c r="M399" s="10" t="s">
        <v>65</v>
      </c>
      <c r="N399" s="10" t="s">
        <v>74</v>
      </c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</row>
    <row r="400" ht="14.25" customHeight="1">
      <c r="A400" s="10">
        <f t="shared" si="53"/>
        <v>370</v>
      </c>
      <c r="B400" s="10" t="s">
        <v>1448</v>
      </c>
      <c r="C400" s="11" t="s">
        <v>1606</v>
      </c>
      <c r="D400" s="11" t="s">
        <v>1617</v>
      </c>
      <c r="E400" s="10">
        <f t="shared" si="54"/>
        <v>47</v>
      </c>
      <c r="F400" s="11" t="s">
        <v>1618</v>
      </c>
      <c r="G400" s="11"/>
      <c r="H400" s="10"/>
      <c r="I400" s="11"/>
      <c r="J400" s="11"/>
      <c r="K400" s="10" t="s">
        <v>64</v>
      </c>
      <c r="L400" s="10" t="s">
        <v>64</v>
      </c>
      <c r="M400" s="10" t="s">
        <v>245</v>
      </c>
      <c r="N400" s="10" t="s">
        <v>86</v>
      </c>
      <c r="O400" s="10" t="s">
        <v>67</v>
      </c>
      <c r="P400" s="10" t="s">
        <v>233</v>
      </c>
      <c r="Q400" s="10"/>
      <c r="R400" s="10"/>
      <c r="S400" s="10"/>
      <c r="T400" s="10"/>
      <c r="U400" s="10" t="s">
        <v>72</v>
      </c>
      <c r="V400" s="10" t="s">
        <v>1619</v>
      </c>
      <c r="W400" s="10">
        <v>2.0</v>
      </c>
      <c r="X400" s="10" t="s">
        <v>74</v>
      </c>
      <c r="Y400" s="10" t="s">
        <v>75</v>
      </c>
      <c r="Z400" s="10" t="s">
        <v>74</v>
      </c>
      <c r="AA400" s="10" t="s">
        <v>76</v>
      </c>
      <c r="AB400" s="10" t="s">
        <v>74</v>
      </c>
      <c r="AC400" s="10"/>
      <c r="AD400" s="10" t="s">
        <v>74</v>
      </c>
      <c r="AE400" s="10">
        <v>4.0</v>
      </c>
      <c r="AF400" s="10" t="s">
        <v>74</v>
      </c>
      <c r="AG400" s="10" t="s">
        <v>74</v>
      </c>
      <c r="AH400" s="10" t="s">
        <v>74</v>
      </c>
      <c r="AI400" s="10" t="s">
        <v>74</v>
      </c>
      <c r="AJ400" s="10" t="s">
        <v>74</v>
      </c>
      <c r="AK400" s="10" t="s">
        <v>1620</v>
      </c>
      <c r="AL400" s="10">
        <v>81.0</v>
      </c>
      <c r="AM400" s="10" t="s">
        <v>1621</v>
      </c>
      <c r="AN400" s="10">
        <v>3.0</v>
      </c>
      <c r="AO400" s="10" t="s">
        <v>74</v>
      </c>
      <c r="AP400" s="10" t="s">
        <v>74</v>
      </c>
      <c r="AQ400" s="10" t="s">
        <v>74</v>
      </c>
      <c r="AR400" s="10">
        <v>0.0</v>
      </c>
      <c r="AS400" s="10" t="s">
        <v>74</v>
      </c>
      <c r="AT400" s="10">
        <v>4.0</v>
      </c>
      <c r="AU400" s="10"/>
      <c r="AV400" s="10" t="s">
        <v>74</v>
      </c>
      <c r="AW400" s="10" t="s">
        <v>74</v>
      </c>
      <c r="AX400" s="10">
        <v>0.0</v>
      </c>
      <c r="AY400" s="10">
        <v>0.0</v>
      </c>
      <c r="AZ400" s="10" t="s">
        <v>74</v>
      </c>
      <c r="BA400" s="10" t="s">
        <v>74</v>
      </c>
      <c r="BB400" s="10">
        <v>1.0</v>
      </c>
      <c r="BC400" s="10" t="s">
        <v>74</v>
      </c>
      <c r="BD400" s="10" t="s">
        <v>74</v>
      </c>
      <c r="BE400" s="10">
        <v>0.0</v>
      </c>
      <c r="BF400" s="10">
        <v>0.0</v>
      </c>
    </row>
    <row r="401" ht="14.25" customHeight="1">
      <c r="A401" s="10">
        <f t="shared" si="53"/>
        <v>371</v>
      </c>
      <c r="B401" s="10" t="s">
        <v>1448</v>
      </c>
      <c r="C401" s="11" t="s">
        <v>1606</v>
      </c>
      <c r="D401" s="11" t="s">
        <v>1622</v>
      </c>
      <c r="E401" s="10">
        <f t="shared" si="54"/>
        <v>48</v>
      </c>
      <c r="F401" s="11" t="s">
        <v>1623</v>
      </c>
      <c r="G401" s="11"/>
      <c r="H401" s="10"/>
      <c r="I401" s="11"/>
      <c r="J401" s="11"/>
      <c r="K401" s="10" t="s">
        <v>64</v>
      </c>
      <c r="L401" s="10" t="s">
        <v>64</v>
      </c>
      <c r="M401" s="10" t="s">
        <v>245</v>
      </c>
      <c r="N401" s="10" t="s">
        <v>86</v>
      </c>
      <c r="O401" s="10" t="s">
        <v>67</v>
      </c>
      <c r="P401" s="10" t="s">
        <v>68</v>
      </c>
      <c r="Q401" s="10"/>
      <c r="R401" s="10"/>
      <c r="S401" s="10"/>
      <c r="T401" s="10"/>
      <c r="U401" s="10" t="s">
        <v>95</v>
      </c>
      <c r="V401" s="10" t="s">
        <v>74</v>
      </c>
      <c r="W401" s="10">
        <v>2.0</v>
      </c>
      <c r="X401" s="10" t="s">
        <v>74</v>
      </c>
      <c r="Y401" s="10" t="s">
        <v>75</v>
      </c>
      <c r="Z401" s="10" t="s">
        <v>74</v>
      </c>
      <c r="AA401" s="10" t="s">
        <v>76</v>
      </c>
      <c r="AB401" s="10" t="s">
        <v>74</v>
      </c>
      <c r="AC401" s="10"/>
      <c r="AD401" s="10" t="s">
        <v>74</v>
      </c>
      <c r="AE401" s="10">
        <v>4.0</v>
      </c>
      <c r="AF401" s="10" t="s">
        <v>74</v>
      </c>
      <c r="AG401" s="10" t="s">
        <v>74</v>
      </c>
      <c r="AH401" s="10" t="s">
        <v>74</v>
      </c>
      <c r="AI401" s="10" t="s">
        <v>74</v>
      </c>
      <c r="AJ401" s="10" t="s">
        <v>74</v>
      </c>
      <c r="AK401" s="10" t="s">
        <v>1624</v>
      </c>
      <c r="AL401" s="10">
        <v>81.0</v>
      </c>
      <c r="AM401" s="10" t="s">
        <v>1621</v>
      </c>
      <c r="AN401" s="10">
        <v>996.0</v>
      </c>
      <c r="AO401" s="10" t="s">
        <v>74</v>
      </c>
      <c r="AP401" s="10" t="s">
        <v>90</v>
      </c>
      <c r="AQ401" s="10" t="s">
        <v>91</v>
      </c>
      <c r="AR401" s="10">
        <v>0.0</v>
      </c>
      <c r="AS401" s="10" t="s">
        <v>81</v>
      </c>
      <c r="AT401" s="10">
        <v>4.0</v>
      </c>
      <c r="AU401" s="10"/>
      <c r="AV401" s="10" t="s">
        <v>74</v>
      </c>
      <c r="AW401" s="10" t="s">
        <v>74</v>
      </c>
      <c r="AX401" s="10">
        <v>0.0</v>
      </c>
      <c r="AY401" s="10">
        <v>42.0</v>
      </c>
      <c r="AZ401" s="10" t="s">
        <v>74</v>
      </c>
      <c r="BA401" s="10" t="s">
        <v>74</v>
      </c>
      <c r="BB401" s="10">
        <v>1.0</v>
      </c>
      <c r="BC401" s="10" t="s">
        <v>74</v>
      </c>
      <c r="BD401" s="10" t="s">
        <v>74</v>
      </c>
      <c r="BE401" s="10">
        <v>3.0</v>
      </c>
      <c r="BF401" s="10">
        <v>3.0</v>
      </c>
    </row>
    <row r="402" ht="14.25" customHeight="1">
      <c r="A402" s="10">
        <f t="shared" si="53"/>
        <v>372</v>
      </c>
      <c r="B402" s="10" t="s">
        <v>1448</v>
      </c>
      <c r="C402" s="11" t="s">
        <v>1606</v>
      </c>
      <c r="D402" s="11" t="s">
        <v>1625</v>
      </c>
      <c r="E402" s="10">
        <f t="shared" si="54"/>
        <v>49</v>
      </c>
      <c r="F402" s="11" t="s">
        <v>1626</v>
      </c>
      <c r="G402" s="11"/>
      <c r="H402" s="10"/>
      <c r="I402" s="11"/>
      <c r="J402" s="11"/>
      <c r="K402" s="10" t="s">
        <v>64</v>
      </c>
      <c r="L402" s="10" t="s">
        <v>64</v>
      </c>
      <c r="M402" s="10" t="s">
        <v>65</v>
      </c>
      <c r="N402" s="10" t="s">
        <v>228</v>
      </c>
      <c r="O402" s="10" t="s">
        <v>67</v>
      </c>
      <c r="P402" s="10" t="s">
        <v>68</v>
      </c>
      <c r="Q402" s="10"/>
      <c r="R402" s="10"/>
      <c r="S402" s="10"/>
      <c r="T402" s="10"/>
      <c r="U402" s="10" t="s">
        <v>72</v>
      </c>
      <c r="V402" s="10" t="s">
        <v>1627</v>
      </c>
      <c r="W402" s="10">
        <v>1.0</v>
      </c>
      <c r="X402" s="10" t="s">
        <v>74</v>
      </c>
      <c r="Y402" s="10" t="s">
        <v>75</v>
      </c>
      <c r="Z402" s="10" t="s">
        <v>74</v>
      </c>
      <c r="AA402" s="10" t="s">
        <v>76</v>
      </c>
      <c r="AB402" s="10" t="s">
        <v>74</v>
      </c>
      <c r="AC402" s="10"/>
      <c r="AD402" s="10" t="s">
        <v>74</v>
      </c>
      <c r="AE402" s="10">
        <v>4.0</v>
      </c>
      <c r="AF402" s="10" t="s">
        <v>74</v>
      </c>
      <c r="AG402" s="10" t="s">
        <v>74</v>
      </c>
      <c r="AH402" s="10" t="s">
        <v>74</v>
      </c>
      <c r="AI402" s="10" t="s">
        <v>74</v>
      </c>
      <c r="AJ402" s="10" t="s">
        <v>74</v>
      </c>
      <c r="AK402" s="10" t="s">
        <v>1628</v>
      </c>
      <c r="AL402" s="10">
        <v>81.0</v>
      </c>
      <c r="AM402" s="10" t="s">
        <v>1621</v>
      </c>
      <c r="AN402" s="10">
        <v>1.0</v>
      </c>
      <c r="AO402" s="10" t="s">
        <v>74</v>
      </c>
      <c r="AP402" s="10" t="s">
        <v>90</v>
      </c>
      <c r="AQ402" s="10" t="s">
        <v>91</v>
      </c>
      <c r="AR402" s="10">
        <v>0.0</v>
      </c>
      <c r="AS402" s="10" t="s">
        <v>81</v>
      </c>
      <c r="AT402" s="10">
        <v>3.0</v>
      </c>
      <c r="AU402" s="10"/>
      <c r="AV402" s="10" t="s">
        <v>74</v>
      </c>
      <c r="AW402" s="10" t="s">
        <v>74</v>
      </c>
      <c r="AX402" s="10">
        <v>0.0</v>
      </c>
      <c r="AY402" s="10">
        <v>38.0</v>
      </c>
      <c r="AZ402" s="10" t="s">
        <v>74</v>
      </c>
      <c r="BA402" s="10" t="s">
        <v>74</v>
      </c>
      <c r="BB402" s="10">
        <v>1.0</v>
      </c>
      <c r="BC402" s="10" t="s">
        <v>74</v>
      </c>
      <c r="BD402" s="10" t="s">
        <v>74</v>
      </c>
      <c r="BE402" s="10">
        <v>1.0</v>
      </c>
      <c r="BF402" s="10">
        <v>2.0</v>
      </c>
    </row>
    <row r="403" ht="14.25" customHeight="1">
      <c r="A403" s="10">
        <f t="shared" si="53"/>
        <v>373</v>
      </c>
      <c r="B403" s="10" t="s">
        <v>1448</v>
      </c>
      <c r="C403" s="11" t="s">
        <v>1606</v>
      </c>
      <c r="D403" s="11" t="s">
        <v>1625</v>
      </c>
      <c r="E403" s="10">
        <f t="shared" si="54"/>
        <v>50</v>
      </c>
      <c r="F403" s="11" t="s">
        <v>1629</v>
      </c>
      <c r="G403" s="11"/>
      <c r="H403" s="10"/>
      <c r="I403" s="11"/>
      <c r="J403" s="11"/>
      <c r="K403" s="10" t="s">
        <v>64</v>
      </c>
      <c r="L403" s="10" t="s">
        <v>64</v>
      </c>
      <c r="M403" s="10" t="s">
        <v>65</v>
      </c>
      <c r="N403" s="10" t="s">
        <v>86</v>
      </c>
      <c r="O403" s="10" t="s">
        <v>67</v>
      </c>
      <c r="P403" s="10" t="s">
        <v>68</v>
      </c>
      <c r="Q403" s="10"/>
      <c r="R403" s="10"/>
      <c r="S403" s="10"/>
      <c r="T403" s="10"/>
      <c r="U403" s="10" t="s">
        <v>72</v>
      </c>
      <c r="V403" s="10" t="s">
        <v>1630</v>
      </c>
      <c r="W403" s="10">
        <v>2.0</v>
      </c>
      <c r="X403" s="10" t="s">
        <v>74</v>
      </c>
      <c r="Y403" s="10" t="s">
        <v>75</v>
      </c>
      <c r="Z403" s="10" t="s">
        <v>74</v>
      </c>
      <c r="AA403" s="10" t="s">
        <v>76</v>
      </c>
      <c r="AB403" s="10" t="s">
        <v>74</v>
      </c>
      <c r="AC403" s="10"/>
      <c r="AD403" s="10" t="s">
        <v>74</v>
      </c>
      <c r="AE403" s="10">
        <v>4.0</v>
      </c>
      <c r="AF403" s="10" t="s">
        <v>74</v>
      </c>
      <c r="AG403" s="10" t="s">
        <v>74</v>
      </c>
      <c r="AH403" s="10" t="s">
        <v>74</v>
      </c>
      <c r="AI403" s="10" t="s">
        <v>74</v>
      </c>
      <c r="AJ403" s="10" t="s">
        <v>74</v>
      </c>
      <c r="AK403" s="10" t="s">
        <v>1631</v>
      </c>
      <c r="AL403" s="10">
        <v>81.0</v>
      </c>
      <c r="AM403" s="10" t="s">
        <v>1621</v>
      </c>
      <c r="AN403" s="10">
        <v>3.0</v>
      </c>
      <c r="AO403" s="10" t="s">
        <v>74</v>
      </c>
      <c r="AP403" s="10" t="s">
        <v>90</v>
      </c>
      <c r="AQ403" s="10" t="s">
        <v>91</v>
      </c>
      <c r="AR403" s="10">
        <v>0.0</v>
      </c>
      <c r="AS403" s="10" t="s">
        <v>81</v>
      </c>
      <c r="AT403" s="10">
        <v>4.0</v>
      </c>
      <c r="AU403" s="10"/>
      <c r="AV403" s="10" t="s">
        <v>74</v>
      </c>
      <c r="AW403" s="10" t="s">
        <v>74</v>
      </c>
      <c r="AX403" s="10">
        <v>0.0</v>
      </c>
      <c r="AY403" s="10">
        <v>42.0</v>
      </c>
      <c r="AZ403" s="10" t="s">
        <v>74</v>
      </c>
      <c r="BA403" s="10" t="s">
        <v>74</v>
      </c>
      <c r="BB403" s="10">
        <v>1.0</v>
      </c>
      <c r="BC403" s="10" t="s">
        <v>74</v>
      </c>
      <c r="BD403" s="10" t="s">
        <v>74</v>
      </c>
      <c r="BE403" s="10">
        <v>2.0</v>
      </c>
      <c r="BF403" s="10">
        <v>3.0</v>
      </c>
    </row>
    <row r="404" ht="14.25" customHeight="1">
      <c r="A404" s="10">
        <f t="shared" si="53"/>
        <v>374</v>
      </c>
      <c r="B404" s="10" t="s">
        <v>1448</v>
      </c>
      <c r="C404" s="11" t="s">
        <v>1606</v>
      </c>
      <c r="D404" s="11" t="s">
        <v>1625</v>
      </c>
      <c r="E404" s="10">
        <f t="shared" si="54"/>
        <v>51</v>
      </c>
      <c r="F404" s="11" t="s">
        <v>1632</v>
      </c>
      <c r="G404" s="11"/>
      <c r="H404" s="10"/>
      <c r="I404" s="11"/>
      <c r="J404" s="11"/>
      <c r="K404" s="10" t="s">
        <v>145</v>
      </c>
      <c r="L404" s="10" t="s">
        <v>145</v>
      </c>
      <c r="M404" s="10" t="s">
        <v>65</v>
      </c>
      <c r="N404" s="10" t="s">
        <v>74</v>
      </c>
      <c r="O404" s="10"/>
      <c r="P404" s="10"/>
      <c r="Q404" s="10"/>
      <c r="R404" s="10"/>
      <c r="S404" s="10"/>
      <c r="T404" s="10"/>
    </row>
    <row r="405" ht="14.25" customHeight="1">
      <c r="A405" s="10">
        <f t="shared" si="53"/>
        <v>375</v>
      </c>
      <c r="B405" s="10" t="s">
        <v>1448</v>
      </c>
      <c r="C405" s="11" t="s">
        <v>1606</v>
      </c>
      <c r="D405" s="11" t="s">
        <v>1633</v>
      </c>
      <c r="E405" s="10">
        <f t="shared" si="54"/>
        <v>52</v>
      </c>
      <c r="F405" s="11" t="s">
        <v>1634</v>
      </c>
      <c r="G405" s="11"/>
      <c r="H405" s="10"/>
      <c r="I405" s="11"/>
      <c r="J405" s="11"/>
      <c r="K405" s="10" t="s">
        <v>64</v>
      </c>
      <c r="L405" s="10" t="s">
        <v>64</v>
      </c>
      <c r="M405" s="10" t="s">
        <v>65</v>
      </c>
      <c r="N405" s="10" t="s">
        <v>86</v>
      </c>
      <c r="O405" s="10" t="s">
        <v>67</v>
      </c>
      <c r="P405" s="10"/>
      <c r="Q405" s="10"/>
      <c r="R405" s="10"/>
      <c r="S405" s="10"/>
      <c r="T405" s="10"/>
      <c r="U405" s="10" t="s">
        <v>95</v>
      </c>
      <c r="V405" s="10" t="s">
        <v>74</v>
      </c>
      <c r="W405" s="10">
        <v>2.0</v>
      </c>
      <c r="X405" s="10" t="s">
        <v>74</v>
      </c>
      <c r="Y405" s="10" t="s">
        <v>75</v>
      </c>
      <c r="Z405" s="10" t="s">
        <v>74</v>
      </c>
      <c r="AA405" s="10" t="s">
        <v>76</v>
      </c>
      <c r="AB405" s="10" t="s">
        <v>74</v>
      </c>
      <c r="AC405" s="10"/>
      <c r="AD405" s="10" t="s">
        <v>74</v>
      </c>
      <c r="AE405" s="10">
        <v>4.0</v>
      </c>
      <c r="AF405" s="10" t="s">
        <v>74</v>
      </c>
      <c r="AG405" s="10" t="s">
        <v>74</v>
      </c>
      <c r="AH405" s="10" t="s">
        <v>74</v>
      </c>
      <c r="AI405" s="10" t="s">
        <v>74</v>
      </c>
      <c r="AJ405" s="10" t="s">
        <v>74</v>
      </c>
      <c r="AK405" s="10" t="s">
        <v>1635</v>
      </c>
      <c r="AL405" s="10">
        <v>81.0</v>
      </c>
      <c r="AM405" s="10" t="s">
        <v>1621</v>
      </c>
      <c r="AN405" s="10">
        <v>3.0</v>
      </c>
      <c r="AO405" s="10" t="s">
        <v>74</v>
      </c>
      <c r="AP405" s="10" t="s">
        <v>90</v>
      </c>
      <c r="AQ405" s="10" t="s">
        <v>91</v>
      </c>
      <c r="AR405" s="10">
        <v>0.0</v>
      </c>
      <c r="AS405" s="10" t="s">
        <v>81</v>
      </c>
      <c r="AT405" s="10">
        <v>4.0</v>
      </c>
      <c r="AU405" s="10"/>
      <c r="AV405" s="10" t="s">
        <v>74</v>
      </c>
      <c r="AW405" s="10" t="s">
        <v>74</v>
      </c>
      <c r="AX405" s="10">
        <v>0.0</v>
      </c>
      <c r="AY405" s="10">
        <v>45.0</v>
      </c>
      <c r="AZ405" s="10" t="s">
        <v>74</v>
      </c>
      <c r="BA405" s="10" t="s">
        <v>74</v>
      </c>
      <c r="BB405" s="10">
        <v>1.0</v>
      </c>
      <c r="BC405" s="10" t="s">
        <v>74</v>
      </c>
      <c r="BD405" s="10" t="s">
        <v>74</v>
      </c>
      <c r="BE405" s="10">
        <v>3.0</v>
      </c>
      <c r="BF405" s="10">
        <v>3.0</v>
      </c>
    </row>
    <row r="406" ht="14.25" customHeight="1">
      <c r="A406" s="10">
        <f t="shared" si="53"/>
        <v>376</v>
      </c>
      <c r="B406" s="10" t="s">
        <v>1448</v>
      </c>
      <c r="C406" s="11" t="s">
        <v>1606</v>
      </c>
      <c r="D406" s="11" t="s">
        <v>1636</v>
      </c>
      <c r="E406" s="10">
        <f t="shared" si="54"/>
        <v>53</v>
      </c>
      <c r="F406" s="11" t="s">
        <v>1637</v>
      </c>
      <c r="G406" s="11"/>
      <c r="H406" s="10"/>
      <c r="I406" s="11"/>
      <c r="J406" s="11"/>
      <c r="K406" s="10" t="s">
        <v>64</v>
      </c>
      <c r="L406" s="10" t="s">
        <v>64</v>
      </c>
      <c r="M406" s="10" t="s">
        <v>109</v>
      </c>
      <c r="N406" s="10" t="s">
        <v>86</v>
      </c>
      <c r="O406" s="10" t="s">
        <v>67</v>
      </c>
      <c r="P406" s="10" t="s">
        <v>68</v>
      </c>
      <c r="Q406" s="10"/>
      <c r="R406" s="10"/>
      <c r="S406" s="10"/>
      <c r="T406" s="10"/>
      <c r="U406" s="10" t="s">
        <v>113</v>
      </c>
      <c r="V406" s="10" t="s">
        <v>1638</v>
      </c>
      <c r="W406" s="10">
        <v>1.0</v>
      </c>
      <c r="X406" s="10" t="s">
        <v>74</v>
      </c>
      <c r="Y406" s="10" t="s">
        <v>75</v>
      </c>
      <c r="Z406" s="10" t="s">
        <v>74</v>
      </c>
      <c r="AA406" s="10" t="s">
        <v>76</v>
      </c>
      <c r="AB406" s="10" t="s">
        <v>74</v>
      </c>
      <c r="AC406" s="10"/>
      <c r="AD406" s="10" t="s">
        <v>74</v>
      </c>
      <c r="AE406" s="10">
        <v>4.0</v>
      </c>
      <c r="AF406" s="10" t="s">
        <v>74</v>
      </c>
      <c r="AG406" s="10" t="s">
        <v>74</v>
      </c>
      <c r="AH406" s="10" t="s">
        <v>74</v>
      </c>
      <c r="AI406" s="10" t="s">
        <v>74</v>
      </c>
      <c r="AJ406" s="10" t="s">
        <v>74</v>
      </c>
      <c r="AK406" s="10" t="s">
        <v>1639</v>
      </c>
      <c r="AL406" s="10">
        <v>81.0</v>
      </c>
      <c r="AM406" s="10" t="s">
        <v>1621</v>
      </c>
      <c r="AN406" s="10">
        <v>1.0</v>
      </c>
      <c r="AO406" s="10" t="s">
        <v>74</v>
      </c>
      <c r="AP406" s="10" t="s">
        <v>74</v>
      </c>
      <c r="AQ406" s="10" t="s">
        <v>74</v>
      </c>
      <c r="AR406" s="10">
        <v>0.0</v>
      </c>
      <c r="AS406" s="10" t="s">
        <v>74</v>
      </c>
      <c r="AT406" s="10">
        <v>4.0</v>
      </c>
      <c r="AU406" s="10"/>
      <c r="AV406" s="10" t="s">
        <v>74</v>
      </c>
      <c r="AW406" s="10" t="s">
        <v>74</v>
      </c>
      <c r="AX406" s="10">
        <v>0.0</v>
      </c>
      <c r="AY406" s="10">
        <v>0.0</v>
      </c>
      <c r="AZ406" s="10" t="s">
        <v>74</v>
      </c>
      <c r="BA406" s="10" t="s">
        <v>74</v>
      </c>
      <c r="BB406" s="10">
        <v>1.0</v>
      </c>
      <c r="BC406" s="10" t="s">
        <v>74</v>
      </c>
      <c r="BD406" s="10" t="s">
        <v>74</v>
      </c>
      <c r="BE406" s="10">
        <v>0.0</v>
      </c>
      <c r="BF406" s="10">
        <v>0.0</v>
      </c>
    </row>
    <row r="407" ht="14.25" customHeight="1">
      <c r="A407" s="10">
        <f t="shared" si="53"/>
        <v>377</v>
      </c>
      <c r="B407" s="10" t="s">
        <v>1448</v>
      </c>
      <c r="C407" s="11" t="s">
        <v>1606</v>
      </c>
      <c r="D407" s="11" t="s">
        <v>1640</v>
      </c>
      <c r="E407" s="10">
        <f t="shared" si="54"/>
        <v>54</v>
      </c>
      <c r="F407" s="11" t="s">
        <v>1640</v>
      </c>
      <c r="G407" s="11"/>
      <c r="H407" s="10"/>
      <c r="I407" s="11"/>
      <c r="J407" s="11"/>
      <c r="K407" s="10" t="s">
        <v>145</v>
      </c>
      <c r="L407" s="10" t="s">
        <v>145</v>
      </c>
      <c r="M407" s="10" t="s">
        <v>65</v>
      </c>
      <c r="N407" s="10" t="s">
        <v>74</v>
      </c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</row>
    <row r="408" ht="14.25" customHeight="1">
      <c r="A408" s="10">
        <f t="shared" si="53"/>
        <v>378</v>
      </c>
      <c r="B408" s="10" t="s">
        <v>1448</v>
      </c>
      <c r="C408" s="11" t="s">
        <v>1641</v>
      </c>
      <c r="D408" s="11" t="s">
        <v>1642</v>
      </c>
      <c r="E408" s="10">
        <f t="shared" si="54"/>
        <v>55</v>
      </c>
      <c r="F408" s="11" t="s">
        <v>1643</v>
      </c>
      <c r="G408" s="11"/>
      <c r="H408" s="10"/>
      <c r="I408" s="11"/>
      <c r="J408" s="11"/>
      <c r="K408" s="10" t="s">
        <v>145</v>
      </c>
      <c r="L408" s="10" t="s">
        <v>145</v>
      </c>
      <c r="M408" s="10" t="s">
        <v>65</v>
      </c>
      <c r="N408" s="10" t="s">
        <v>95</v>
      </c>
      <c r="O408" s="10"/>
      <c r="P408" s="10"/>
      <c r="Q408" s="10"/>
      <c r="R408" s="10"/>
      <c r="S408" s="10"/>
      <c r="T408" s="10"/>
      <c r="U408" s="10" t="s">
        <v>95</v>
      </c>
      <c r="V408" s="10"/>
      <c r="W408" s="10">
        <v>2.0</v>
      </c>
      <c r="X408" s="10" t="s">
        <v>74</v>
      </c>
      <c r="Y408" s="10" t="s">
        <v>75</v>
      </c>
      <c r="Z408" s="10" t="s">
        <v>74</v>
      </c>
      <c r="AA408" s="10" t="s">
        <v>76</v>
      </c>
      <c r="AB408" s="10" t="s">
        <v>74</v>
      </c>
      <c r="AC408" s="10"/>
      <c r="AD408" s="10" t="s">
        <v>1644</v>
      </c>
      <c r="AE408" s="10">
        <v>4.0</v>
      </c>
      <c r="AF408" s="10" t="s">
        <v>74</v>
      </c>
      <c r="AG408" s="10" t="s">
        <v>74</v>
      </c>
      <c r="AH408" s="10" t="s">
        <v>74</v>
      </c>
      <c r="AI408" s="10" t="s">
        <v>74</v>
      </c>
      <c r="AJ408" s="10" t="s">
        <v>74</v>
      </c>
      <c r="AK408" s="10" t="s">
        <v>1645</v>
      </c>
      <c r="AL408" s="10">
        <v>81.0</v>
      </c>
      <c r="AM408" s="10" t="s">
        <v>1646</v>
      </c>
      <c r="AN408" s="10">
        <v>2.0</v>
      </c>
      <c r="AO408" s="10" t="s">
        <v>74</v>
      </c>
      <c r="AP408" s="10" t="s">
        <v>74</v>
      </c>
      <c r="AQ408" s="10" t="s">
        <v>74</v>
      </c>
      <c r="AR408" s="10">
        <v>0.0</v>
      </c>
      <c r="AS408" s="10" t="s">
        <v>345</v>
      </c>
      <c r="AT408" s="10">
        <v>996.0</v>
      </c>
      <c r="AU408" s="10"/>
      <c r="AV408" s="10" t="s">
        <v>74</v>
      </c>
      <c r="AW408" s="10" t="s">
        <v>74</v>
      </c>
      <c r="AX408" s="10">
        <v>0.0</v>
      </c>
      <c r="AY408" s="10">
        <v>0.0</v>
      </c>
      <c r="AZ408" s="10" t="s">
        <v>74</v>
      </c>
      <c r="BA408" s="10" t="s">
        <v>74</v>
      </c>
      <c r="BB408" s="10">
        <v>1.0</v>
      </c>
      <c r="BC408" s="10" t="s">
        <v>74</v>
      </c>
      <c r="BD408" s="10" t="s">
        <v>74</v>
      </c>
      <c r="BE408" s="10">
        <v>0.0</v>
      </c>
      <c r="BF408" s="10">
        <v>0.0</v>
      </c>
    </row>
    <row r="409" ht="14.25" customHeight="1">
      <c r="A409" s="10">
        <f t="shared" si="53"/>
        <v>379</v>
      </c>
      <c r="B409" s="10" t="s">
        <v>1448</v>
      </c>
      <c r="C409" s="11" t="s">
        <v>1641</v>
      </c>
      <c r="D409" s="11" t="s">
        <v>1642</v>
      </c>
      <c r="E409" s="10">
        <f t="shared" si="54"/>
        <v>56</v>
      </c>
      <c r="F409" s="11" t="s">
        <v>1647</v>
      </c>
      <c r="G409" s="11"/>
      <c r="H409" s="10"/>
      <c r="I409" s="11"/>
      <c r="J409" s="11"/>
      <c r="K409" s="10" t="s">
        <v>145</v>
      </c>
      <c r="L409" s="10" t="s">
        <v>145</v>
      </c>
      <c r="M409" s="10" t="s">
        <v>65</v>
      </c>
      <c r="N409" s="10" t="s">
        <v>74</v>
      </c>
      <c r="O409" s="10" t="s">
        <v>1648</v>
      </c>
      <c r="P409" s="10" t="s">
        <v>233</v>
      </c>
      <c r="Q409" s="10"/>
      <c r="R409" s="10"/>
      <c r="S409" s="10"/>
      <c r="T409" s="10"/>
      <c r="U409" s="10"/>
      <c r="V409" s="10" t="s">
        <v>1649</v>
      </c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</row>
    <row r="410" ht="14.25" customHeight="1">
      <c r="A410" s="10">
        <f t="shared" si="53"/>
        <v>380</v>
      </c>
      <c r="B410" s="10" t="s">
        <v>1448</v>
      </c>
      <c r="C410" s="11" t="s">
        <v>1641</v>
      </c>
      <c r="D410" s="11" t="s">
        <v>1650</v>
      </c>
      <c r="E410" s="10">
        <f t="shared" si="54"/>
        <v>57</v>
      </c>
      <c r="F410" s="11" t="s">
        <v>1651</v>
      </c>
      <c r="G410" s="11"/>
      <c r="H410" s="10"/>
      <c r="I410" s="11"/>
      <c r="J410" s="11"/>
      <c r="K410" s="10" t="s">
        <v>145</v>
      </c>
      <c r="L410" s="10" t="s">
        <v>145</v>
      </c>
      <c r="M410" s="10" t="s">
        <v>65</v>
      </c>
      <c r="N410" s="10" t="s">
        <v>74</v>
      </c>
      <c r="O410" s="10" t="s">
        <v>1652</v>
      </c>
      <c r="P410" s="10" t="s">
        <v>233</v>
      </c>
      <c r="Q410" s="10"/>
      <c r="R410" s="10"/>
      <c r="S410" s="10"/>
      <c r="T410" s="10"/>
      <c r="U410" s="10"/>
      <c r="V410" s="10" t="s">
        <v>1653</v>
      </c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</row>
    <row r="411" ht="14.25" customHeight="1">
      <c r="A411" s="10">
        <f t="shared" si="53"/>
        <v>381</v>
      </c>
      <c r="B411" s="10" t="s">
        <v>1448</v>
      </c>
      <c r="C411" s="11" t="s">
        <v>1641</v>
      </c>
      <c r="D411" s="11" t="s">
        <v>1650</v>
      </c>
      <c r="E411" s="10">
        <f t="shared" si="54"/>
        <v>58</v>
      </c>
      <c r="F411" s="11" t="s">
        <v>1654</v>
      </c>
      <c r="G411" s="11"/>
      <c r="H411" s="10"/>
      <c r="I411" s="11"/>
      <c r="J411" s="11"/>
      <c r="K411" s="10" t="s">
        <v>145</v>
      </c>
      <c r="L411" s="10" t="s">
        <v>145</v>
      </c>
      <c r="M411" s="10" t="s">
        <v>65</v>
      </c>
      <c r="N411" s="10" t="s">
        <v>74</v>
      </c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</row>
    <row r="412" ht="14.25" customHeight="1">
      <c r="A412" s="10">
        <f t="shared" si="53"/>
        <v>382</v>
      </c>
      <c r="B412" s="10" t="s">
        <v>1448</v>
      </c>
      <c r="C412" s="11" t="s">
        <v>1641</v>
      </c>
      <c r="D412" s="11" t="s">
        <v>1655</v>
      </c>
      <c r="E412" s="10">
        <f t="shared" si="54"/>
        <v>59</v>
      </c>
      <c r="F412" s="11" t="s">
        <v>1656</v>
      </c>
      <c r="G412" s="11"/>
      <c r="H412" s="10"/>
      <c r="I412" s="11"/>
      <c r="J412" s="11"/>
      <c r="K412" s="10" t="s">
        <v>145</v>
      </c>
      <c r="L412" s="10" t="s">
        <v>145</v>
      </c>
      <c r="M412" s="10" t="s">
        <v>65</v>
      </c>
      <c r="N412" s="10" t="s">
        <v>74</v>
      </c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</row>
    <row r="413" ht="14.25" customHeight="1">
      <c r="A413" s="10">
        <f t="shared" si="53"/>
        <v>383</v>
      </c>
      <c r="B413" s="10" t="s">
        <v>1448</v>
      </c>
      <c r="C413" s="11" t="s">
        <v>1641</v>
      </c>
      <c r="D413" s="11" t="s">
        <v>1554</v>
      </c>
      <c r="E413" s="10">
        <f t="shared" si="54"/>
        <v>60</v>
      </c>
      <c r="F413" s="11" t="s">
        <v>1657</v>
      </c>
      <c r="G413" s="11"/>
      <c r="H413" s="10"/>
      <c r="I413" s="11"/>
      <c r="J413" s="11"/>
      <c r="K413" s="10" t="s">
        <v>145</v>
      </c>
      <c r="L413" s="10" t="s">
        <v>145</v>
      </c>
      <c r="M413" s="10" t="s">
        <v>65</v>
      </c>
      <c r="N413" s="10" t="s">
        <v>74</v>
      </c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</row>
    <row r="414" ht="14.25" customHeight="1">
      <c r="A414" s="10">
        <f t="shared" si="53"/>
        <v>384</v>
      </c>
      <c r="B414" s="10" t="s">
        <v>1448</v>
      </c>
      <c r="C414" s="11" t="s">
        <v>1641</v>
      </c>
      <c r="D414" s="11" t="s">
        <v>1554</v>
      </c>
      <c r="E414" s="10">
        <f t="shared" si="54"/>
        <v>61</v>
      </c>
      <c r="F414" s="11" t="s">
        <v>1658</v>
      </c>
      <c r="G414" s="11"/>
      <c r="H414" s="10"/>
      <c r="I414" s="11"/>
      <c r="J414" s="11"/>
      <c r="K414" s="10" t="s">
        <v>145</v>
      </c>
      <c r="L414" s="10" t="s">
        <v>145</v>
      </c>
      <c r="M414" s="10" t="s">
        <v>245</v>
      </c>
      <c r="N414" s="10" t="s">
        <v>74</v>
      </c>
      <c r="O414" s="10" t="s">
        <v>1659</v>
      </c>
      <c r="P414" s="10" t="s">
        <v>233</v>
      </c>
      <c r="Q414" s="10"/>
      <c r="R414" s="10"/>
      <c r="S414" s="10"/>
      <c r="T414" s="10"/>
      <c r="U414" s="10"/>
      <c r="V414" s="10" t="s">
        <v>1660</v>
      </c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</row>
    <row r="415" ht="14.25" customHeight="1">
      <c r="A415" s="10">
        <f t="shared" si="53"/>
        <v>385</v>
      </c>
      <c r="B415" s="10" t="s">
        <v>1448</v>
      </c>
      <c r="C415" s="11" t="s">
        <v>1641</v>
      </c>
      <c r="D415" s="11" t="s">
        <v>1661</v>
      </c>
      <c r="E415" s="10">
        <f t="shared" si="54"/>
        <v>62</v>
      </c>
      <c r="F415" s="11" t="s">
        <v>1662</v>
      </c>
      <c r="G415" s="11"/>
      <c r="H415" s="10"/>
      <c r="I415" s="11"/>
      <c r="J415" s="11"/>
      <c r="K415" s="10" t="s">
        <v>145</v>
      </c>
      <c r="L415" s="10" t="s">
        <v>145</v>
      </c>
      <c r="M415" s="10" t="s">
        <v>65</v>
      </c>
      <c r="N415" s="10" t="s">
        <v>74</v>
      </c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</row>
    <row r="416" ht="14.25" customHeight="1">
      <c r="A416" s="10">
        <f t="shared" si="53"/>
        <v>386</v>
      </c>
      <c r="B416" s="10" t="s">
        <v>1448</v>
      </c>
      <c r="C416" s="11" t="s">
        <v>1641</v>
      </c>
      <c r="D416" s="11" t="s">
        <v>1663</v>
      </c>
      <c r="E416" s="10">
        <f t="shared" si="54"/>
        <v>63</v>
      </c>
      <c r="F416" s="11" t="s">
        <v>1664</v>
      </c>
      <c r="G416" s="11"/>
      <c r="H416" s="10"/>
      <c r="I416" s="11"/>
      <c r="J416" s="11"/>
      <c r="K416" s="10" t="s">
        <v>145</v>
      </c>
      <c r="L416" s="10" t="s">
        <v>145</v>
      </c>
      <c r="M416" s="10" t="s">
        <v>245</v>
      </c>
      <c r="N416" s="10" t="s">
        <v>74</v>
      </c>
      <c r="O416" s="10" t="s">
        <v>1665</v>
      </c>
      <c r="P416" s="10" t="s">
        <v>233</v>
      </c>
      <c r="Q416" s="10"/>
      <c r="R416" s="10"/>
      <c r="S416" s="10"/>
      <c r="T416" s="10"/>
      <c r="U416" s="10"/>
      <c r="V416" s="10" t="s">
        <v>1666</v>
      </c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</row>
    <row r="417" ht="14.25" customHeight="1">
      <c r="A417" s="10">
        <f t="shared" si="53"/>
        <v>387</v>
      </c>
      <c r="B417" s="10" t="s">
        <v>1448</v>
      </c>
      <c r="C417" s="11" t="s">
        <v>1641</v>
      </c>
      <c r="D417" s="11" t="s">
        <v>1667</v>
      </c>
      <c r="E417" s="10">
        <f t="shared" si="54"/>
        <v>64</v>
      </c>
      <c r="F417" s="11" t="s">
        <v>1667</v>
      </c>
      <c r="G417" s="11"/>
      <c r="H417" s="10"/>
      <c r="I417" s="11"/>
      <c r="J417" s="11"/>
      <c r="K417" s="10" t="s">
        <v>145</v>
      </c>
      <c r="L417" s="10" t="s">
        <v>145</v>
      </c>
      <c r="M417" s="10" t="s">
        <v>245</v>
      </c>
      <c r="N417" s="10" t="s">
        <v>74</v>
      </c>
      <c r="O417" s="10" t="s">
        <v>1668</v>
      </c>
      <c r="P417" s="10" t="s">
        <v>233</v>
      </c>
      <c r="Q417" s="10"/>
      <c r="R417" s="10"/>
      <c r="S417" s="10"/>
      <c r="T417" s="10"/>
      <c r="U417" s="10"/>
      <c r="V417" s="10" t="s">
        <v>1669</v>
      </c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</row>
    <row r="418" ht="14.25" customHeight="1">
      <c r="A418" s="10">
        <f t="shared" si="53"/>
        <v>388</v>
      </c>
      <c r="B418" s="10" t="s">
        <v>1448</v>
      </c>
      <c r="C418" s="11" t="s">
        <v>1670</v>
      </c>
      <c r="D418" s="11" t="s">
        <v>1671</v>
      </c>
      <c r="E418" s="10">
        <f t="shared" si="54"/>
        <v>65</v>
      </c>
      <c r="F418" s="11" t="s">
        <v>1672</v>
      </c>
      <c r="G418" s="11"/>
      <c r="H418" s="10"/>
      <c r="I418" s="11"/>
      <c r="J418" s="11"/>
      <c r="K418" s="10" t="s">
        <v>145</v>
      </c>
      <c r="L418" s="10" t="s">
        <v>252</v>
      </c>
      <c r="M418" s="10" t="s">
        <v>65</v>
      </c>
      <c r="N418" s="10" t="s">
        <v>95</v>
      </c>
      <c r="O418" s="10"/>
      <c r="P418" s="10" t="s">
        <v>233</v>
      </c>
      <c r="Q418" s="10"/>
      <c r="R418" s="10"/>
      <c r="S418" s="10"/>
      <c r="T418" s="10"/>
      <c r="U418" s="10" t="s">
        <v>72</v>
      </c>
      <c r="V418" s="10" t="s">
        <v>1673</v>
      </c>
      <c r="W418" s="10">
        <v>2.0</v>
      </c>
      <c r="X418" s="10" t="s">
        <v>74</v>
      </c>
      <c r="Y418" s="10" t="s">
        <v>75</v>
      </c>
      <c r="Z418" s="10" t="s">
        <v>74</v>
      </c>
      <c r="AA418" s="10" t="s">
        <v>76</v>
      </c>
      <c r="AB418" s="10" t="s">
        <v>74</v>
      </c>
      <c r="AC418" s="10"/>
      <c r="AD418" s="10" t="s">
        <v>74</v>
      </c>
      <c r="AE418" s="10">
        <v>4.0</v>
      </c>
      <c r="AF418" s="10" t="s">
        <v>74</v>
      </c>
      <c r="AG418" s="10" t="s">
        <v>74</v>
      </c>
      <c r="AH418" s="10" t="s">
        <v>74</v>
      </c>
      <c r="AI418" s="10" t="s">
        <v>74</v>
      </c>
      <c r="AJ418" s="10" t="s">
        <v>74</v>
      </c>
      <c r="AK418" s="10" t="s">
        <v>1674</v>
      </c>
      <c r="AL418" s="10">
        <v>81.0</v>
      </c>
      <c r="AM418" s="10" t="s">
        <v>1675</v>
      </c>
      <c r="AN418" s="10">
        <v>1.0</v>
      </c>
      <c r="AO418" s="10" t="s">
        <v>74</v>
      </c>
      <c r="AP418" s="10" t="s">
        <v>74</v>
      </c>
      <c r="AQ418" s="10" t="s">
        <v>74</v>
      </c>
      <c r="AR418" s="10">
        <v>0.0</v>
      </c>
      <c r="AS418" s="10" t="s">
        <v>345</v>
      </c>
      <c r="AT418" s="10">
        <v>996.0</v>
      </c>
      <c r="AU418" s="10"/>
      <c r="AV418" s="10" t="s">
        <v>74</v>
      </c>
      <c r="AW418" s="10" t="s">
        <v>74</v>
      </c>
      <c r="AX418" s="10">
        <v>0.0</v>
      </c>
      <c r="AY418" s="10">
        <v>0.0</v>
      </c>
      <c r="AZ418" s="10" t="s">
        <v>74</v>
      </c>
      <c r="BA418" s="10" t="s">
        <v>74</v>
      </c>
      <c r="BB418" s="10">
        <v>1.0</v>
      </c>
      <c r="BC418" s="10" t="s">
        <v>74</v>
      </c>
      <c r="BD418" s="10" t="s">
        <v>74</v>
      </c>
      <c r="BE418" s="10">
        <v>0.0</v>
      </c>
      <c r="BF418" s="10">
        <v>0.0</v>
      </c>
    </row>
    <row r="419" ht="14.25" customHeight="1">
      <c r="A419" s="10">
        <f t="shared" si="53"/>
        <v>389</v>
      </c>
      <c r="B419" s="10" t="s">
        <v>1448</v>
      </c>
      <c r="C419" s="11" t="s">
        <v>1670</v>
      </c>
      <c r="D419" s="11" t="s">
        <v>1676</v>
      </c>
      <c r="E419" s="10">
        <f t="shared" si="54"/>
        <v>66</v>
      </c>
      <c r="F419" s="11" t="s">
        <v>1677</v>
      </c>
      <c r="G419" s="11"/>
      <c r="H419" s="10"/>
      <c r="I419" s="11"/>
      <c r="J419" s="11"/>
      <c r="K419" s="10" t="s">
        <v>145</v>
      </c>
      <c r="L419" s="10" t="s">
        <v>145</v>
      </c>
      <c r="M419" s="10" t="s">
        <v>65</v>
      </c>
      <c r="N419" s="10" t="s">
        <v>74</v>
      </c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</row>
    <row r="420" ht="14.25" customHeight="1">
      <c r="A420" s="10">
        <f t="shared" si="53"/>
        <v>390</v>
      </c>
      <c r="B420" s="10" t="s">
        <v>1448</v>
      </c>
      <c r="C420" s="11" t="s">
        <v>1670</v>
      </c>
      <c r="D420" s="11" t="s">
        <v>1678</v>
      </c>
      <c r="E420" s="10">
        <f t="shared" si="54"/>
        <v>67</v>
      </c>
      <c r="F420" s="11" t="s">
        <v>1679</v>
      </c>
      <c r="G420" s="11"/>
      <c r="H420" s="10"/>
      <c r="I420" s="11"/>
      <c r="J420" s="11"/>
      <c r="K420" s="10" t="s">
        <v>145</v>
      </c>
      <c r="L420" s="10" t="s">
        <v>145</v>
      </c>
      <c r="M420" s="10" t="s">
        <v>245</v>
      </c>
      <c r="N420" s="10" t="s">
        <v>74</v>
      </c>
      <c r="O420" s="10" t="s">
        <v>1680</v>
      </c>
      <c r="P420" s="10" t="s">
        <v>233</v>
      </c>
      <c r="Q420" s="10"/>
      <c r="R420" s="10"/>
      <c r="S420" s="10"/>
      <c r="T420" s="10"/>
      <c r="U420" s="10"/>
      <c r="V420" s="10" t="s">
        <v>1681</v>
      </c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</row>
    <row r="421" ht="14.25" customHeight="1">
      <c r="A421" s="10">
        <f t="shared" si="53"/>
        <v>391</v>
      </c>
      <c r="B421" s="10" t="s">
        <v>1448</v>
      </c>
      <c r="C421" s="11" t="s">
        <v>1670</v>
      </c>
      <c r="D421" s="11" t="s">
        <v>1678</v>
      </c>
      <c r="E421" s="10">
        <f t="shared" si="54"/>
        <v>68</v>
      </c>
      <c r="F421" s="11" t="s">
        <v>1682</v>
      </c>
      <c r="G421" s="11"/>
      <c r="H421" s="10"/>
      <c r="I421" s="11"/>
      <c r="J421" s="11"/>
      <c r="K421" s="10" t="s">
        <v>145</v>
      </c>
      <c r="L421" s="10" t="s">
        <v>145</v>
      </c>
      <c r="M421" s="10" t="s">
        <v>65</v>
      </c>
      <c r="N421" s="10" t="s">
        <v>74</v>
      </c>
      <c r="O421" s="10" t="s">
        <v>1683</v>
      </c>
      <c r="P421" s="10" t="s">
        <v>233</v>
      </c>
      <c r="Q421" s="10"/>
      <c r="R421" s="10"/>
      <c r="S421" s="10"/>
      <c r="T421" s="10"/>
      <c r="U421" s="10"/>
      <c r="V421" s="10" t="s">
        <v>1684</v>
      </c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</row>
    <row r="422" ht="14.25" customHeight="1">
      <c r="A422" s="10">
        <f t="shared" si="53"/>
        <v>392</v>
      </c>
      <c r="B422" s="10" t="s">
        <v>1448</v>
      </c>
      <c r="C422" s="11" t="s">
        <v>1670</v>
      </c>
      <c r="D422" s="11" t="s">
        <v>1685</v>
      </c>
      <c r="E422" s="10">
        <f t="shared" si="54"/>
        <v>69</v>
      </c>
      <c r="F422" s="11" t="s">
        <v>1686</v>
      </c>
      <c r="G422" s="11"/>
      <c r="H422" s="10"/>
      <c r="I422" s="11"/>
      <c r="J422" s="11"/>
      <c r="K422" s="10" t="s">
        <v>64</v>
      </c>
      <c r="L422" s="10" t="s">
        <v>64</v>
      </c>
      <c r="M422" s="10" t="s">
        <v>65</v>
      </c>
      <c r="N422" s="10" t="s">
        <v>228</v>
      </c>
      <c r="O422" s="10" t="s">
        <v>67</v>
      </c>
      <c r="P422" s="10" t="s">
        <v>68</v>
      </c>
      <c r="Q422" s="10"/>
      <c r="R422" s="10"/>
      <c r="S422" s="10"/>
      <c r="T422" s="10"/>
      <c r="U422" s="10" t="s">
        <v>72</v>
      </c>
      <c r="V422" s="10" t="s">
        <v>1687</v>
      </c>
      <c r="W422" s="10">
        <v>1.0</v>
      </c>
      <c r="X422" s="10" t="s">
        <v>74</v>
      </c>
      <c r="Y422" s="10" t="s">
        <v>75</v>
      </c>
      <c r="Z422" s="10" t="s">
        <v>74</v>
      </c>
      <c r="AA422" s="10" t="s">
        <v>76</v>
      </c>
      <c r="AB422" s="10" t="s">
        <v>74</v>
      </c>
      <c r="AC422" s="10"/>
      <c r="AD422" s="10" t="s">
        <v>74</v>
      </c>
      <c r="AE422" s="10">
        <v>4.0</v>
      </c>
      <c r="AF422" s="10" t="s">
        <v>74</v>
      </c>
      <c r="AG422" s="10" t="s">
        <v>74</v>
      </c>
      <c r="AH422" s="10" t="s">
        <v>74</v>
      </c>
      <c r="AI422" s="10" t="s">
        <v>74</v>
      </c>
      <c r="AJ422" s="10" t="s">
        <v>74</v>
      </c>
      <c r="AK422" s="10" t="s">
        <v>1688</v>
      </c>
      <c r="AL422" s="10">
        <v>81.0</v>
      </c>
      <c r="AM422" s="10" t="s">
        <v>1675</v>
      </c>
      <c r="AN422" s="10">
        <v>1.0</v>
      </c>
      <c r="AO422" s="10" t="s">
        <v>74</v>
      </c>
      <c r="AP422" s="10" t="s">
        <v>90</v>
      </c>
      <c r="AQ422" s="10" t="s">
        <v>91</v>
      </c>
      <c r="AR422" s="10">
        <v>0.0</v>
      </c>
      <c r="AS422" s="10" t="s">
        <v>81</v>
      </c>
      <c r="AT422" s="10">
        <v>4.0</v>
      </c>
      <c r="AU422" s="10"/>
      <c r="AV422" s="10" t="s">
        <v>74</v>
      </c>
      <c r="AW422" s="10" t="s">
        <v>74</v>
      </c>
      <c r="AX422" s="10">
        <v>0.0</v>
      </c>
      <c r="AY422" s="10">
        <v>59.0</v>
      </c>
      <c r="AZ422" s="10" t="s">
        <v>74</v>
      </c>
      <c r="BA422" s="10" t="s">
        <v>74</v>
      </c>
      <c r="BB422" s="10">
        <v>1.0</v>
      </c>
      <c r="BC422" s="10" t="s">
        <v>74</v>
      </c>
      <c r="BD422" s="10" t="s">
        <v>74</v>
      </c>
      <c r="BE422" s="10">
        <v>3.0</v>
      </c>
      <c r="BF422" s="10">
        <v>3.0</v>
      </c>
    </row>
    <row r="423" ht="14.25" customHeight="1">
      <c r="A423" s="10">
        <f t="shared" si="53"/>
        <v>393</v>
      </c>
      <c r="B423" s="10" t="s">
        <v>1448</v>
      </c>
      <c r="C423" s="11" t="s">
        <v>1670</v>
      </c>
      <c r="D423" s="11" t="s">
        <v>1689</v>
      </c>
      <c r="E423" s="10">
        <f t="shared" si="54"/>
        <v>70</v>
      </c>
      <c r="F423" s="11" t="s">
        <v>1689</v>
      </c>
      <c r="G423" s="11"/>
      <c r="H423" s="10"/>
      <c r="I423" s="11"/>
      <c r="J423" s="11"/>
      <c r="K423" s="10" t="s">
        <v>64</v>
      </c>
      <c r="L423" s="10" t="s">
        <v>64</v>
      </c>
      <c r="M423" s="10" t="s">
        <v>65</v>
      </c>
      <c r="N423" s="10" t="s">
        <v>86</v>
      </c>
      <c r="O423" s="10" t="s">
        <v>67</v>
      </c>
      <c r="P423" s="10"/>
      <c r="Q423" s="10"/>
      <c r="R423" s="10"/>
      <c r="S423" s="10"/>
      <c r="T423" s="10"/>
      <c r="U423" s="10" t="s">
        <v>95</v>
      </c>
      <c r="V423" s="10" t="s">
        <v>74</v>
      </c>
      <c r="W423" s="10">
        <v>2.0</v>
      </c>
      <c r="X423" s="10" t="s">
        <v>74</v>
      </c>
      <c r="Y423" s="10" t="s">
        <v>75</v>
      </c>
      <c r="Z423" s="10" t="s">
        <v>74</v>
      </c>
      <c r="AA423" s="10" t="s">
        <v>76</v>
      </c>
      <c r="AB423" s="10" t="s">
        <v>74</v>
      </c>
      <c r="AC423" s="10"/>
      <c r="AD423" s="10" t="s">
        <v>74</v>
      </c>
      <c r="AE423" s="10">
        <v>4.0</v>
      </c>
      <c r="AF423" s="10" t="s">
        <v>74</v>
      </c>
      <c r="AG423" s="10" t="s">
        <v>74</v>
      </c>
      <c r="AH423" s="10" t="s">
        <v>74</v>
      </c>
      <c r="AI423" s="10" t="s">
        <v>74</v>
      </c>
      <c r="AJ423" s="10" t="s">
        <v>74</v>
      </c>
      <c r="AK423" s="10" t="s">
        <v>1690</v>
      </c>
      <c r="AL423" s="10">
        <v>81.0</v>
      </c>
      <c r="AM423" s="10" t="s">
        <v>1675</v>
      </c>
      <c r="AN423" s="10">
        <v>1.0</v>
      </c>
      <c r="AO423" s="10" t="s">
        <v>74</v>
      </c>
      <c r="AP423" s="10" t="s">
        <v>74</v>
      </c>
      <c r="AQ423" s="10" t="s">
        <v>74</v>
      </c>
      <c r="AR423" s="10">
        <v>0.0</v>
      </c>
      <c r="AS423" s="10" t="s">
        <v>74</v>
      </c>
      <c r="AT423" s="10">
        <v>996.0</v>
      </c>
      <c r="AU423" s="10"/>
      <c r="AV423" s="10" t="s">
        <v>74</v>
      </c>
      <c r="AW423" s="10" t="s">
        <v>74</v>
      </c>
      <c r="AX423" s="10">
        <v>0.0</v>
      </c>
      <c r="AY423" s="10">
        <v>0.0</v>
      </c>
      <c r="AZ423" s="10" t="s">
        <v>74</v>
      </c>
      <c r="BA423" s="10" t="s">
        <v>74</v>
      </c>
      <c r="BB423" s="10">
        <v>1.0</v>
      </c>
      <c r="BC423" s="10" t="s">
        <v>74</v>
      </c>
      <c r="BD423" s="10" t="s">
        <v>74</v>
      </c>
      <c r="BE423" s="10">
        <v>0.0</v>
      </c>
      <c r="BF423" s="10">
        <v>0.0</v>
      </c>
    </row>
    <row r="424" ht="14.25" customHeight="1">
      <c r="A424" s="10">
        <f t="shared" si="53"/>
        <v>394</v>
      </c>
      <c r="B424" s="10" t="s">
        <v>1448</v>
      </c>
      <c r="C424" s="11" t="s">
        <v>1691</v>
      </c>
      <c r="D424" s="11" t="s">
        <v>1692</v>
      </c>
      <c r="E424" s="10">
        <f t="shared" si="54"/>
        <v>71</v>
      </c>
      <c r="F424" s="11" t="s">
        <v>1693</v>
      </c>
      <c r="G424" s="11"/>
      <c r="H424" s="10"/>
      <c r="I424" s="11"/>
      <c r="J424" s="11"/>
      <c r="K424" s="10" t="s">
        <v>64</v>
      </c>
      <c r="L424" s="10" t="s">
        <v>64</v>
      </c>
      <c r="M424" s="10" t="s">
        <v>245</v>
      </c>
      <c r="N424" s="10" t="s">
        <v>86</v>
      </c>
      <c r="O424" s="10" t="s">
        <v>67</v>
      </c>
      <c r="P424" s="10" t="s">
        <v>68</v>
      </c>
      <c r="Q424" s="10" t="s">
        <v>1694</v>
      </c>
      <c r="R424" s="10" t="s">
        <v>1695</v>
      </c>
      <c r="S424" s="10" t="s">
        <v>63</v>
      </c>
      <c r="T424" s="10"/>
      <c r="U424" s="10" t="s">
        <v>72</v>
      </c>
      <c r="V424" s="10" t="s">
        <v>1696</v>
      </c>
      <c r="W424" s="10">
        <v>1.0</v>
      </c>
      <c r="X424" s="10" t="s">
        <v>74</v>
      </c>
      <c r="Y424" s="10" t="s">
        <v>75</v>
      </c>
      <c r="Z424" s="10" t="s">
        <v>74</v>
      </c>
      <c r="AA424" s="10" t="s">
        <v>76</v>
      </c>
      <c r="AB424" s="10" t="s">
        <v>74</v>
      </c>
      <c r="AC424" s="10"/>
      <c r="AD424" s="10" t="s">
        <v>74</v>
      </c>
      <c r="AE424" s="10">
        <v>4.0</v>
      </c>
      <c r="AF424" s="10" t="s">
        <v>74</v>
      </c>
      <c r="AG424" s="10" t="s">
        <v>74</v>
      </c>
      <c r="AH424" s="10" t="s">
        <v>74</v>
      </c>
      <c r="AI424" s="10" t="s">
        <v>74</v>
      </c>
      <c r="AJ424" s="10" t="s">
        <v>74</v>
      </c>
      <c r="AK424" s="10" t="s">
        <v>1697</v>
      </c>
      <c r="AL424" s="10">
        <v>81.0</v>
      </c>
      <c r="AM424" s="10" t="s">
        <v>1611</v>
      </c>
      <c r="AN424" s="10">
        <v>3.0</v>
      </c>
      <c r="AO424" s="10" t="s">
        <v>74</v>
      </c>
      <c r="AP424" s="10" t="s">
        <v>90</v>
      </c>
      <c r="AQ424" s="10" t="s">
        <v>91</v>
      </c>
      <c r="AR424" s="10">
        <v>0.0</v>
      </c>
      <c r="AS424" s="10" t="s">
        <v>81</v>
      </c>
      <c r="AT424" s="10">
        <v>4.0</v>
      </c>
      <c r="AU424" s="10"/>
      <c r="AV424" s="10" t="s">
        <v>74</v>
      </c>
      <c r="AW424" s="10" t="s">
        <v>74</v>
      </c>
      <c r="AX424" s="10">
        <v>0.0</v>
      </c>
      <c r="AY424" s="10">
        <v>47.0</v>
      </c>
      <c r="AZ424" s="10" t="s">
        <v>74</v>
      </c>
      <c r="BA424" s="10" t="s">
        <v>74</v>
      </c>
      <c r="BB424" s="10">
        <v>1.0</v>
      </c>
      <c r="BC424" s="10" t="s">
        <v>74</v>
      </c>
      <c r="BD424" s="10" t="s">
        <v>74</v>
      </c>
      <c r="BE424" s="10">
        <v>2.0</v>
      </c>
      <c r="BF424" s="10">
        <v>3.0</v>
      </c>
    </row>
    <row r="425" ht="14.25" customHeight="1">
      <c r="A425" s="10">
        <f t="shared" si="53"/>
        <v>395</v>
      </c>
      <c r="B425" s="10" t="s">
        <v>1448</v>
      </c>
      <c r="C425" s="11" t="s">
        <v>1691</v>
      </c>
      <c r="D425" s="11" t="s">
        <v>1698</v>
      </c>
      <c r="E425" s="10">
        <f t="shared" si="54"/>
        <v>72</v>
      </c>
      <c r="F425" s="11" t="s">
        <v>1699</v>
      </c>
      <c r="G425" s="11"/>
      <c r="H425" s="10"/>
      <c r="I425" s="11"/>
      <c r="J425" s="11"/>
      <c r="K425" s="10" t="s">
        <v>64</v>
      </c>
      <c r="L425" s="10" t="s">
        <v>64</v>
      </c>
      <c r="M425" s="10" t="s">
        <v>245</v>
      </c>
      <c r="N425" s="10" t="s">
        <v>86</v>
      </c>
      <c r="O425" s="10" t="s">
        <v>67</v>
      </c>
      <c r="P425" s="10" t="s">
        <v>68</v>
      </c>
      <c r="Q425" s="10"/>
      <c r="R425" s="10"/>
      <c r="S425" s="10"/>
      <c r="T425" s="10"/>
      <c r="U425" s="10" t="s">
        <v>72</v>
      </c>
      <c r="V425" s="10" t="s">
        <v>1700</v>
      </c>
      <c r="W425" s="10">
        <v>1.0</v>
      </c>
      <c r="X425" s="10" t="s">
        <v>74</v>
      </c>
      <c r="Y425" s="10" t="s">
        <v>75</v>
      </c>
      <c r="Z425" s="10" t="s">
        <v>74</v>
      </c>
      <c r="AA425" s="10" t="s">
        <v>76</v>
      </c>
      <c r="AB425" s="10" t="s">
        <v>74</v>
      </c>
      <c r="AC425" s="10"/>
      <c r="AD425" s="10" t="s">
        <v>74</v>
      </c>
      <c r="AE425" s="10">
        <v>4.0</v>
      </c>
      <c r="AF425" s="10" t="s">
        <v>74</v>
      </c>
      <c r="AG425" s="10" t="s">
        <v>74</v>
      </c>
      <c r="AH425" s="10" t="s">
        <v>74</v>
      </c>
      <c r="AI425" s="10" t="s">
        <v>74</v>
      </c>
      <c r="AJ425" s="10" t="s">
        <v>74</v>
      </c>
      <c r="AK425" s="10" t="s">
        <v>1701</v>
      </c>
      <c r="AL425" s="10">
        <v>81.0</v>
      </c>
      <c r="AM425" s="10" t="s">
        <v>1611</v>
      </c>
      <c r="AN425" s="10">
        <v>3.0</v>
      </c>
      <c r="AO425" s="10" t="s">
        <v>74</v>
      </c>
      <c r="AP425" s="10" t="s">
        <v>90</v>
      </c>
      <c r="AQ425" s="10" t="s">
        <v>91</v>
      </c>
      <c r="AR425" s="10">
        <v>0.0</v>
      </c>
      <c r="AS425" s="10" t="s">
        <v>81</v>
      </c>
      <c r="AT425" s="10">
        <v>996.0</v>
      </c>
      <c r="AU425" s="10"/>
      <c r="AV425" s="10" t="s">
        <v>74</v>
      </c>
      <c r="AW425" s="10" t="s">
        <v>74</v>
      </c>
      <c r="AX425" s="10">
        <v>0.0</v>
      </c>
      <c r="AY425" s="10">
        <v>43.0</v>
      </c>
      <c r="AZ425" s="10" t="s">
        <v>74</v>
      </c>
      <c r="BA425" s="10" t="s">
        <v>74</v>
      </c>
      <c r="BB425" s="10">
        <v>1.0</v>
      </c>
      <c r="BC425" s="10" t="s">
        <v>74</v>
      </c>
      <c r="BD425" s="10" t="s">
        <v>74</v>
      </c>
      <c r="BE425" s="10">
        <v>3.0</v>
      </c>
      <c r="BF425" s="10">
        <v>3.0</v>
      </c>
    </row>
    <row r="426" ht="14.25" customHeight="1">
      <c r="A426" s="10">
        <f t="shared" si="53"/>
        <v>396</v>
      </c>
      <c r="B426" s="10" t="s">
        <v>1448</v>
      </c>
      <c r="C426" s="11" t="s">
        <v>1691</v>
      </c>
      <c r="D426" s="11" t="s">
        <v>1702</v>
      </c>
      <c r="E426" s="10">
        <f t="shared" si="54"/>
        <v>73</v>
      </c>
      <c r="F426" s="11" t="s">
        <v>1703</v>
      </c>
      <c r="G426" s="11"/>
      <c r="H426" s="10"/>
      <c r="I426" s="11"/>
      <c r="J426" s="11"/>
      <c r="K426" s="10" t="s">
        <v>64</v>
      </c>
      <c r="L426" s="10" t="s">
        <v>64</v>
      </c>
      <c r="M426" s="10" t="s">
        <v>65</v>
      </c>
      <c r="N426" s="10" t="s">
        <v>86</v>
      </c>
      <c r="O426" s="10" t="s">
        <v>67</v>
      </c>
      <c r="P426" s="10" t="s">
        <v>68</v>
      </c>
      <c r="Q426" s="10"/>
      <c r="R426" s="10"/>
      <c r="S426" s="10"/>
      <c r="T426" s="10"/>
      <c r="U426" s="10" t="s">
        <v>72</v>
      </c>
      <c r="V426" s="10" t="s">
        <v>1704</v>
      </c>
      <c r="W426" s="10">
        <v>3.0</v>
      </c>
      <c r="X426" s="10" t="s">
        <v>74</v>
      </c>
      <c r="Y426" s="10" t="s">
        <v>75</v>
      </c>
      <c r="Z426" s="10" t="s">
        <v>74</v>
      </c>
      <c r="AA426" s="10" t="s">
        <v>76</v>
      </c>
      <c r="AB426" s="10" t="s">
        <v>74</v>
      </c>
      <c r="AC426" s="10"/>
      <c r="AD426" s="10" t="s">
        <v>74</v>
      </c>
      <c r="AE426" s="10">
        <v>4.0</v>
      </c>
      <c r="AF426" s="10" t="s">
        <v>74</v>
      </c>
      <c r="AG426" s="10" t="s">
        <v>74</v>
      </c>
      <c r="AH426" s="10" t="s">
        <v>74</v>
      </c>
      <c r="AI426" s="10" t="s">
        <v>74</v>
      </c>
      <c r="AJ426" s="10" t="s">
        <v>74</v>
      </c>
      <c r="AK426" s="10" t="s">
        <v>1705</v>
      </c>
      <c r="AL426" s="10">
        <v>81.0</v>
      </c>
      <c r="AM426" s="10" t="s">
        <v>1611</v>
      </c>
      <c r="AN426" s="10">
        <v>3.0</v>
      </c>
      <c r="AO426" s="10" t="s">
        <v>74</v>
      </c>
      <c r="AP426" s="10" t="s">
        <v>90</v>
      </c>
      <c r="AQ426" s="10" t="s">
        <v>91</v>
      </c>
      <c r="AR426" s="10">
        <v>0.0</v>
      </c>
      <c r="AS426" s="10" t="s">
        <v>81</v>
      </c>
      <c r="AT426" s="10">
        <v>996.0</v>
      </c>
      <c r="AU426" s="10"/>
      <c r="AV426" s="10" t="s">
        <v>74</v>
      </c>
      <c r="AW426" s="10" t="s">
        <v>74</v>
      </c>
      <c r="AX426" s="10">
        <v>0.0</v>
      </c>
      <c r="AY426" s="10">
        <v>43.0</v>
      </c>
      <c r="AZ426" s="10" t="s">
        <v>74</v>
      </c>
      <c r="BA426" s="10" t="s">
        <v>74</v>
      </c>
      <c r="BB426" s="10">
        <v>1.0</v>
      </c>
      <c r="BC426" s="10" t="s">
        <v>74</v>
      </c>
      <c r="BD426" s="10" t="s">
        <v>74</v>
      </c>
      <c r="BE426" s="10">
        <v>3.0</v>
      </c>
      <c r="BF426" s="10">
        <v>3.0</v>
      </c>
    </row>
    <row r="427" ht="14.25" customHeight="1">
      <c r="A427" s="10">
        <f t="shared" si="53"/>
        <v>397</v>
      </c>
      <c r="B427" s="10" t="s">
        <v>1448</v>
      </c>
      <c r="C427" s="11" t="s">
        <v>1691</v>
      </c>
      <c r="D427" s="11" t="s">
        <v>1706</v>
      </c>
      <c r="E427" s="10">
        <f t="shared" si="54"/>
        <v>74</v>
      </c>
      <c r="F427" s="11" t="s">
        <v>1707</v>
      </c>
      <c r="G427" s="11"/>
      <c r="H427" s="10"/>
      <c r="I427" s="11"/>
      <c r="J427" s="11"/>
      <c r="K427" s="10" t="s">
        <v>64</v>
      </c>
      <c r="L427" s="10" t="s">
        <v>64</v>
      </c>
      <c r="M427" s="10" t="s">
        <v>245</v>
      </c>
      <c r="N427" s="10" t="s">
        <v>86</v>
      </c>
      <c r="O427" s="10" t="s">
        <v>67</v>
      </c>
      <c r="P427" s="10" t="s">
        <v>68</v>
      </c>
      <c r="Q427" s="10"/>
      <c r="R427" s="10"/>
      <c r="S427" s="10"/>
      <c r="T427" s="10"/>
      <c r="U427" s="10" t="s">
        <v>72</v>
      </c>
      <c r="V427" s="10" t="s">
        <v>1708</v>
      </c>
      <c r="W427" s="10">
        <v>1.0</v>
      </c>
      <c r="X427" s="10" t="s">
        <v>74</v>
      </c>
      <c r="Y427" s="10" t="s">
        <v>75</v>
      </c>
      <c r="Z427" s="10" t="s">
        <v>74</v>
      </c>
      <c r="AA427" s="10" t="s">
        <v>76</v>
      </c>
      <c r="AB427" s="10" t="s">
        <v>74</v>
      </c>
      <c r="AC427" s="10"/>
      <c r="AD427" s="10" t="s">
        <v>74</v>
      </c>
      <c r="AE427" s="10">
        <v>4.0</v>
      </c>
      <c r="AF427" s="10" t="s">
        <v>74</v>
      </c>
      <c r="AG427" s="10" t="s">
        <v>74</v>
      </c>
      <c r="AH427" s="10" t="s">
        <v>74</v>
      </c>
      <c r="AI427" s="10" t="s">
        <v>74</v>
      </c>
      <c r="AJ427" s="10" t="s">
        <v>74</v>
      </c>
      <c r="AK427" s="10" t="s">
        <v>1709</v>
      </c>
      <c r="AL427" s="10">
        <v>81.0</v>
      </c>
      <c r="AM427" s="10" t="s">
        <v>1611</v>
      </c>
      <c r="AN427" s="10">
        <v>2.0</v>
      </c>
      <c r="AO427" s="10" t="s">
        <v>74</v>
      </c>
      <c r="AP427" s="10" t="s">
        <v>90</v>
      </c>
      <c r="AQ427" s="10" t="s">
        <v>91</v>
      </c>
      <c r="AR427" s="10">
        <v>0.0</v>
      </c>
      <c r="AS427" s="10" t="s">
        <v>81</v>
      </c>
      <c r="AT427" s="10">
        <v>996.0</v>
      </c>
      <c r="AU427" s="10"/>
      <c r="AV427" s="10" t="s">
        <v>74</v>
      </c>
      <c r="AW427" s="10" t="s">
        <v>74</v>
      </c>
      <c r="AX427" s="10">
        <v>0.0</v>
      </c>
      <c r="AY427" s="10">
        <v>42.0</v>
      </c>
      <c r="AZ427" s="10" t="s">
        <v>74</v>
      </c>
      <c r="BA427" s="10" t="s">
        <v>74</v>
      </c>
      <c r="BB427" s="10">
        <v>1.0</v>
      </c>
      <c r="BC427" s="10" t="s">
        <v>74</v>
      </c>
      <c r="BD427" s="10" t="s">
        <v>74</v>
      </c>
      <c r="BE427" s="10">
        <v>3.0</v>
      </c>
      <c r="BF427" s="10">
        <v>3.0</v>
      </c>
    </row>
    <row r="428" ht="14.25" customHeight="1">
      <c r="A428" s="10">
        <f t="shared" si="53"/>
        <v>398</v>
      </c>
      <c r="B428" s="10" t="s">
        <v>1448</v>
      </c>
      <c r="C428" s="11" t="s">
        <v>1691</v>
      </c>
      <c r="D428" s="11" t="s">
        <v>1710</v>
      </c>
      <c r="E428" s="10">
        <f t="shared" si="54"/>
        <v>75</v>
      </c>
      <c r="F428" s="11" t="s">
        <v>1710</v>
      </c>
      <c r="G428" s="11"/>
      <c r="H428" s="10"/>
      <c r="I428" s="11"/>
      <c r="J428" s="11"/>
      <c r="K428" s="10" t="s">
        <v>145</v>
      </c>
      <c r="L428" s="10" t="s">
        <v>252</v>
      </c>
      <c r="M428" s="10" t="s">
        <v>65</v>
      </c>
      <c r="N428" s="10" t="s">
        <v>95</v>
      </c>
      <c r="O428" s="10"/>
      <c r="P428" s="10"/>
      <c r="Q428" s="10"/>
      <c r="R428" s="10"/>
      <c r="S428" s="10"/>
      <c r="T428" s="10" t="s">
        <v>1711</v>
      </c>
      <c r="U428" s="10" t="s">
        <v>95</v>
      </c>
      <c r="V428" s="10"/>
      <c r="W428" s="10">
        <v>2.0</v>
      </c>
      <c r="X428" s="10" t="s">
        <v>74</v>
      </c>
      <c r="Y428" s="10" t="s">
        <v>75</v>
      </c>
      <c r="Z428" s="10" t="s">
        <v>74</v>
      </c>
      <c r="AA428" s="10" t="s">
        <v>76</v>
      </c>
      <c r="AB428" s="10" t="s">
        <v>74</v>
      </c>
      <c r="AC428" s="10"/>
      <c r="AD428" s="10" t="s">
        <v>74</v>
      </c>
      <c r="AE428" s="10">
        <v>4.0</v>
      </c>
      <c r="AF428" s="10" t="s">
        <v>74</v>
      </c>
      <c r="AG428" s="10" t="s">
        <v>74</v>
      </c>
      <c r="AH428" s="10" t="s">
        <v>74</v>
      </c>
      <c r="AI428" s="10" t="s">
        <v>74</v>
      </c>
      <c r="AJ428" s="10" t="s">
        <v>74</v>
      </c>
      <c r="AK428" s="10" t="s">
        <v>1712</v>
      </c>
      <c r="AL428" s="10">
        <v>81.0</v>
      </c>
      <c r="AM428" s="10" t="s">
        <v>1611</v>
      </c>
      <c r="AN428" s="10">
        <v>3.0</v>
      </c>
      <c r="AO428" s="10" t="s">
        <v>74</v>
      </c>
      <c r="AP428" s="10" t="s">
        <v>90</v>
      </c>
      <c r="AQ428" s="10" t="s">
        <v>91</v>
      </c>
      <c r="AR428" s="10">
        <v>0.0</v>
      </c>
      <c r="AS428" s="10" t="s">
        <v>81</v>
      </c>
      <c r="AT428" s="10">
        <v>996.0</v>
      </c>
      <c r="AU428" s="10"/>
      <c r="AV428" s="10" t="s">
        <v>74</v>
      </c>
      <c r="AW428" s="10" t="s">
        <v>74</v>
      </c>
      <c r="AX428" s="10">
        <v>0.0</v>
      </c>
      <c r="AY428" s="10">
        <v>43.0</v>
      </c>
      <c r="AZ428" s="10" t="s">
        <v>74</v>
      </c>
      <c r="BA428" s="10" t="s">
        <v>74</v>
      </c>
      <c r="BB428" s="10">
        <v>1.0</v>
      </c>
      <c r="BC428" s="10" t="s">
        <v>74</v>
      </c>
      <c r="BD428" s="10" t="s">
        <v>74</v>
      </c>
      <c r="BE428" s="10">
        <v>3.0</v>
      </c>
      <c r="BF428" s="10">
        <v>3.0</v>
      </c>
    </row>
    <row r="429" ht="14.25" customHeight="1">
      <c r="A429" s="4" t="s">
        <v>1713</v>
      </c>
      <c r="B429" s="5"/>
      <c r="C429" s="6" t="s">
        <v>1714</v>
      </c>
      <c r="D429" s="7"/>
      <c r="E429" s="15"/>
      <c r="F429" s="7"/>
      <c r="G429" s="7"/>
      <c r="H429" s="8"/>
      <c r="I429" s="7"/>
      <c r="J429" s="7"/>
      <c r="K429" s="7"/>
      <c r="L429" s="7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</row>
    <row r="430" ht="14.25" customHeight="1">
      <c r="A430" s="10">
        <f>A428+1</f>
        <v>399</v>
      </c>
      <c r="B430" s="10" t="s">
        <v>1714</v>
      </c>
      <c r="C430" s="11" t="s">
        <v>1715</v>
      </c>
      <c r="D430" s="11" t="s">
        <v>1716</v>
      </c>
      <c r="E430" s="10">
        <v>1.0</v>
      </c>
      <c r="F430" s="11" t="s">
        <v>1717</v>
      </c>
      <c r="G430" s="11"/>
      <c r="H430" s="10"/>
      <c r="I430" s="11"/>
      <c r="J430" s="11"/>
      <c r="K430" s="10" t="s">
        <v>145</v>
      </c>
      <c r="L430" s="10" t="s">
        <v>145</v>
      </c>
      <c r="M430" s="10" t="s">
        <v>109</v>
      </c>
      <c r="N430" s="10" t="s">
        <v>74</v>
      </c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</row>
    <row r="431" ht="14.25" customHeight="1">
      <c r="A431" s="10">
        <f t="shared" ref="A431:A464" si="55">A430+1</f>
        <v>400</v>
      </c>
      <c r="B431" s="10" t="s">
        <v>1714</v>
      </c>
      <c r="C431" s="11" t="s">
        <v>1715</v>
      </c>
      <c r="D431" s="11" t="s">
        <v>1718</v>
      </c>
      <c r="E431" s="10">
        <f t="shared" ref="E431:E464" si="56">E430+1</f>
        <v>2</v>
      </c>
      <c r="F431" s="11" t="s">
        <v>1719</v>
      </c>
      <c r="G431" s="11"/>
      <c r="H431" s="10"/>
      <c r="I431" s="11"/>
      <c r="J431" s="11"/>
      <c r="K431" s="10" t="s">
        <v>64</v>
      </c>
      <c r="L431" s="10" t="s">
        <v>64</v>
      </c>
      <c r="M431" s="10" t="s">
        <v>245</v>
      </c>
      <c r="N431" s="10" t="s">
        <v>228</v>
      </c>
      <c r="O431" s="10" t="s">
        <v>67</v>
      </c>
      <c r="P431" s="10" t="s">
        <v>68</v>
      </c>
      <c r="Q431" s="10"/>
      <c r="R431" s="10"/>
      <c r="S431" s="10"/>
      <c r="T431" s="10"/>
      <c r="U431" s="10" t="s">
        <v>72</v>
      </c>
      <c r="V431" s="10" t="s">
        <v>1720</v>
      </c>
      <c r="W431" s="10">
        <v>2.0</v>
      </c>
      <c r="X431" s="10" t="s">
        <v>74</v>
      </c>
      <c r="Y431" s="10" t="s">
        <v>75</v>
      </c>
      <c r="Z431" s="10" t="s">
        <v>74</v>
      </c>
      <c r="AA431" s="10" t="s">
        <v>76</v>
      </c>
      <c r="AB431" s="10" t="s">
        <v>74</v>
      </c>
      <c r="AC431" s="10"/>
      <c r="AD431" s="10" t="s">
        <v>74</v>
      </c>
      <c r="AE431" s="10">
        <v>4.0</v>
      </c>
      <c r="AF431" s="10" t="s">
        <v>74</v>
      </c>
      <c r="AG431" s="10" t="s">
        <v>74</v>
      </c>
      <c r="AH431" s="10" t="s">
        <v>74</v>
      </c>
      <c r="AI431" s="10" t="s">
        <v>74</v>
      </c>
      <c r="AJ431" s="10" t="s">
        <v>74</v>
      </c>
      <c r="AK431" s="10" t="s">
        <v>1721</v>
      </c>
      <c r="AL431" s="10">
        <v>82.0</v>
      </c>
      <c r="AM431" s="10" t="s">
        <v>1722</v>
      </c>
      <c r="AN431" s="10">
        <v>1.0</v>
      </c>
      <c r="AO431" s="10" t="s">
        <v>74</v>
      </c>
      <c r="AP431" s="10" t="s">
        <v>74</v>
      </c>
      <c r="AQ431" s="10" t="s">
        <v>74</v>
      </c>
      <c r="AR431" s="10">
        <v>0.0</v>
      </c>
      <c r="AS431" s="10" t="s">
        <v>74</v>
      </c>
      <c r="AT431" s="10">
        <v>996.0</v>
      </c>
      <c r="AU431" s="10"/>
      <c r="AV431" s="10" t="s">
        <v>74</v>
      </c>
      <c r="AW431" s="10" t="s">
        <v>74</v>
      </c>
      <c r="AX431" s="10">
        <v>0.0</v>
      </c>
      <c r="AY431" s="10">
        <v>0.0</v>
      </c>
      <c r="AZ431" s="10" t="s">
        <v>74</v>
      </c>
      <c r="BA431" s="10" t="s">
        <v>74</v>
      </c>
      <c r="BB431" s="10">
        <v>1.0</v>
      </c>
      <c r="BC431" s="10" t="s">
        <v>74</v>
      </c>
      <c r="BD431" s="10" t="s">
        <v>74</v>
      </c>
      <c r="BE431" s="10">
        <v>0.0</v>
      </c>
      <c r="BF431" s="10">
        <v>0.0</v>
      </c>
    </row>
    <row r="432" ht="14.25" customHeight="1">
      <c r="A432" s="10">
        <f t="shared" si="55"/>
        <v>401</v>
      </c>
      <c r="B432" s="10" t="s">
        <v>1714</v>
      </c>
      <c r="C432" s="11" t="s">
        <v>1715</v>
      </c>
      <c r="D432" s="11" t="s">
        <v>1723</v>
      </c>
      <c r="E432" s="10">
        <f t="shared" si="56"/>
        <v>3</v>
      </c>
      <c r="F432" s="11" t="s">
        <v>1724</v>
      </c>
      <c r="G432" s="11"/>
      <c r="H432" s="10"/>
      <c r="I432" s="11"/>
      <c r="J432" s="11"/>
      <c r="K432" s="10" t="s">
        <v>145</v>
      </c>
      <c r="L432" s="10" t="s">
        <v>145</v>
      </c>
      <c r="M432" s="10" t="s">
        <v>65</v>
      </c>
      <c r="N432" s="10" t="s">
        <v>74</v>
      </c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</row>
    <row r="433" ht="14.25" customHeight="1">
      <c r="A433" s="10">
        <f t="shared" si="55"/>
        <v>402</v>
      </c>
      <c r="B433" s="10" t="s">
        <v>1714</v>
      </c>
      <c r="C433" s="11" t="s">
        <v>1725</v>
      </c>
      <c r="D433" s="11" t="s">
        <v>1726</v>
      </c>
      <c r="E433" s="10">
        <f t="shared" si="56"/>
        <v>4</v>
      </c>
      <c r="F433" s="11" t="s">
        <v>1727</v>
      </c>
      <c r="G433" s="11"/>
      <c r="H433" s="10"/>
      <c r="I433" s="11"/>
      <c r="J433" s="11"/>
      <c r="K433" s="10" t="s">
        <v>145</v>
      </c>
      <c r="L433" s="10" t="s">
        <v>145</v>
      </c>
      <c r="M433" s="10" t="s">
        <v>65</v>
      </c>
      <c r="N433" s="10" t="s">
        <v>74</v>
      </c>
      <c r="O433" s="10" t="s">
        <v>1728</v>
      </c>
      <c r="P433" s="10" t="s">
        <v>233</v>
      </c>
      <c r="Q433" s="10"/>
      <c r="R433" s="10"/>
      <c r="S433" s="10"/>
      <c r="T433" s="10"/>
      <c r="U433" s="10"/>
      <c r="V433" s="10" t="s">
        <v>1729</v>
      </c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</row>
    <row r="434" ht="14.25" customHeight="1">
      <c r="A434" s="10">
        <f t="shared" si="55"/>
        <v>403</v>
      </c>
      <c r="B434" s="10" t="s">
        <v>1714</v>
      </c>
      <c r="C434" s="11" t="s">
        <v>1725</v>
      </c>
      <c r="D434" s="11" t="s">
        <v>1730</v>
      </c>
      <c r="E434" s="10">
        <f t="shared" si="56"/>
        <v>5</v>
      </c>
      <c r="F434" s="11" t="s">
        <v>1731</v>
      </c>
      <c r="G434" s="11"/>
      <c r="H434" s="10"/>
      <c r="I434" s="11"/>
      <c r="J434" s="11"/>
      <c r="K434" s="10" t="s">
        <v>64</v>
      </c>
      <c r="L434" s="10" t="s">
        <v>64</v>
      </c>
      <c r="M434" s="10" t="s">
        <v>65</v>
      </c>
      <c r="N434" s="10" t="s">
        <v>86</v>
      </c>
      <c r="O434" s="10" t="s">
        <v>67</v>
      </c>
      <c r="P434" s="10" t="s">
        <v>68</v>
      </c>
      <c r="Q434" s="10"/>
      <c r="R434" s="10"/>
      <c r="S434" s="10"/>
      <c r="T434" s="10"/>
      <c r="U434" s="10" t="s">
        <v>72</v>
      </c>
      <c r="V434" s="10" t="s">
        <v>1732</v>
      </c>
      <c r="W434" s="10">
        <v>1.0</v>
      </c>
      <c r="X434" s="10" t="s">
        <v>74</v>
      </c>
      <c r="Y434" s="10" t="s">
        <v>75</v>
      </c>
      <c r="Z434" s="10" t="s">
        <v>74</v>
      </c>
      <c r="AA434" s="10" t="s">
        <v>76</v>
      </c>
      <c r="AB434" s="10" t="s">
        <v>74</v>
      </c>
      <c r="AC434" s="10"/>
      <c r="AD434" s="10" t="s">
        <v>74</v>
      </c>
      <c r="AE434" s="10">
        <v>4.0</v>
      </c>
      <c r="AF434" s="10" t="s">
        <v>74</v>
      </c>
      <c r="AG434" s="10" t="s">
        <v>74</v>
      </c>
      <c r="AH434" s="10" t="s">
        <v>74</v>
      </c>
      <c r="AI434" s="10" t="s">
        <v>74</v>
      </c>
      <c r="AJ434" s="10" t="s">
        <v>74</v>
      </c>
      <c r="AK434" s="10" t="s">
        <v>1733</v>
      </c>
      <c r="AL434" s="10">
        <v>82.0</v>
      </c>
      <c r="AM434" s="10" t="s">
        <v>1734</v>
      </c>
      <c r="AN434" s="10">
        <v>1.0</v>
      </c>
      <c r="AO434" s="10" t="s">
        <v>74</v>
      </c>
      <c r="AP434" s="10" t="s">
        <v>74</v>
      </c>
      <c r="AQ434" s="10" t="s">
        <v>74</v>
      </c>
      <c r="AR434" s="10">
        <v>0.0</v>
      </c>
      <c r="AS434" s="10" t="s">
        <v>74</v>
      </c>
      <c r="AT434" s="10">
        <v>996.0</v>
      </c>
      <c r="AU434" s="10"/>
      <c r="AV434" s="10" t="s">
        <v>74</v>
      </c>
      <c r="AW434" s="10" t="s">
        <v>74</v>
      </c>
      <c r="AX434" s="10">
        <v>0.0</v>
      </c>
      <c r="AY434" s="10">
        <v>0.0</v>
      </c>
      <c r="AZ434" s="10" t="s">
        <v>74</v>
      </c>
      <c r="BA434" s="10" t="s">
        <v>74</v>
      </c>
      <c r="BB434" s="10">
        <v>1.0</v>
      </c>
      <c r="BC434" s="10" t="s">
        <v>74</v>
      </c>
      <c r="BD434" s="10" t="s">
        <v>74</v>
      </c>
      <c r="BE434" s="10">
        <v>0.0</v>
      </c>
      <c r="BF434" s="10">
        <v>0.0</v>
      </c>
    </row>
    <row r="435" ht="14.25" customHeight="1">
      <c r="A435" s="10">
        <f t="shared" si="55"/>
        <v>404</v>
      </c>
      <c r="B435" s="10" t="s">
        <v>1714</v>
      </c>
      <c r="C435" s="11" t="s">
        <v>1725</v>
      </c>
      <c r="D435" s="11" t="s">
        <v>1735</v>
      </c>
      <c r="E435" s="10">
        <f t="shared" si="56"/>
        <v>6</v>
      </c>
      <c r="F435" s="11" t="s">
        <v>1736</v>
      </c>
      <c r="G435" s="11"/>
      <c r="H435" s="10"/>
      <c r="I435" s="11"/>
      <c r="J435" s="11"/>
      <c r="K435" s="10" t="s">
        <v>64</v>
      </c>
      <c r="L435" s="10" t="s">
        <v>64</v>
      </c>
      <c r="M435" s="10" t="s">
        <v>65</v>
      </c>
      <c r="N435" s="10" t="s">
        <v>86</v>
      </c>
      <c r="O435" s="10" t="s">
        <v>67</v>
      </c>
      <c r="P435" s="10" t="s">
        <v>68</v>
      </c>
      <c r="Q435" s="10"/>
      <c r="R435" s="10"/>
      <c r="S435" s="10"/>
      <c r="T435" s="10"/>
      <c r="U435" s="10" t="s">
        <v>95</v>
      </c>
      <c r="V435" s="10" t="s">
        <v>1737</v>
      </c>
      <c r="W435" s="10">
        <v>2.0</v>
      </c>
      <c r="X435" s="10" t="s">
        <v>74</v>
      </c>
      <c r="Y435" s="10" t="s">
        <v>75</v>
      </c>
      <c r="Z435" s="10" t="s">
        <v>74</v>
      </c>
      <c r="AA435" s="10" t="s">
        <v>76</v>
      </c>
      <c r="AB435" s="10" t="s">
        <v>74</v>
      </c>
      <c r="AC435" s="10"/>
      <c r="AD435" s="10" t="s">
        <v>74</v>
      </c>
      <c r="AE435" s="10">
        <v>4.0</v>
      </c>
      <c r="AF435" s="10" t="s">
        <v>74</v>
      </c>
      <c r="AG435" s="10" t="s">
        <v>74</v>
      </c>
      <c r="AH435" s="10" t="s">
        <v>74</v>
      </c>
      <c r="AI435" s="10" t="s">
        <v>74</v>
      </c>
      <c r="AJ435" s="10" t="s">
        <v>74</v>
      </c>
      <c r="AK435" s="10" t="s">
        <v>1738</v>
      </c>
      <c r="AL435" s="10">
        <v>82.0</v>
      </c>
      <c r="AM435" s="10" t="s">
        <v>1734</v>
      </c>
      <c r="AN435" s="10">
        <v>1.0</v>
      </c>
      <c r="AO435" s="10" t="s">
        <v>74</v>
      </c>
      <c r="AP435" s="10" t="s">
        <v>74</v>
      </c>
      <c r="AQ435" s="10" t="s">
        <v>74</v>
      </c>
      <c r="AR435" s="10">
        <v>0.0</v>
      </c>
      <c r="AS435" s="10" t="s">
        <v>74</v>
      </c>
      <c r="AT435" s="10">
        <v>996.0</v>
      </c>
      <c r="AU435" s="10"/>
      <c r="AV435" s="10" t="s">
        <v>74</v>
      </c>
      <c r="AW435" s="10" t="s">
        <v>74</v>
      </c>
      <c r="AX435" s="10">
        <v>0.0</v>
      </c>
      <c r="AY435" s="10">
        <v>0.0</v>
      </c>
      <c r="AZ435" s="10" t="s">
        <v>74</v>
      </c>
      <c r="BA435" s="10" t="s">
        <v>74</v>
      </c>
      <c r="BB435" s="10">
        <v>1.0</v>
      </c>
      <c r="BC435" s="10" t="s">
        <v>74</v>
      </c>
      <c r="BD435" s="10" t="s">
        <v>74</v>
      </c>
      <c r="BE435" s="10">
        <v>0.0</v>
      </c>
      <c r="BF435" s="10">
        <v>0.0</v>
      </c>
    </row>
    <row r="436" ht="14.25" customHeight="1">
      <c r="A436" s="10">
        <f t="shared" si="55"/>
        <v>405</v>
      </c>
      <c r="B436" s="10" t="s">
        <v>1714</v>
      </c>
      <c r="C436" s="11" t="s">
        <v>1725</v>
      </c>
      <c r="D436" s="11" t="s">
        <v>1739</v>
      </c>
      <c r="E436" s="10">
        <f t="shared" si="56"/>
        <v>7</v>
      </c>
      <c r="F436" s="11" t="s">
        <v>1740</v>
      </c>
      <c r="G436" s="11"/>
      <c r="H436" s="10"/>
      <c r="I436" s="11"/>
      <c r="J436" s="11"/>
      <c r="K436" s="10" t="s">
        <v>145</v>
      </c>
      <c r="L436" s="10" t="s">
        <v>145</v>
      </c>
      <c r="M436" s="10" t="s">
        <v>65</v>
      </c>
      <c r="N436" s="10" t="s">
        <v>74</v>
      </c>
      <c r="O436" s="10" t="s">
        <v>1741</v>
      </c>
      <c r="P436" s="10" t="s">
        <v>233</v>
      </c>
      <c r="Q436" s="10"/>
      <c r="R436" s="10"/>
      <c r="S436" s="10"/>
      <c r="T436" s="10"/>
      <c r="U436" s="10"/>
      <c r="V436" s="10" t="s">
        <v>1729</v>
      </c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</row>
    <row r="437" ht="14.25" customHeight="1">
      <c r="A437" s="10">
        <f t="shared" si="55"/>
        <v>406</v>
      </c>
      <c r="B437" s="10"/>
      <c r="C437" s="11" t="s">
        <v>1725</v>
      </c>
      <c r="D437" s="11" t="s">
        <v>1742</v>
      </c>
      <c r="E437" s="10">
        <f t="shared" si="56"/>
        <v>8</v>
      </c>
      <c r="F437" s="11" t="s">
        <v>1743</v>
      </c>
      <c r="G437" s="11"/>
      <c r="H437" s="10"/>
      <c r="I437" s="11"/>
      <c r="J437" s="11"/>
      <c r="K437" s="10" t="s">
        <v>145</v>
      </c>
      <c r="L437" s="10" t="s">
        <v>145</v>
      </c>
      <c r="M437" s="10" t="s">
        <v>245</v>
      </c>
      <c r="N437" s="10" t="s">
        <v>74</v>
      </c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</row>
    <row r="438" ht="14.25" customHeight="1">
      <c r="A438" s="10">
        <f t="shared" si="55"/>
        <v>407</v>
      </c>
      <c r="B438" s="10" t="s">
        <v>1714</v>
      </c>
      <c r="C438" s="11" t="s">
        <v>1725</v>
      </c>
      <c r="D438" s="11" t="s">
        <v>1744</v>
      </c>
      <c r="E438" s="10">
        <f t="shared" si="56"/>
        <v>9</v>
      </c>
      <c r="F438" s="11" t="s">
        <v>1745</v>
      </c>
      <c r="G438" s="11"/>
      <c r="H438" s="10"/>
      <c r="I438" s="11"/>
      <c r="J438" s="11"/>
      <c r="K438" s="10" t="s">
        <v>64</v>
      </c>
      <c r="L438" s="10" t="s">
        <v>64</v>
      </c>
      <c r="M438" s="10" t="s">
        <v>245</v>
      </c>
      <c r="N438" s="10" t="s">
        <v>86</v>
      </c>
      <c r="O438" s="10" t="s">
        <v>67</v>
      </c>
      <c r="P438" s="10" t="s">
        <v>68</v>
      </c>
      <c r="Q438" s="10"/>
      <c r="R438" s="10"/>
      <c r="S438" s="10"/>
      <c r="T438" s="10"/>
      <c r="U438" s="10" t="s">
        <v>72</v>
      </c>
      <c r="V438" s="10" t="s">
        <v>1746</v>
      </c>
      <c r="W438" s="10">
        <v>2.0</v>
      </c>
      <c r="X438" s="10" t="s">
        <v>74</v>
      </c>
      <c r="Y438" s="10" t="s">
        <v>75</v>
      </c>
      <c r="Z438" s="10" t="s">
        <v>74</v>
      </c>
      <c r="AA438" s="10" t="s">
        <v>76</v>
      </c>
      <c r="AB438" s="10" t="s">
        <v>74</v>
      </c>
      <c r="AC438" s="10"/>
      <c r="AD438" s="10" t="s">
        <v>74</v>
      </c>
      <c r="AE438" s="10">
        <v>4.0</v>
      </c>
      <c r="AF438" s="10" t="s">
        <v>74</v>
      </c>
      <c r="AG438" s="10" t="s">
        <v>74</v>
      </c>
      <c r="AH438" s="10" t="s">
        <v>74</v>
      </c>
      <c r="AI438" s="10" t="s">
        <v>74</v>
      </c>
      <c r="AJ438" s="10" t="s">
        <v>74</v>
      </c>
      <c r="AK438" s="10" t="s">
        <v>1747</v>
      </c>
      <c r="AL438" s="10">
        <v>82.0</v>
      </c>
      <c r="AM438" s="10" t="s">
        <v>1734</v>
      </c>
      <c r="AN438" s="10">
        <v>2.0</v>
      </c>
      <c r="AO438" s="10" t="s">
        <v>74</v>
      </c>
      <c r="AP438" s="10" t="s">
        <v>74</v>
      </c>
      <c r="AQ438" s="10" t="s">
        <v>74</v>
      </c>
      <c r="AR438" s="10">
        <v>0.0</v>
      </c>
      <c r="AS438" s="10" t="s">
        <v>74</v>
      </c>
      <c r="AT438" s="10">
        <v>996.0</v>
      </c>
      <c r="AU438" s="10"/>
      <c r="AV438" s="10" t="s">
        <v>74</v>
      </c>
      <c r="AW438" s="10" t="s">
        <v>74</v>
      </c>
      <c r="AX438" s="10">
        <v>0.0</v>
      </c>
      <c r="AY438" s="10">
        <v>0.0</v>
      </c>
      <c r="AZ438" s="10" t="s">
        <v>74</v>
      </c>
      <c r="BA438" s="10" t="s">
        <v>74</v>
      </c>
      <c r="BB438" s="10">
        <v>1.0</v>
      </c>
      <c r="BC438" s="10" t="s">
        <v>74</v>
      </c>
      <c r="BD438" s="10" t="s">
        <v>74</v>
      </c>
      <c r="BE438" s="10">
        <v>0.0</v>
      </c>
      <c r="BF438" s="10">
        <v>0.0</v>
      </c>
    </row>
    <row r="439" ht="14.25" customHeight="1">
      <c r="A439" s="10">
        <f t="shared" si="55"/>
        <v>408</v>
      </c>
      <c r="B439" s="10" t="s">
        <v>1714</v>
      </c>
      <c r="C439" s="11" t="s">
        <v>1725</v>
      </c>
      <c r="D439" s="11" t="s">
        <v>1748</v>
      </c>
      <c r="E439" s="10">
        <f t="shared" si="56"/>
        <v>10</v>
      </c>
      <c r="F439" s="11" t="s">
        <v>1749</v>
      </c>
      <c r="G439" s="11"/>
      <c r="H439" s="10"/>
      <c r="I439" s="11"/>
      <c r="J439" s="11"/>
      <c r="K439" s="10" t="s">
        <v>145</v>
      </c>
      <c r="L439" s="10" t="s">
        <v>145</v>
      </c>
      <c r="M439" s="10" t="s">
        <v>65</v>
      </c>
      <c r="N439" s="10" t="s">
        <v>74</v>
      </c>
      <c r="O439" s="10" t="s">
        <v>1750</v>
      </c>
      <c r="P439" s="10" t="s">
        <v>233</v>
      </c>
      <c r="Q439" s="10"/>
      <c r="R439" s="10"/>
      <c r="S439" s="10"/>
      <c r="T439" s="10"/>
      <c r="U439" s="10"/>
      <c r="V439" s="10" t="s">
        <v>1751</v>
      </c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</row>
    <row r="440" ht="14.25" customHeight="1">
      <c r="A440" s="10">
        <f t="shared" si="55"/>
        <v>409</v>
      </c>
      <c r="B440" s="10" t="s">
        <v>1714</v>
      </c>
      <c r="C440" s="11" t="s">
        <v>1725</v>
      </c>
      <c r="D440" s="11" t="s">
        <v>1752</v>
      </c>
      <c r="E440" s="10">
        <f t="shared" si="56"/>
        <v>11</v>
      </c>
      <c r="F440" s="11" t="s">
        <v>1752</v>
      </c>
      <c r="G440" s="11"/>
      <c r="H440" s="10"/>
      <c r="I440" s="11"/>
      <c r="J440" s="11"/>
      <c r="K440" s="10" t="s">
        <v>64</v>
      </c>
      <c r="L440" s="10" t="s">
        <v>64</v>
      </c>
      <c r="M440" s="10" t="s">
        <v>245</v>
      </c>
      <c r="N440" s="10" t="s">
        <v>86</v>
      </c>
      <c r="O440" s="10" t="s">
        <v>67</v>
      </c>
      <c r="P440" s="10" t="s">
        <v>68</v>
      </c>
      <c r="Q440" s="10" t="s">
        <v>1753</v>
      </c>
      <c r="R440" s="10" t="s">
        <v>1754</v>
      </c>
      <c r="S440" s="10" t="s">
        <v>63</v>
      </c>
      <c r="T440" s="10"/>
      <c r="U440" s="10"/>
      <c r="V440" s="10" t="s">
        <v>1755</v>
      </c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</row>
    <row r="441" ht="14.25" customHeight="1">
      <c r="A441" s="10">
        <f t="shared" si="55"/>
        <v>410</v>
      </c>
      <c r="B441" s="10" t="s">
        <v>1714</v>
      </c>
      <c r="C441" s="11" t="s">
        <v>1725</v>
      </c>
      <c r="D441" s="11" t="s">
        <v>1756</v>
      </c>
      <c r="E441" s="10">
        <f t="shared" si="56"/>
        <v>12</v>
      </c>
      <c r="F441" s="11" t="s">
        <v>1757</v>
      </c>
      <c r="G441" s="11"/>
      <c r="H441" s="10"/>
      <c r="I441" s="11"/>
      <c r="J441" s="11"/>
      <c r="K441" s="10" t="s">
        <v>145</v>
      </c>
      <c r="L441" s="10" t="s">
        <v>145</v>
      </c>
      <c r="M441" s="10" t="s">
        <v>65</v>
      </c>
      <c r="N441" s="10" t="s">
        <v>74</v>
      </c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</row>
    <row r="442" ht="14.25" customHeight="1">
      <c r="A442" s="10">
        <f t="shared" si="55"/>
        <v>411</v>
      </c>
      <c r="B442" s="10" t="s">
        <v>1714</v>
      </c>
      <c r="C442" s="11" t="s">
        <v>1725</v>
      </c>
      <c r="D442" s="11" t="s">
        <v>1758</v>
      </c>
      <c r="E442" s="10">
        <f t="shared" si="56"/>
        <v>13</v>
      </c>
      <c r="F442" s="11" t="s">
        <v>1759</v>
      </c>
      <c r="G442" s="11"/>
      <c r="H442" s="10"/>
      <c r="I442" s="11"/>
      <c r="J442" s="11"/>
      <c r="K442" s="10" t="s">
        <v>64</v>
      </c>
      <c r="L442" s="10" t="s">
        <v>64</v>
      </c>
      <c r="M442" s="10" t="s">
        <v>245</v>
      </c>
      <c r="N442" s="10" t="s">
        <v>86</v>
      </c>
      <c r="O442" s="10" t="s">
        <v>67</v>
      </c>
      <c r="P442" s="10" t="s">
        <v>68</v>
      </c>
      <c r="Q442" s="10"/>
      <c r="R442" s="10"/>
      <c r="S442" s="10"/>
      <c r="T442" s="10"/>
      <c r="U442" s="10" t="s">
        <v>72</v>
      </c>
      <c r="V442" s="10" t="s">
        <v>1760</v>
      </c>
      <c r="W442" s="10">
        <v>2.0</v>
      </c>
      <c r="X442" s="10" t="s">
        <v>74</v>
      </c>
      <c r="Y442" s="10" t="s">
        <v>75</v>
      </c>
      <c r="Z442" s="10" t="s">
        <v>74</v>
      </c>
      <c r="AA442" s="10" t="s">
        <v>76</v>
      </c>
      <c r="AB442" s="10" t="s">
        <v>74</v>
      </c>
      <c r="AC442" s="10"/>
      <c r="AD442" s="10" t="s">
        <v>74</v>
      </c>
      <c r="AE442" s="10">
        <v>4.0</v>
      </c>
      <c r="AF442" s="10" t="s">
        <v>74</v>
      </c>
      <c r="AG442" s="10" t="s">
        <v>74</v>
      </c>
      <c r="AH442" s="10" t="s">
        <v>74</v>
      </c>
      <c r="AI442" s="10" t="s">
        <v>74</v>
      </c>
      <c r="AJ442" s="10" t="s">
        <v>74</v>
      </c>
      <c r="AK442" s="10" t="s">
        <v>1761</v>
      </c>
      <c r="AL442" s="10">
        <v>82.0</v>
      </c>
      <c r="AM442" s="10" t="s">
        <v>1734</v>
      </c>
      <c r="AN442" s="10">
        <v>2.0</v>
      </c>
      <c r="AO442" s="10" t="s">
        <v>74</v>
      </c>
      <c r="AP442" s="10" t="s">
        <v>74</v>
      </c>
      <c r="AQ442" s="10" t="s">
        <v>74</v>
      </c>
      <c r="AR442" s="10">
        <v>0.0</v>
      </c>
      <c r="AS442" s="10" t="s">
        <v>74</v>
      </c>
      <c r="AT442" s="10">
        <v>996.0</v>
      </c>
      <c r="AU442" s="10"/>
      <c r="AV442" s="10" t="s">
        <v>74</v>
      </c>
      <c r="AW442" s="10" t="s">
        <v>74</v>
      </c>
      <c r="AX442" s="10">
        <v>0.0</v>
      </c>
      <c r="AY442" s="10">
        <v>0.0</v>
      </c>
      <c r="AZ442" s="10" t="s">
        <v>74</v>
      </c>
      <c r="BA442" s="10" t="s">
        <v>74</v>
      </c>
      <c r="BB442" s="10">
        <v>1.0</v>
      </c>
      <c r="BC442" s="10" t="s">
        <v>74</v>
      </c>
      <c r="BD442" s="10" t="s">
        <v>74</v>
      </c>
      <c r="BE442" s="10">
        <v>0.0</v>
      </c>
      <c r="BF442" s="10">
        <v>0.0</v>
      </c>
    </row>
    <row r="443" ht="14.25" customHeight="1">
      <c r="A443" s="10">
        <f t="shared" si="55"/>
        <v>412</v>
      </c>
      <c r="B443" s="10" t="s">
        <v>1714</v>
      </c>
      <c r="C443" s="11" t="s">
        <v>1762</v>
      </c>
      <c r="D443" s="11" t="s">
        <v>1763</v>
      </c>
      <c r="E443" s="10">
        <f t="shared" si="56"/>
        <v>14</v>
      </c>
      <c r="F443" s="11" t="s">
        <v>1763</v>
      </c>
      <c r="G443" s="11"/>
      <c r="H443" s="10"/>
      <c r="I443" s="11"/>
      <c r="J443" s="11"/>
      <c r="K443" s="10" t="s">
        <v>64</v>
      </c>
      <c r="L443" s="10" t="s">
        <v>64</v>
      </c>
      <c r="M443" s="10" t="s">
        <v>245</v>
      </c>
      <c r="N443" s="10" t="s">
        <v>86</v>
      </c>
      <c r="O443" s="10" t="s">
        <v>67</v>
      </c>
      <c r="P443" s="10" t="s">
        <v>68</v>
      </c>
      <c r="Q443" s="10"/>
      <c r="R443" s="10"/>
      <c r="S443" s="10"/>
      <c r="T443" s="10"/>
      <c r="U443" s="10" t="s">
        <v>72</v>
      </c>
      <c r="V443" s="10" t="s">
        <v>1764</v>
      </c>
      <c r="W443" s="10">
        <v>1.0</v>
      </c>
      <c r="X443" s="10" t="s">
        <v>74</v>
      </c>
      <c r="Y443" s="10" t="s">
        <v>75</v>
      </c>
      <c r="Z443" s="10" t="s">
        <v>74</v>
      </c>
      <c r="AA443" s="10" t="s">
        <v>76</v>
      </c>
      <c r="AB443" s="10" t="s">
        <v>74</v>
      </c>
      <c r="AC443" s="10"/>
      <c r="AD443" s="10" t="s">
        <v>74</v>
      </c>
      <c r="AE443" s="10">
        <v>4.0</v>
      </c>
      <c r="AF443" s="10" t="s">
        <v>74</v>
      </c>
      <c r="AG443" s="10" t="s">
        <v>74</v>
      </c>
      <c r="AH443" s="10" t="s">
        <v>74</v>
      </c>
      <c r="AI443" s="10" t="s">
        <v>74</v>
      </c>
      <c r="AJ443" s="10" t="s">
        <v>74</v>
      </c>
      <c r="AK443" s="10" t="s">
        <v>1765</v>
      </c>
      <c r="AL443" s="10">
        <v>82.0</v>
      </c>
      <c r="AM443" s="10" t="s">
        <v>1766</v>
      </c>
      <c r="AN443" s="10">
        <v>1.0</v>
      </c>
      <c r="AO443" s="10" t="s">
        <v>74</v>
      </c>
      <c r="AP443" s="10" t="s">
        <v>74</v>
      </c>
      <c r="AQ443" s="10" t="s">
        <v>74</v>
      </c>
      <c r="AR443" s="10">
        <v>0.0</v>
      </c>
      <c r="AS443" s="10" t="s">
        <v>74</v>
      </c>
      <c r="AT443" s="10">
        <v>996.0</v>
      </c>
      <c r="AU443" s="10"/>
      <c r="AV443" s="10" t="s">
        <v>74</v>
      </c>
      <c r="AW443" s="10" t="s">
        <v>74</v>
      </c>
      <c r="AX443" s="10">
        <v>0.0</v>
      </c>
      <c r="AY443" s="10">
        <v>0.0</v>
      </c>
      <c r="AZ443" s="10" t="s">
        <v>74</v>
      </c>
      <c r="BA443" s="10" t="s">
        <v>74</v>
      </c>
      <c r="BB443" s="10">
        <v>1.0</v>
      </c>
      <c r="BC443" s="10" t="s">
        <v>74</v>
      </c>
      <c r="BD443" s="10" t="s">
        <v>74</v>
      </c>
      <c r="BE443" s="10">
        <v>0.0</v>
      </c>
      <c r="BF443" s="10">
        <v>0.0</v>
      </c>
    </row>
    <row r="444" ht="14.25" customHeight="1">
      <c r="A444" s="10">
        <f t="shared" si="55"/>
        <v>413</v>
      </c>
      <c r="B444" s="10" t="s">
        <v>1714</v>
      </c>
      <c r="C444" s="11" t="s">
        <v>1762</v>
      </c>
      <c r="D444" s="11" t="s">
        <v>1767</v>
      </c>
      <c r="E444" s="10">
        <f t="shared" si="56"/>
        <v>15</v>
      </c>
      <c r="F444" s="11" t="s">
        <v>1768</v>
      </c>
      <c r="G444" s="11"/>
      <c r="H444" s="10"/>
      <c r="I444" s="11"/>
      <c r="J444" s="11"/>
      <c r="K444" s="10" t="s">
        <v>64</v>
      </c>
      <c r="L444" s="10" t="s">
        <v>64</v>
      </c>
      <c r="M444" s="10" t="s">
        <v>109</v>
      </c>
      <c r="N444" s="10" t="s">
        <v>86</v>
      </c>
      <c r="O444" s="10" t="s">
        <v>67</v>
      </c>
      <c r="P444" s="10" t="s">
        <v>68</v>
      </c>
      <c r="Q444" s="10"/>
      <c r="R444" s="10"/>
      <c r="S444" s="10"/>
      <c r="T444" s="10"/>
      <c r="U444" s="10" t="s">
        <v>113</v>
      </c>
      <c r="V444" s="10" t="s">
        <v>1769</v>
      </c>
      <c r="W444" s="10">
        <v>1.0</v>
      </c>
      <c r="X444" s="10" t="s">
        <v>74</v>
      </c>
      <c r="Y444" s="10" t="s">
        <v>75</v>
      </c>
      <c r="Z444" s="10" t="s">
        <v>74</v>
      </c>
      <c r="AA444" s="10" t="s">
        <v>76</v>
      </c>
      <c r="AB444" s="10" t="s">
        <v>74</v>
      </c>
      <c r="AC444" s="10"/>
      <c r="AD444" s="10" t="s">
        <v>74</v>
      </c>
      <c r="AE444" s="10">
        <v>4.0</v>
      </c>
      <c r="AF444" s="10" t="s">
        <v>74</v>
      </c>
      <c r="AG444" s="10" t="s">
        <v>74</v>
      </c>
      <c r="AH444" s="10" t="s">
        <v>74</v>
      </c>
      <c r="AI444" s="10" t="s">
        <v>74</v>
      </c>
      <c r="AJ444" s="10" t="s">
        <v>74</v>
      </c>
      <c r="AK444" s="10" t="s">
        <v>1770</v>
      </c>
      <c r="AL444" s="10">
        <v>82.0</v>
      </c>
      <c r="AM444" s="10" t="s">
        <v>1766</v>
      </c>
      <c r="AN444" s="10">
        <v>1.0</v>
      </c>
      <c r="AO444" s="10" t="s">
        <v>74</v>
      </c>
      <c r="AP444" s="10" t="s">
        <v>74</v>
      </c>
      <c r="AQ444" s="10" t="s">
        <v>74</v>
      </c>
      <c r="AR444" s="10">
        <v>0.0</v>
      </c>
      <c r="AS444" s="10" t="s">
        <v>74</v>
      </c>
      <c r="AT444" s="10">
        <v>996.0</v>
      </c>
      <c r="AU444" s="10"/>
      <c r="AV444" s="10" t="s">
        <v>74</v>
      </c>
      <c r="AW444" s="10" t="s">
        <v>74</v>
      </c>
      <c r="AX444" s="10">
        <v>0.0</v>
      </c>
      <c r="AY444" s="10">
        <v>0.0</v>
      </c>
      <c r="AZ444" s="10" t="s">
        <v>74</v>
      </c>
      <c r="BA444" s="10" t="s">
        <v>74</v>
      </c>
      <c r="BB444" s="10">
        <v>1.0</v>
      </c>
      <c r="BC444" s="10" t="s">
        <v>74</v>
      </c>
      <c r="BD444" s="10" t="s">
        <v>74</v>
      </c>
      <c r="BE444" s="10">
        <v>0.0</v>
      </c>
      <c r="BF444" s="10">
        <v>0.0</v>
      </c>
    </row>
    <row r="445" ht="14.25" customHeight="1">
      <c r="A445" s="10">
        <f t="shared" si="55"/>
        <v>414</v>
      </c>
      <c r="B445" s="10" t="s">
        <v>1714</v>
      </c>
      <c r="C445" s="14" t="s">
        <v>1762</v>
      </c>
      <c r="D445" s="11" t="s">
        <v>1771</v>
      </c>
      <c r="E445" s="10">
        <f t="shared" si="56"/>
        <v>16</v>
      </c>
      <c r="F445" s="14" t="s">
        <v>1772</v>
      </c>
      <c r="G445" s="11"/>
      <c r="H445" s="10"/>
      <c r="I445" s="11"/>
      <c r="J445" s="11"/>
      <c r="K445" s="10" t="s">
        <v>64</v>
      </c>
      <c r="L445" s="10" t="s">
        <v>64</v>
      </c>
      <c r="M445" s="10" t="s">
        <v>245</v>
      </c>
      <c r="N445" s="10" t="s">
        <v>110</v>
      </c>
      <c r="O445" s="10" t="s">
        <v>67</v>
      </c>
      <c r="P445" s="10" t="s">
        <v>68</v>
      </c>
      <c r="Q445" s="10" t="s">
        <v>1773</v>
      </c>
      <c r="R445" s="10" t="s">
        <v>1774</v>
      </c>
      <c r="S445" s="10" t="s">
        <v>63</v>
      </c>
      <c r="T445" s="10"/>
      <c r="U445" s="10" t="s">
        <v>72</v>
      </c>
      <c r="V445" s="10" t="s">
        <v>1775</v>
      </c>
      <c r="W445" s="10">
        <v>3.0</v>
      </c>
      <c r="X445" s="10" t="s">
        <v>74</v>
      </c>
      <c r="Y445" s="10" t="s">
        <v>75</v>
      </c>
      <c r="Z445" s="10" t="s">
        <v>74</v>
      </c>
      <c r="AA445" s="10" t="s">
        <v>76</v>
      </c>
      <c r="AB445" s="10" t="s">
        <v>74</v>
      </c>
      <c r="AC445" s="10"/>
      <c r="AD445" s="10" t="s">
        <v>74</v>
      </c>
      <c r="AE445" s="10">
        <v>4.0</v>
      </c>
      <c r="AF445" s="10" t="s">
        <v>74</v>
      </c>
      <c r="AG445" s="10" t="s">
        <v>74</v>
      </c>
      <c r="AH445" s="10" t="s">
        <v>74</v>
      </c>
      <c r="AI445" s="10" t="s">
        <v>74</v>
      </c>
      <c r="AJ445" s="10" t="s">
        <v>74</v>
      </c>
      <c r="AK445" s="10" t="s">
        <v>1776</v>
      </c>
      <c r="AL445" s="10">
        <v>82.0</v>
      </c>
      <c r="AM445" s="10" t="s">
        <v>1766</v>
      </c>
      <c r="AN445" s="10">
        <v>1.0</v>
      </c>
      <c r="AO445" s="10" t="s">
        <v>74</v>
      </c>
      <c r="AP445" s="10" t="s">
        <v>345</v>
      </c>
      <c r="AQ445" s="10" t="s">
        <v>345</v>
      </c>
      <c r="AR445" s="10">
        <v>1000.0</v>
      </c>
      <c r="AS445" s="10" t="s">
        <v>81</v>
      </c>
      <c r="AT445" s="10">
        <v>996.0</v>
      </c>
      <c r="AU445" s="10"/>
      <c r="AV445" s="10" t="s">
        <v>74</v>
      </c>
      <c r="AW445" s="10" t="s">
        <v>74</v>
      </c>
      <c r="AX445" s="10">
        <v>1.0</v>
      </c>
      <c r="AY445" s="10">
        <v>70.0</v>
      </c>
      <c r="AZ445" s="10" t="s">
        <v>74</v>
      </c>
      <c r="BA445" s="10" t="s">
        <v>74</v>
      </c>
      <c r="BB445" s="10">
        <v>1.0</v>
      </c>
      <c r="BC445" s="10" t="s">
        <v>74</v>
      </c>
      <c r="BD445" s="10" t="s">
        <v>74</v>
      </c>
      <c r="BE445" s="10">
        <v>2.0</v>
      </c>
      <c r="BF445" s="10">
        <v>3.0</v>
      </c>
    </row>
    <row r="446" ht="14.25" customHeight="1">
      <c r="A446" s="10">
        <f t="shared" si="55"/>
        <v>415</v>
      </c>
      <c r="B446" s="10" t="s">
        <v>1714</v>
      </c>
      <c r="C446" s="11" t="s">
        <v>1777</v>
      </c>
      <c r="D446" s="11" t="s">
        <v>1778</v>
      </c>
      <c r="E446" s="10">
        <f t="shared" si="56"/>
        <v>17</v>
      </c>
      <c r="F446" s="11" t="s">
        <v>1779</v>
      </c>
      <c r="G446" s="11"/>
      <c r="H446" s="10"/>
      <c r="I446" s="11"/>
      <c r="J446" s="11"/>
      <c r="K446" s="10" t="s">
        <v>145</v>
      </c>
      <c r="L446" s="10" t="s">
        <v>145</v>
      </c>
      <c r="M446" s="10" t="s">
        <v>65</v>
      </c>
      <c r="N446" s="10" t="s">
        <v>74</v>
      </c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</row>
    <row r="447" ht="14.25" customHeight="1">
      <c r="A447" s="10">
        <f t="shared" si="55"/>
        <v>416</v>
      </c>
      <c r="B447" s="10" t="s">
        <v>1714</v>
      </c>
      <c r="C447" s="11" t="s">
        <v>1777</v>
      </c>
      <c r="D447" s="11" t="s">
        <v>1780</v>
      </c>
      <c r="E447" s="10">
        <f t="shared" si="56"/>
        <v>18</v>
      </c>
      <c r="F447" s="11" t="s">
        <v>1781</v>
      </c>
      <c r="G447" s="11"/>
      <c r="H447" s="10"/>
      <c r="I447" s="11"/>
      <c r="J447" s="11"/>
      <c r="K447" s="10" t="s">
        <v>64</v>
      </c>
      <c r="L447" s="10" t="s">
        <v>64</v>
      </c>
      <c r="M447" s="10" t="s">
        <v>245</v>
      </c>
      <c r="N447" s="10" t="s">
        <v>86</v>
      </c>
      <c r="O447" s="10" t="s">
        <v>67</v>
      </c>
      <c r="P447" s="10" t="s">
        <v>68</v>
      </c>
      <c r="Q447" s="10"/>
      <c r="R447" s="10"/>
      <c r="S447" s="10"/>
      <c r="T447" s="10"/>
      <c r="U447" s="10" t="s">
        <v>72</v>
      </c>
      <c r="V447" s="10" t="s">
        <v>1782</v>
      </c>
      <c r="W447" s="10">
        <v>2.0</v>
      </c>
      <c r="X447" s="10" t="s">
        <v>74</v>
      </c>
      <c r="Y447" s="10" t="s">
        <v>75</v>
      </c>
      <c r="Z447" s="10" t="s">
        <v>74</v>
      </c>
      <c r="AA447" s="10" t="s">
        <v>76</v>
      </c>
      <c r="AB447" s="10" t="s">
        <v>74</v>
      </c>
      <c r="AC447" s="10"/>
      <c r="AD447" s="10" t="s">
        <v>74</v>
      </c>
      <c r="AE447" s="10">
        <v>4.0</v>
      </c>
      <c r="AF447" s="10" t="s">
        <v>74</v>
      </c>
      <c r="AG447" s="10" t="s">
        <v>74</v>
      </c>
      <c r="AH447" s="10" t="s">
        <v>74</v>
      </c>
      <c r="AI447" s="10" t="s">
        <v>74</v>
      </c>
      <c r="AJ447" s="10" t="s">
        <v>74</v>
      </c>
      <c r="AK447" s="10" t="s">
        <v>1783</v>
      </c>
      <c r="AL447" s="10">
        <v>82.0</v>
      </c>
      <c r="AM447" s="10" t="s">
        <v>1784</v>
      </c>
      <c r="AN447" s="10">
        <v>1.0</v>
      </c>
      <c r="AO447" s="10" t="s">
        <v>74</v>
      </c>
      <c r="AP447" s="10" t="s">
        <v>74</v>
      </c>
      <c r="AQ447" s="10" t="s">
        <v>74</v>
      </c>
      <c r="AR447" s="10">
        <v>0.0</v>
      </c>
      <c r="AS447" s="10" t="s">
        <v>74</v>
      </c>
      <c r="AT447" s="10">
        <v>996.0</v>
      </c>
      <c r="AU447" s="10"/>
      <c r="AV447" s="10" t="s">
        <v>74</v>
      </c>
      <c r="AW447" s="10" t="s">
        <v>74</v>
      </c>
      <c r="AX447" s="10">
        <v>0.0</v>
      </c>
      <c r="AY447" s="10">
        <v>0.0</v>
      </c>
      <c r="AZ447" s="10" t="s">
        <v>74</v>
      </c>
      <c r="BA447" s="10" t="s">
        <v>74</v>
      </c>
      <c r="BB447" s="10">
        <v>1.0</v>
      </c>
      <c r="BC447" s="10" t="s">
        <v>74</v>
      </c>
      <c r="BD447" s="10" t="s">
        <v>74</v>
      </c>
      <c r="BE447" s="10">
        <v>0.0</v>
      </c>
      <c r="BF447" s="10">
        <v>0.0</v>
      </c>
    </row>
    <row r="448" ht="14.25" customHeight="1">
      <c r="A448" s="10">
        <f t="shared" si="55"/>
        <v>417</v>
      </c>
      <c r="B448" s="10" t="s">
        <v>1714</v>
      </c>
      <c r="C448" s="11" t="s">
        <v>1785</v>
      </c>
      <c r="D448" s="11" t="s">
        <v>1786</v>
      </c>
      <c r="E448" s="10">
        <f t="shared" si="56"/>
        <v>19</v>
      </c>
      <c r="F448" s="11" t="s">
        <v>1787</v>
      </c>
      <c r="G448" s="11"/>
      <c r="H448" s="10"/>
      <c r="I448" s="11"/>
      <c r="J448" s="11"/>
      <c r="K448" s="10" t="s">
        <v>64</v>
      </c>
      <c r="L448" s="27" t="s">
        <v>456</v>
      </c>
      <c r="M448" s="10" t="s">
        <v>65</v>
      </c>
      <c r="N448" s="10" t="s">
        <v>86</v>
      </c>
      <c r="O448" s="10" t="s">
        <v>67</v>
      </c>
      <c r="P448" s="10" t="s">
        <v>74</v>
      </c>
      <c r="Q448" s="10"/>
      <c r="R448" s="10"/>
      <c r="S448" s="10"/>
      <c r="T448" s="10" t="s">
        <v>1788</v>
      </c>
      <c r="U448" s="10" t="s">
        <v>95</v>
      </c>
      <c r="V448" s="10" t="s">
        <v>74</v>
      </c>
      <c r="W448" s="10">
        <v>2.0</v>
      </c>
      <c r="X448" s="10" t="s">
        <v>74</v>
      </c>
      <c r="Y448" s="10" t="s">
        <v>75</v>
      </c>
      <c r="Z448" s="10" t="s">
        <v>74</v>
      </c>
      <c r="AA448" s="10" t="s">
        <v>76</v>
      </c>
      <c r="AB448" s="10" t="s">
        <v>74</v>
      </c>
      <c r="AC448" s="10"/>
      <c r="AD448" s="10" t="s">
        <v>74</v>
      </c>
      <c r="AE448" s="10">
        <v>4.0</v>
      </c>
      <c r="AF448" s="10" t="s">
        <v>74</v>
      </c>
      <c r="AG448" s="10" t="s">
        <v>74</v>
      </c>
      <c r="AH448" s="10" t="s">
        <v>74</v>
      </c>
      <c r="AI448" s="10" t="s">
        <v>74</v>
      </c>
      <c r="AJ448" s="10" t="s">
        <v>74</v>
      </c>
      <c r="AK448" s="10" t="s">
        <v>1789</v>
      </c>
      <c r="AL448" s="10">
        <v>82.0</v>
      </c>
      <c r="AM448" s="10" t="s">
        <v>1790</v>
      </c>
      <c r="AN448" s="10">
        <v>1.0</v>
      </c>
      <c r="AO448" s="10" t="s">
        <v>74</v>
      </c>
      <c r="AP448" s="10" t="s">
        <v>74</v>
      </c>
      <c r="AQ448" s="10" t="s">
        <v>74</v>
      </c>
      <c r="AR448" s="10">
        <v>0.0</v>
      </c>
      <c r="AS448" s="10" t="s">
        <v>74</v>
      </c>
      <c r="AT448" s="10">
        <v>996.0</v>
      </c>
      <c r="AU448" s="10"/>
      <c r="AV448" s="10" t="s">
        <v>74</v>
      </c>
      <c r="AW448" s="10" t="s">
        <v>74</v>
      </c>
      <c r="AX448" s="10">
        <v>0.0</v>
      </c>
      <c r="AY448" s="10">
        <v>0.0</v>
      </c>
      <c r="AZ448" s="10" t="s">
        <v>74</v>
      </c>
      <c r="BA448" s="10" t="s">
        <v>74</v>
      </c>
      <c r="BB448" s="10">
        <v>1.0</v>
      </c>
      <c r="BC448" s="10" t="s">
        <v>74</v>
      </c>
      <c r="BD448" s="10" t="s">
        <v>74</v>
      </c>
      <c r="BE448" s="10">
        <v>0.0</v>
      </c>
      <c r="BF448" s="10">
        <v>0.0</v>
      </c>
    </row>
    <row r="449" ht="14.25" customHeight="1">
      <c r="A449" s="10">
        <f t="shared" si="55"/>
        <v>418</v>
      </c>
      <c r="B449" s="10" t="s">
        <v>1714</v>
      </c>
      <c r="C449" s="11" t="s">
        <v>1785</v>
      </c>
      <c r="D449" s="11" t="s">
        <v>1791</v>
      </c>
      <c r="E449" s="10">
        <f t="shared" si="56"/>
        <v>20</v>
      </c>
      <c r="F449" s="11" t="s">
        <v>1792</v>
      </c>
      <c r="G449" s="11"/>
      <c r="H449" s="10"/>
      <c r="I449" s="11"/>
      <c r="J449" s="11"/>
      <c r="K449" s="10" t="s">
        <v>145</v>
      </c>
      <c r="L449" s="10" t="s">
        <v>145</v>
      </c>
      <c r="M449" s="10" t="s">
        <v>65</v>
      </c>
      <c r="N449" s="10" t="s">
        <v>74</v>
      </c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</row>
    <row r="450" ht="14.25" customHeight="1">
      <c r="A450" s="10">
        <f t="shared" si="55"/>
        <v>419</v>
      </c>
      <c r="B450" s="10" t="s">
        <v>1714</v>
      </c>
      <c r="C450" s="11" t="s">
        <v>1785</v>
      </c>
      <c r="D450" s="11" t="s">
        <v>1793</v>
      </c>
      <c r="E450" s="10">
        <f t="shared" si="56"/>
        <v>21</v>
      </c>
      <c r="F450" s="11" t="s">
        <v>1794</v>
      </c>
      <c r="G450" s="11"/>
      <c r="H450" s="10"/>
      <c r="I450" s="11"/>
      <c r="J450" s="11"/>
      <c r="K450" s="10" t="s">
        <v>64</v>
      </c>
      <c r="L450" s="10" t="s">
        <v>64</v>
      </c>
      <c r="M450" s="10" t="s">
        <v>109</v>
      </c>
      <c r="N450" s="10" t="s">
        <v>86</v>
      </c>
      <c r="O450" s="10" t="s">
        <v>67</v>
      </c>
      <c r="P450" s="10" t="s">
        <v>68</v>
      </c>
      <c r="Q450" s="10"/>
      <c r="R450" s="10"/>
      <c r="S450" s="10"/>
      <c r="T450" s="10"/>
      <c r="U450" s="10" t="s">
        <v>72</v>
      </c>
      <c r="V450" s="10" t="s">
        <v>1795</v>
      </c>
      <c r="W450" s="10">
        <v>2.0</v>
      </c>
      <c r="X450" s="10" t="s">
        <v>74</v>
      </c>
      <c r="Y450" s="10" t="s">
        <v>75</v>
      </c>
      <c r="Z450" s="10" t="s">
        <v>74</v>
      </c>
      <c r="AA450" s="10" t="s">
        <v>76</v>
      </c>
      <c r="AB450" s="10" t="s">
        <v>74</v>
      </c>
      <c r="AC450" s="10"/>
      <c r="AD450" s="10" t="s">
        <v>74</v>
      </c>
      <c r="AE450" s="10">
        <v>4.0</v>
      </c>
      <c r="AF450" s="10" t="s">
        <v>74</v>
      </c>
      <c r="AG450" s="10" t="s">
        <v>74</v>
      </c>
      <c r="AH450" s="10" t="s">
        <v>74</v>
      </c>
      <c r="AI450" s="10" t="s">
        <v>74</v>
      </c>
      <c r="AJ450" s="10" t="s">
        <v>74</v>
      </c>
      <c r="AK450" s="10" t="s">
        <v>1796</v>
      </c>
      <c r="AL450" s="10">
        <v>82.0</v>
      </c>
      <c r="AM450" s="10" t="s">
        <v>1790</v>
      </c>
      <c r="AN450" s="10">
        <v>1.0</v>
      </c>
      <c r="AO450" s="10" t="s">
        <v>74</v>
      </c>
      <c r="AP450" s="10" t="s">
        <v>74</v>
      </c>
      <c r="AQ450" s="10" t="s">
        <v>74</v>
      </c>
      <c r="AR450" s="10">
        <v>0.0</v>
      </c>
      <c r="AS450" s="10" t="s">
        <v>74</v>
      </c>
      <c r="AT450" s="10">
        <v>996.0</v>
      </c>
      <c r="AU450" s="10"/>
      <c r="AV450" s="10" t="s">
        <v>74</v>
      </c>
      <c r="AW450" s="10" t="s">
        <v>74</v>
      </c>
      <c r="AX450" s="10">
        <v>0.0</v>
      </c>
      <c r="AY450" s="10">
        <v>0.0</v>
      </c>
      <c r="AZ450" s="10" t="s">
        <v>74</v>
      </c>
      <c r="BA450" s="10" t="s">
        <v>74</v>
      </c>
      <c r="BB450" s="10">
        <v>1.0</v>
      </c>
      <c r="BC450" s="10" t="s">
        <v>74</v>
      </c>
      <c r="BD450" s="10" t="s">
        <v>74</v>
      </c>
      <c r="BE450" s="10">
        <v>0.0</v>
      </c>
      <c r="BF450" s="10">
        <v>0.0</v>
      </c>
    </row>
    <row r="451" ht="14.25" customHeight="1">
      <c r="A451" s="10">
        <f t="shared" si="55"/>
        <v>420</v>
      </c>
      <c r="B451" s="10"/>
      <c r="C451" s="11" t="s">
        <v>1797</v>
      </c>
      <c r="D451" s="11" t="s">
        <v>1798</v>
      </c>
      <c r="E451" s="10">
        <f t="shared" si="56"/>
        <v>22</v>
      </c>
      <c r="F451" s="11" t="s">
        <v>1799</v>
      </c>
      <c r="G451" s="11"/>
      <c r="H451" s="10"/>
      <c r="I451" s="11"/>
      <c r="J451" s="11"/>
      <c r="K451" s="10" t="s">
        <v>145</v>
      </c>
      <c r="L451" s="10" t="s">
        <v>145</v>
      </c>
      <c r="M451" s="10" t="s">
        <v>109</v>
      </c>
      <c r="N451" s="10" t="s">
        <v>74</v>
      </c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</row>
    <row r="452" ht="14.25" customHeight="1">
      <c r="A452" s="10">
        <f t="shared" si="55"/>
        <v>421</v>
      </c>
      <c r="B452" s="10" t="s">
        <v>1714</v>
      </c>
      <c r="C452" s="11" t="s">
        <v>1797</v>
      </c>
      <c r="D452" s="11" t="s">
        <v>1800</v>
      </c>
      <c r="E452" s="10">
        <f t="shared" si="56"/>
        <v>23</v>
      </c>
      <c r="F452" s="11" t="s">
        <v>1801</v>
      </c>
      <c r="G452" s="11"/>
      <c r="H452" s="10"/>
      <c r="I452" s="11"/>
      <c r="J452" s="11"/>
      <c r="K452" s="10" t="s">
        <v>64</v>
      </c>
      <c r="L452" s="10" t="s">
        <v>64</v>
      </c>
      <c r="M452" s="10" t="s">
        <v>65</v>
      </c>
      <c r="N452" s="10" t="s">
        <v>86</v>
      </c>
      <c r="O452" s="10" t="s">
        <v>67</v>
      </c>
      <c r="P452" s="10" t="s">
        <v>68</v>
      </c>
      <c r="Q452" s="10"/>
      <c r="R452" s="10"/>
      <c r="S452" s="10"/>
      <c r="T452" s="10"/>
      <c r="U452" s="10" t="s">
        <v>72</v>
      </c>
      <c r="V452" s="10" t="s">
        <v>1802</v>
      </c>
      <c r="W452" s="10">
        <v>1.0</v>
      </c>
      <c r="X452" s="10" t="s">
        <v>74</v>
      </c>
      <c r="Y452" s="10" t="s">
        <v>75</v>
      </c>
      <c r="Z452" s="10" t="s">
        <v>74</v>
      </c>
      <c r="AA452" s="10" t="s">
        <v>76</v>
      </c>
      <c r="AB452" s="10" t="s">
        <v>74</v>
      </c>
      <c r="AC452" s="10"/>
      <c r="AD452" s="10" t="s">
        <v>74</v>
      </c>
      <c r="AE452" s="10">
        <v>4.0</v>
      </c>
      <c r="AF452" s="10" t="s">
        <v>74</v>
      </c>
      <c r="AG452" s="10" t="s">
        <v>74</v>
      </c>
      <c r="AH452" s="10" t="s">
        <v>74</v>
      </c>
      <c r="AI452" s="10" t="s">
        <v>74</v>
      </c>
      <c r="AJ452" s="10" t="s">
        <v>74</v>
      </c>
      <c r="AK452" s="10" t="s">
        <v>1803</v>
      </c>
      <c r="AL452" s="10">
        <v>82.0</v>
      </c>
      <c r="AM452" s="10" t="s">
        <v>1804</v>
      </c>
      <c r="AN452" s="10">
        <v>2.0</v>
      </c>
      <c r="AO452" s="10" t="s">
        <v>74</v>
      </c>
      <c r="AP452" s="10" t="s">
        <v>74</v>
      </c>
      <c r="AQ452" s="10" t="s">
        <v>74</v>
      </c>
      <c r="AR452" s="10">
        <v>0.0</v>
      </c>
      <c r="AS452" s="10" t="s">
        <v>74</v>
      </c>
      <c r="AT452" s="10">
        <v>996.0</v>
      </c>
      <c r="AU452" s="10"/>
      <c r="AV452" s="10" t="s">
        <v>74</v>
      </c>
      <c r="AW452" s="10" t="s">
        <v>74</v>
      </c>
      <c r="AX452" s="10">
        <v>0.0</v>
      </c>
      <c r="AY452" s="10">
        <v>0.0</v>
      </c>
      <c r="AZ452" s="10" t="s">
        <v>74</v>
      </c>
      <c r="BA452" s="10" t="s">
        <v>74</v>
      </c>
      <c r="BB452" s="10">
        <v>1.0</v>
      </c>
      <c r="BC452" s="10" t="s">
        <v>74</v>
      </c>
      <c r="BD452" s="10" t="s">
        <v>74</v>
      </c>
      <c r="BE452" s="10">
        <v>0.0</v>
      </c>
      <c r="BF452" s="10">
        <v>0.0</v>
      </c>
    </row>
    <row r="453" ht="14.25" customHeight="1">
      <c r="A453" s="10">
        <f t="shared" si="55"/>
        <v>422</v>
      </c>
      <c r="B453" s="10" t="s">
        <v>1714</v>
      </c>
      <c r="C453" s="11" t="s">
        <v>1797</v>
      </c>
      <c r="D453" s="11" t="s">
        <v>1805</v>
      </c>
      <c r="E453" s="10">
        <f t="shared" si="56"/>
        <v>24</v>
      </c>
      <c r="F453" s="11" t="s">
        <v>1805</v>
      </c>
      <c r="G453" s="11"/>
      <c r="H453" s="10"/>
      <c r="I453" s="11"/>
      <c r="J453" s="11"/>
      <c r="K453" s="10" t="s">
        <v>64</v>
      </c>
      <c r="L453" s="10" t="s">
        <v>64</v>
      </c>
      <c r="M453" s="10" t="s">
        <v>109</v>
      </c>
      <c r="N453" s="10" t="s">
        <v>86</v>
      </c>
      <c r="O453" s="10" t="s">
        <v>67</v>
      </c>
      <c r="P453" s="10" t="s">
        <v>68</v>
      </c>
      <c r="Q453" s="10"/>
      <c r="R453" s="10"/>
      <c r="S453" s="10"/>
      <c r="T453" s="10"/>
      <c r="U453" s="10" t="s">
        <v>113</v>
      </c>
      <c r="V453" s="10" t="s">
        <v>1806</v>
      </c>
      <c r="W453" s="10">
        <v>1.0</v>
      </c>
      <c r="X453" s="10" t="s">
        <v>74</v>
      </c>
      <c r="Y453" s="10" t="s">
        <v>75</v>
      </c>
      <c r="Z453" s="10" t="s">
        <v>74</v>
      </c>
      <c r="AA453" s="10" t="s">
        <v>76</v>
      </c>
      <c r="AB453" s="10" t="s">
        <v>74</v>
      </c>
      <c r="AC453" s="10"/>
      <c r="AD453" s="10" t="s">
        <v>74</v>
      </c>
      <c r="AE453" s="10">
        <v>4.0</v>
      </c>
      <c r="AF453" s="10" t="s">
        <v>74</v>
      </c>
      <c r="AG453" s="10" t="s">
        <v>74</v>
      </c>
      <c r="AH453" s="10" t="s">
        <v>74</v>
      </c>
      <c r="AI453" s="10" t="s">
        <v>74</v>
      </c>
      <c r="AJ453" s="10" t="s">
        <v>74</v>
      </c>
      <c r="AK453" s="10" t="s">
        <v>1807</v>
      </c>
      <c r="AL453" s="10">
        <v>82.0</v>
      </c>
      <c r="AM453" s="10" t="s">
        <v>1804</v>
      </c>
      <c r="AN453" s="10">
        <v>1.0</v>
      </c>
      <c r="AO453" s="10" t="s">
        <v>74</v>
      </c>
      <c r="AP453" s="10" t="s">
        <v>74</v>
      </c>
      <c r="AQ453" s="10" t="s">
        <v>74</v>
      </c>
      <c r="AR453" s="10">
        <v>0.0</v>
      </c>
      <c r="AS453" s="10" t="s">
        <v>74</v>
      </c>
      <c r="AT453" s="10">
        <v>996.0</v>
      </c>
      <c r="AU453" s="10"/>
      <c r="AV453" s="10" t="s">
        <v>74</v>
      </c>
      <c r="AW453" s="10" t="s">
        <v>74</v>
      </c>
      <c r="AX453" s="10">
        <v>0.0</v>
      </c>
      <c r="AY453" s="10">
        <v>0.0</v>
      </c>
      <c r="AZ453" s="10" t="s">
        <v>74</v>
      </c>
      <c r="BA453" s="10" t="s">
        <v>74</v>
      </c>
      <c r="BB453" s="10">
        <v>1.0</v>
      </c>
      <c r="BC453" s="10" t="s">
        <v>74</v>
      </c>
      <c r="BD453" s="10" t="s">
        <v>74</v>
      </c>
      <c r="BE453" s="10">
        <v>0.0</v>
      </c>
      <c r="BF453" s="10">
        <v>0.0</v>
      </c>
    </row>
    <row r="454" ht="14.25" customHeight="1">
      <c r="A454" s="10">
        <f t="shared" si="55"/>
        <v>423</v>
      </c>
      <c r="B454" s="10" t="s">
        <v>1714</v>
      </c>
      <c r="C454" s="11" t="s">
        <v>1808</v>
      </c>
      <c r="D454" s="11" t="s">
        <v>1809</v>
      </c>
      <c r="E454" s="10">
        <f t="shared" si="56"/>
        <v>25</v>
      </c>
      <c r="F454" s="11" t="s">
        <v>1810</v>
      </c>
      <c r="G454" s="11"/>
      <c r="H454" s="10"/>
      <c r="I454" s="11"/>
      <c r="J454" s="11"/>
      <c r="K454" s="10" t="s">
        <v>64</v>
      </c>
      <c r="L454" s="10" t="s">
        <v>64</v>
      </c>
      <c r="M454" s="10" t="s">
        <v>245</v>
      </c>
      <c r="N454" s="10" t="s">
        <v>86</v>
      </c>
      <c r="O454" s="10" t="s">
        <v>67</v>
      </c>
      <c r="P454" s="10" t="s">
        <v>68</v>
      </c>
      <c r="Q454" s="10"/>
      <c r="R454" s="10"/>
      <c r="S454" s="10"/>
      <c r="T454" s="10"/>
      <c r="U454" s="10" t="s">
        <v>72</v>
      </c>
      <c r="V454" s="10" t="s">
        <v>1811</v>
      </c>
      <c r="W454" s="10">
        <v>2.0</v>
      </c>
      <c r="X454" s="10" t="s">
        <v>74</v>
      </c>
      <c r="Y454" s="10" t="s">
        <v>75</v>
      </c>
      <c r="Z454" s="10" t="s">
        <v>74</v>
      </c>
      <c r="AA454" s="10" t="s">
        <v>76</v>
      </c>
      <c r="AB454" s="10" t="s">
        <v>74</v>
      </c>
      <c r="AC454" s="10"/>
      <c r="AD454" s="10" t="s">
        <v>74</v>
      </c>
      <c r="AE454" s="10">
        <v>4.0</v>
      </c>
      <c r="AF454" s="10" t="s">
        <v>74</v>
      </c>
      <c r="AG454" s="10" t="s">
        <v>74</v>
      </c>
      <c r="AH454" s="10" t="s">
        <v>74</v>
      </c>
      <c r="AI454" s="10" t="s">
        <v>74</v>
      </c>
      <c r="AJ454" s="10" t="s">
        <v>74</v>
      </c>
      <c r="AK454" s="10" t="s">
        <v>1812</v>
      </c>
      <c r="AL454" s="10">
        <v>82.0</v>
      </c>
      <c r="AM454" s="10" t="s">
        <v>1813</v>
      </c>
      <c r="AN454" s="10">
        <v>3.0</v>
      </c>
      <c r="AO454" s="10" t="s">
        <v>74</v>
      </c>
      <c r="AP454" s="10" t="s">
        <v>74</v>
      </c>
      <c r="AQ454" s="10" t="s">
        <v>74</v>
      </c>
      <c r="AR454" s="10">
        <v>0.0</v>
      </c>
      <c r="AS454" s="10" t="s">
        <v>74</v>
      </c>
      <c r="AT454" s="10">
        <v>996.0</v>
      </c>
      <c r="AU454" s="10"/>
      <c r="AV454" s="10" t="s">
        <v>74</v>
      </c>
      <c r="AW454" s="10" t="s">
        <v>74</v>
      </c>
      <c r="AX454" s="10">
        <v>0.0</v>
      </c>
      <c r="AY454" s="10">
        <v>0.0</v>
      </c>
      <c r="AZ454" s="10" t="s">
        <v>74</v>
      </c>
      <c r="BA454" s="10" t="s">
        <v>74</v>
      </c>
      <c r="BB454" s="10">
        <v>1.0</v>
      </c>
      <c r="BC454" s="10" t="s">
        <v>74</v>
      </c>
      <c r="BD454" s="10" t="s">
        <v>74</v>
      </c>
      <c r="BE454" s="10">
        <v>0.0</v>
      </c>
      <c r="BF454" s="10">
        <v>0.0</v>
      </c>
    </row>
    <row r="455" ht="14.25" customHeight="1">
      <c r="A455" s="10">
        <f t="shared" si="55"/>
        <v>424</v>
      </c>
      <c r="B455" s="10" t="s">
        <v>1714</v>
      </c>
      <c r="C455" s="11" t="s">
        <v>1808</v>
      </c>
      <c r="D455" s="11" t="s">
        <v>1814</v>
      </c>
      <c r="E455" s="10">
        <f t="shared" si="56"/>
        <v>26</v>
      </c>
      <c r="F455" s="11" t="s">
        <v>1815</v>
      </c>
      <c r="G455" s="11"/>
      <c r="H455" s="10"/>
      <c r="I455" s="11"/>
      <c r="J455" s="11"/>
      <c r="K455" s="10" t="s">
        <v>64</v>
      </c>
      <c r="L455" s="10" t="s">
        <v>64</v>
      </c>
      <c r="M455" s="10" t="s">
        <v>245</v>
      </c>
      <c r="N455" s="10" t="s">
        <v>86</v>
      </c>
      <c r="O455" s="10" t="s">
        <v>67</v>
      </c>
      <c r="P455" s="10" t="s">
        <v>68</v>
      </c>
      <c r="Q455" s="10"/>
      <c r="R455" s="10"/>
      <c r="S455" s="10"/>
      <c r="T455" s="10"/>
      <c r="U455" s="10" t="s">
        <v>72</v>
      </c>
      <c r="V455" s="10" t="s">
        <v>1816</v>
      </c>
      <c r="W455" s="10">
        <v>2.0</v>
      </c>
      <c r="X455" s="10" t="s">
        <v>74</v>
      </c>
      <c r="Y455" s="10" t="s">
        <v>75</v>
      </c>
      <c r="Z455" s="10" t="s">
        <v>74</v>
      </c>
      <c r="AA455" s="10" t="s">
        <v>76</v>
      </c>
      <c r="AB455" s="10" t="s">
        <v>74</v>
      </c>
      <c r="AC455" s="10"/>
      <c r="AD455" s="10" t="s">
        <v>74</v>
      </c>
      <c r="AE455" s="10">
        <v>4.0</v>
      </c>
      <c r="AF455" s="10" t="s">
        <v>74</v>
      </c>
      <c r="AG455" s="10" t="s">
        <v>74</v>
      </c>
      <c r="AH455" s="10" t="s">
        <v>74</v>
      </c>
      <c r="AI455" s="10" t="s">
        <v>74</v>
      </c>
      <c r="AJ455" s="10" t="s">
        <v>74</v>
      </c>
      <c r="AK455" s="10" t="s">
        <v>1817</v>
      </c>
      <c r="AL455" s="10">
        <v>82.0</v>
      </c>
      <c r="AM455" s="10" t="s">
        <v>1813</v>
      </c>
      <c r="AN455" s="10">
        <v>3.0</v>
      </c>
      <c r="AO455" s="10" t="s">
        <v>74</v>
      </c>
      <c r="AP455" s="10" t="s">
        <v>74</v>
      </c>
      <c r="AQ455" s="10" t="s">
        <v>74</v>
      </c>
      <c r="AR455" s="10">
        <v>0.0</v>
      </c>
      <c r="AS455" s="10" t="s">
        <v>74</v>
      </c>
      <c r="AT455" s="10">
        <v>996.0</v>
      </c>
      <c r="AU455" s="10"/>
      <c r="AV455" s="10" t="s">
        <v>74</v>
      </c>
      <c r="AW455" s="10" t="s">
        <v>74</v>
      </c>
      <c r="AX455" s="10">
        <v>0.0</v>
      </c>
      <c r="AY455" s="10">
        <v>0.0</v>
      </c>
      <c r="AZ455" s="10" t="s">
        <v>74</v>
      </c>
      <c r="BA455" s="10" t="s">
        <v>74</v>
      </c>
      <c r="BB455" s="10">
        <v>1.0</v>
      </c>
      <c r="BC455" s="10" t="s">
        <v>74</v>
      </c>
      <c r="BD455" s="10" t="s">
        <v>74</v>
      </c>
      <c r="BE455" s="10">
        <v>0.0</v>
      </c>
      <c r="BF455" s="10">
        <v>0.0</v>
      </c>
    </row>
    <row r="456" ht="14.25" customHeight="1">
      <c r="A456" s="10">
        <f t="shared" si="55"/>
        <v>425</v>
      </c>
      <c r="B456" s="10" t="s">
        <v>1714</v>
      </c>
      <c r="C456" s="11" t="s">
        <v>1808</v>
      </c>
      <c r="D456" s="11" t="s">
        <v>1818</v>
      </c>
      <c r="E456" s="10">
        <f t="shared" si="56"/>
        <v>27</v>
      </c>
      <c r="F456" s="11" t="s">
        <v>1819</v>
      </c>
      <c r="G456" s="11"/>
      <c r="H456" s="10"/>
      <c r="I456" s="11"/>
      <c r="J456" s="11"/>
      <c r="K456" s="10" t="s">
        <v>64</v>
      </c>
      <c r="L456" s="10" t="s">
        <v>64</v>
      </c>
      <c r="M456" s="10" t="s">
        <v>245</v>
      </c>
      <c r="N456" s="10" t="s">
        <v>228</v>
      </c>
      <c r="O456" s="10" t="s">
        <v>67</v>
      </c>
      <c r="P456" s="10" t="s">
        <v>68</v>
      </c>
      <c r="Q456" s="10" t="s">
        <v>1820</v>
      </c>
      <c r="R456" s="10" t="s">
        <v>1774</v>
      </c>
      <c r="S456" s="10" t="s">
        <v>63</v>
      </c>
      <c r="T456" s="10"/>
      <c r="U456" s="10" t="s">
        <v>72</v>
      </c>
      <c r="V456" s="10" t="s">
        <v>1821</v>
      </c>
      <c r="W456" s="10">
        <v>1.0</v>
      </c>
      <c r="X456" s="10" t="s">
        <v>74</v>
      </c>
      <c r="Y456" s="10" t="s">
        <v>75</v>
      </c>
      <c r="Z456" s="10" t="s">
        <v>74</v>
      </c>
      <c r="AA456" s="10" t="s">
        <v>76</v>
      </c>
      <c r="AB456" s="10" t="s">
        <v>74</v>
      </c>
      <c r="AC456" s="10"/>
      <c r="AD456" s="10" t="s">
        <v>74</v>
      </c>
      <c r="AE456" s="10">
        <v>4.0</v>
      </c>
      <c r="AF456" s="10" t="s">
        <v>74</v>
      </c>
      <c r="AG456" s="10" t="s">
        <v>74</v>
      </c>
      <c r="AH456" s="10" t="s">
        <v>74</v>
      </c>
      <c r="AI456" s="10" t="s">
        <v>74</v>
      </c>
      <c r="AJ456" s="10" t="s">
        <v>74</v>
      </c>
      <c r="AK456" s="10" t="s">
        <v>1822</v>
      </c>
      <c r="AL456" s="10">
        <v>82.0</v>
      </c>
      <c r="AM456" s="10" t="s">
        <v>1813</v>
      </c>
      <c r="AN456" s="10">
        <v>1.0</v>
      </c>
      <c r="AO456" s="10" t="s">
        <v>74</v>
      </c>
      <c r="AP456" s="10" t="s">
        <v>74</v>
      </c>
      <c r="AQ456" s="10" t="s">
        <v>74</v>
      </c>
      <c r="AR456" s="10">
        <v>0.0</v>
      </c>
      <c r="AS456" s="10" t="s">
        <v>74</v>
      </c>
      <c r="AT456" s="10">
        <v>996.0</v>
      </c>
      <c r="AU456" s="10"/>
      <c r="AV456" s="10" t="s">
        <v>74</v>
      </c>
      <c r="AW456" s="10" t="s">
        <v>74</v>
      </c>
      <c r="AX456" s="10">
        <v>0.0</v>
      </c>
      <c r="AY456" s="10">
        <v>0.0</v>
      </c>
      <c r="AZ456" s="10" t="s">
        <v>74</v>
      </c>
      <c r="BA456" s="10" t="s">
        <v>74</v>
      </c>
      <c r="BB456" s="10">
        <v>1.0</v>
      </c>
      <c r="BC456" s="10" t="s">
        <v>74</v>
      </c>
      <c r="BD456" s="10" t="s">
        <v>74</v>
      </c>
      <c r="BE456" s="10">
        <v>0.0</v>
      </c>
      <c r="BF456" s="10">
        <v>0.0</v>
      </c>
    </row>
    <row r="457" ht="14.25" customHeight="1">
      <c r="A457" s="10">
        <f t="shared" si="55"/>
        <v>426</v>
      </c>
      <c r="B457" s="10" t="s">
        <v>1714</v>
      </c>
      <c r="C457" s="11" t="s">
        <v>1823</v>
      </c>
      <c r="D457" s="11" t="s">
        <v>1824</v>
      </c>
      <c r="E457" s="10">
        <f t="shared" si="56"/>
        <v>28</v>
      </c>
      <c r="F457" s="11" t="s">
        <v>1825</v>
      </c>
      <c r="G457" s="11"/>
      <c r="H457" s="10"/>
      <c r="I457" s="11"/>
      <c r="J457" s="11"/>
      <c r="K457" s="10" t="s">
        <v>64</v>
      </c>
      <c r="L457" s="10" t="s">
        <v>64</v>
      </c>
      <c r="M457" s="10" t="s">
        <v>245</v>
      </c>
      <c r="N457" s="10" t="s">
        <v>86</v>
      </c>
      <c r="O457" s="10" t="s">
        <v>67</v>
      </c>
      <c r="P457" s="10" t="s">
        <v>68</v>
      </c>
      <c r="Q457" s="10"/>
      <c r="R457" s="10"/>
      <c r="S457" s="10"/>
      <c r="T457" s="10"/>
      <c r="U457" s="10" t="s">
        <v>72</v>
      </c>
      <c r="V457" s="10" t="s">
        <v>1826</v>
      </c>
      <c r="W457" s="10">
        <v>1.0</v>
      </c>
      <c r="X457" s="10" t="s">
        <v>74</v>
      </c>
      <c r="Y457" s="10" t="s">
        <v>75</v>
      </c>
      <c r="Z457" s="10" t="s">
        <v>74</v>
      </c>
      <c r="AA457" s="10" t="s">
        <v>76</v>
      </c>
      <c r="AB457" s="10" t="s">
        <v>74</v>
      </c>
      <c r="AC457" s="10"/>
      <c r="AD457" s="10" t="s">
        <v>74</v>
      </c>
      <c r="AE457" s="10">
        <v>4.0</v>
      </c>
      <c r="AF457" s="10" t="s">
        <v>74</v>
      </c>
      <c r="AG457" s="10" t="s">
        <v>74</v>
      </c>
      <c r="AH457" s="10" t="s">
        <v>74</v>
      </c>
      <c r="AI457" s="10" t="s">
        <v>74</v>
      </c>
      <c r="AJ457" s="10" t="s">
        <v>74</v>
      </c>
      <c r="AK457" s="10" t="s">
        <v>1827</v>
      </c>
      <c r="AL457" s="10">
        <v>82.0</v>
      </c>
      <c r="AM457" s="10" t="s">
        <v>1828</v>
      </c>
      <c r="AN457" s="10">
        <v>1.0</v>
      </c>
      <c r="AO457" s="10" t="s">
        <v>74</v>
      </c>
      <c r="AP457" s="10" t="s">
        <v>90</v>
      </c>
      <c r="AQ457" s="10" t="s">
        <v>91</v>
      </c>
      <c r="AR457" s="10">
        <v>0.0</v>
      </c>
      <c r="AS457" s="10" t="s">
        <v>81</v>
      </c>
      <c r="AT457" s="10">
        <v>996.0</v>
      </c>
      <c r="AU457" s="10"/>
      <c r="AV457" s="10" t="s">
        <v>74</v>
      </c>
      <c r="AW457" s="10" t="s">
        <v>74</v>
      </c>
      <c r="AX457" s="10">
        <v>1.0</v>
      </c>
      <c r="AY457" s="10">
        <v>0.0</v>
      </c>
      <c r="AZ457" s="10" t="s">
        <v>74</v>
      </c>
      <c r="BA457" s="10" t="s">
        <v>74</v>
      </c>
      <c r="BB457" s="10">
        <v>1.0</v>
      </c>
      <c r="BC457" s="10" t="s">
        <v>74</v>
      </c>
      <c r="BD457" s="10" t="s">
        <v>74</v>
      </c>
      <c r="BE457" s="10">
        <v>2.0</v>
      </c>
      <c r="BF457" s="10">
        <v>3.0</v>
      </c>
    </row>
    <row r="458" ht="14.25" customHeight="1">
      <c r="A458" s="10">
        <f t="shared" si="55"/>
        <v>427</v>
      </c>
      <c r="B458" s="10" t="s">
        <v>1714</v>
      </c>
      <c r="C458" s="11" t="s">
        <v>1823</v>
      </c>
      <c r="D458" s="11" t="s">
        <v>1829</v>
      </c>
      <c r="E458" s="10">
        <f t="shared" si="56"/>
        <v>29</v>
      </c>
      <c r="F458" s="11" t="s">
        <v>1830</v>
      </c>
      <c r="G458" s="11"/>
      <c r="H458" s="10"/>
      <c r="I458" s="11"/>
      <c r="J458" s="11"/>
      <c r="K458" s="10" t="s">
        <v>64</v>
      </c>
      <c r="L458" s="10" t="s">
        <v>64</v>
      </c>
      <c r="M458" s="10" t="s">
        <v>245</v>
      </c>
      <c r="N458" s="10" t="s">
        <v>86</v>
      </c>
      <c r="O458" s="10" t="s">
        <v>67</v>
      </c>
      <c r="P458" s="10" t="s">
        <v>68</v>
      </c>
      <c r="Q458" s="10" t="s">
        <v>1831</v>
      </c>
      <c r="R458" s="10" t="s">
        <v>1832</v>
      </c>
      <c r="S458" s="10" t="s">
        <v>63</v>
      </c>
      <c r="T458" s="10"/>
      <c r="U458" s="10" t="s">
        <v>72</v>
      </c>
      <c r="V458" s="10" t="s">
        <v>1833</v>
      </c>
      <c r="W458" s="10">
        <v>996.0</v>
      </c>
      <c r="X458" s="10" t="s">
        <v>74</v>
      </c>
      <c r="Y458" s="10" t="s">
        <v>75</v>
      </c>
      <c r="Z458" s="10" t="s">
        <v>74</v>
      </c>
      <c r="AA458" s="10" t="s">
        <v>76</v>
      </c>
      <c r="AB458" s="10" t="s">
        <v>74</v>
      </c>
      <c r="AC458" s="10"/>
      <c r="AD458" s="10" t="s">
        <v>74</v>
      </c>
      <c r="AE458" s="10">
        <v>4.0</v>
      </c>
      <c r="AF458" s="10" t="s">
        <v>74</v>
      </c>
      <c r="AG458" s="10" t="s">
        <v>74</v>
      </c>
      <c r="AH458" s="10" t="s">
        <v>74</v>
      </c>
      <c r="AI458" s="10" t="s">
        <v>74</v>
      </c>
      <c r="AJ458" s="10" t="s">
        <v>74</v>
      </c>
      <c r="AK458" s="10" t="s">
        <v>74</v>
      </c>
      <c r="AL458" s="10">
        <v>82.0</v>
      </c>
      <c r="AM458" s="10" t="s">
        <v>1828</v>
      </c>
      <c r="AN458" s="10">
        <v>1.0</v>
      </c>
      <c r="AO458" s="10" t="s">
        <v>74</v>
      </c>
      <c r="AP458" s="10" t="s">
        <v>90</v>
      </c>
      <c r="AQ458" s="10" t="s">
        <v>91</v>
      </c>
      <c r="AR458" s="10">
        <v>500.0</v>
      </c>
      <c r="AS458" s="10" t="s">
        <v>81</v>
      </c>
      <c r="AT458" s="10">
        <v>996.0</v>
      </c>
      <c r="AU458" s="10"/>
      <c r="AV458" s="10" t="s">
        <v>74</v>
      </c>
      <c r="AW458" s="10" t="s">
        <v>74</v>
      </c>
      <c r="AX458" s="10">
        <v>1.0</v>
      </c>
      <c r="AY458" s="10">
        <v>0.0</v>
      </c>
      <c r="AZ458" s="10" t="s">
        <v>74</v>
      </c>
      <c r="BA458" s="10" t="s">
        <v>74</v>
      </c>
      <c r="BB458" s="10">
        <v>1.0</v>
      </c>
      <c r="BC458" s="10" t="s">
        <v>74</v>
      </c>
      <c r="BD458" s="10" t="s">
        <v>74</v>
      </c>
      <c r="BE458" s="10">
        <v>2.0</v>
      </c>
      <c r="BF458" s="10">
        <v>3.0</v>
      </c>
    </row>
    <row r="459" ht="14.25" customHeight="1">
      <c r="A459" s="10">
        <f t="shared" si="55"/>
        <v>428</v>
      </c>
      <c r="B459" s="10" t="s">
        <v>1714</v>
      </c>
      <c r="C459" s="11" t="s">
        <v>1823</v>
      </c>
      <c r="D459" s="11" t="s">
        <v>1834</v>
      </c>
      <c r="E459" s="10">
        <f t="shared" si="56"/>
        <v>30</v>
      </c>
      <c r="F459" s="11" t="s">
        <v>1835</v>
      </c>
      <c r="G459" s="11"/>
      <c r="H459" s="10"/>
      <c r="I459" s="11"/>
      <c r="J459" s="11"/>
      <c r="K459" s="10" t="s">
        <v>64</v>
      </c>
      <c r="L459" s="10" t="s">
        <v>64</v>
      </c>
      <c r="M459" s="10" t="s">
        <v>245</v>
      </c>
      <c r="N459" s="10" t="s">
        <v>228</v>
      </c>
      <c r="O459" s="10" t="s">
        <v>67</v>
      </c>
      <c r="P459" s="10" t="s">
        <v>68</v>
      </c>
      <c r="Q459" s="10"/>
      <c r="R459" s="10"/>
      <c r="S459" s="10"/>
      <c r="T459" s="10"/>
      <c r="U459" s="10" t="s">
        <v>95</v>
      </c>
      <c r="V459" s="10" t="s">
        <v>1836</v>
      </c>
      <c r="W459" s="10">
        <v>2.0</v>
      </c>
      <c r="X459" s="10" t="s">
        <v>74</v>
      </c>
      <c r="Y459" s="10" t="s">
        <v>75</v>
      </c>
      <c r="Z459" s="10" t="s">
        <v>74</v>
      </c>
      <c r="AA459" s="10" t="s">
        <v>76</v>
      </c>
      <c r="AB459" s="10" t="s">
        <v>74</v>
      </c>
      <c r="AC459" s="10"/>
      <c r="AD459" s="10" t="s">
        <v>74</v>
      </c>
      <c r="AE459" s="10">
        <v>4.0</v>
      </c>
      <c r="AF459" s="10" t="s">
        <v>74</v>
      </c>
      <c r="AG459" s="10" t="s">
        <v>74</v>
      </c>
      <c r="AH459" s="10" t="s">
        <v>74</v>
      </c>
      <c r="AI459" s="10" t="s">
        <v>74</v>
      </c>
      <c r="AJ459" s="10" t="s">
        <v>74</v>
      </c>
      <c r="AK459" s="10" t="s">
        <v>1837</v>
      </c>
      <c r="AL459" s="10">
        <v>82.0</v>
      </c>
      <c r="AM459" s="10" t="s">
        <v>1828</v>
      </c>
      <c r="AN459" s="10">
        <v>1.0</v>
      </c>
      <c r="AO459" s="10" t="s">
        <v>74</v>
      </c>
      <c r="AP459" s="10" t="s">
        <v>74</v>
      </c>
      <c r="AQ459" s="10" t="s">
        <v>74</v>
      </c>
      <c r="AR459" s="10">
        <v>0.0</v>
      </c>
      <c r="AS459" s="10" t="s">
        <v>74</v>
      </c>
      <c r="AT459" s="10">
        <v>996.0</v>
      </c>
      <c r="AU459" s="10"/>
      <c r="AV459" s="10" t="s">
        <v>74</v>
      </c>
      <c r="AW459" s="10" t="s">
        <v>74</v>
      </c>
      <c r="AX459" s="10">
        <v>0.0</v>
      </c>
      <c r="AY459" s="10">
        <v>0.0</v>
      </c>
      <c r="AZ459" s="10" t="s">
        <v>74</v>
      </c>
      <c r="BA459" s="10" t="s">
        <v>74</v>
      </c>
      <c r="BB459" s="10">
        <v>1.0</v>
      </c>
      <c r="BC459" s="10" t="s">
        <v>74</v>
      </c>
      <c r="BD459" s="10" t="s">
        <v>74</v>
      </c>
      <c r="BE459" s="10">
        <v>0.0</v>
      </c>
      <c r="BF459" s="10">
        <v>0.0</v>
      </c>
    </row>
    <row r="460" ht="14.25" customHeight="1">
      <c r="A460" s="10">
        <f t="shared" si="55"/>
        <v>429</v>
      </c>
      <c r="B460" s="10" t="s">
        <v>1714</v>
      </c>
      <c r="C460" s="14" t="s">
        <v>1838</v>
      </c>
      <c r="D460" s="11" t="s">
        <v>1839</v>
      </c>
      <c r="E460" s="10">
        <f t="shared" si="56"/>
        <v>31</v>
      </c>
      <c r="F460" s="14" t="s">
        <v>1840</v>
      </c>
      <c r="G460" s="11"/>
      <c r="H460" s="10"/>
      <c r="I460" s="11"/>
      <c r="J460" s="11"/>
      <c r="K460" s="10" t="s">
        <v>64</v>
      </c>
      <c r="L460" s="10" t="s">
        <v>64</v>
      </c>
      <c r="M460" s="10" t="s">
        <v>245</v>
      </c>
      <c r="N460" s="10" t="s">
        <v>110</v>
      </c>
      <c r="O460" s="10" t="s">
        <v>67</v>
      </c>
      <c r="P460" s="10" t="s">
        <v>68</v>
      </c>
      <c r="Q460" s="10"/>
      <c r="R460" s="10"/>
      <c r="S460" s="10"/>
      <c r="T460" s="10"/>
      <c r="U460" s="10" t="s">
        <v>95</v>
      </c>
      <c r="V460" s="10" t="s">
        <v>1841</v>
      </c>
      <c r="W460" s="10">
        <v>2.0</v>
      </c>
      <c r="X460" s="10" t="s">
        <v>74</v>
      </c>
      <c r="Y460" s="10" t="s">
        <v>75</v>
      </c>
      <c r="Z460" s="10" t="s">
        <v>74</v>
      </c>
      <c r="AA460" s="10" t="s">
        <v>76</v>
      </c>
      <c r="AB460" s="10" t="s">
        <v>74</v>
      </c>
      <c r="AC460" s="10"/>
      <c r="AD460" s="10" t="s">
        <v>74</v>
      </c>
      <c r="AE460" s="10">
        <v>4.0</v>
      </c>
      <c r="AF460" s="10" t="s">
        <v>74</v>
      </c>
      <c r="AG460" s="10" t="s">
        <v>74</v>
      </c>
      <c r="AH460" s="10" t="s">
        <v>74</v>
      </c>
      <c r="AI460" s="10" t="s">
        <v>74</v>
      </c>
      <c r="AJ460" s="10" t="s">
        <v>74</v>
      </c>
      <c r="AK460" s="10" t="s">
        <v>1842</v>
      </c>
      <c r="AL460" s="10">
        <v>82.0</v>
      </c>
      <c r="AM460" s="10" t="s">
        <v>1843</v>
      </c>
      <c r="AN460" s="10">
        <v>1.0</v>
      </c>
      <c r="AO460" s="10" t="s">
        <v>74</v>
      </c>
      <c r="AP460" s="10" t="s">
        <v>74</v>
      </c>
      <c r="AQ460" s="10" t="s">
        <v>74</v>
      </c>
      <c r="AR460" s="10">
        <v>0.0</v>
      </c>
      <c r="AS460" s="10" t="s">
        <v>74</v>
      </c>
      <c r="AT460" s="10">
        <v>996.0</v>
      </c>
      <c r="AU460" s="10"/>
      <c r="AV460" s="10" t="s">
        <v>74</v>
      </c>
      <c r="AW460" s="10" t="s">
        <v>74</v>
      </c>
      <c r="AX460" s="10">
        <v>1.0</v>
      </c>
      <c r="AY460" s="10">
        <v>0.0</v>
      </c>
      <c r="AZ460" s="10" t="s">
        <v>74</v>
      </c>
      <c r="BA460" s="10" t="s">
        <v>74</v>
      </c>
      <c r="BB460" s="10">
        <v>1.0</v>
      </c>
      <c r="BC460" s="10" t="s">
        <v>74</v>
      </c>
      <c r="BD460" s="10" t="s">
        <v>74</v>
      </c>
      <c r="BE460" s="10">
        <v>0.0</v>
      </c>
      <c r="BF460" s="10">
        <v>0.0</v>
      </c>
    </row>
    <row r="461" ht="14.25" customHeight="1">
      <c r="A461" s="10">
        <f t="shared" si="55"/>
        <v>430</v>
      </c>
      <c r="B461" s="10" t="s">
        <v>1714</v>
      </c>
      <c r="C461" s="11" t="s">
        <v>1838</v>
      </c>
      <c r="D461" s="11" t="s">
        <v>1839</v>
      </c>
      <c r="E461" s="10">
        <f t="shared" si="56"/>
        <v>32</v>
      </c>
      <c r="F461" s="11" t="s">
        <v>1844</v>
      </c>
      <c r="G461" s="11"/>
      <c r="H461" s="10"/>
      <c r="I461" s="11"/>
      <c r="J461" s="11"/>
      <c r="K461" s="10" t="s">
        <v>145</v>
      </c>
      <c r="L461" s="10" t="s">
        <v>145</v>
      </c>
      <c r="M461" s="10" t="s">
        <v>245</v>
      </c>
      <c r="N461" s="10" t="s">
        <v>74</v>
      </c>
      <c r="O461" s="10"/>
      <c r="P461" s="10"/>
      <c r="Q461" s="10"/>
      <c r="R461" s="10"/>
      <c r="S461" s="10"/>
      <c r="T461" s="10"/>
      <c r="U461" s="10"/>
      <c r="V461" s="10" t="s">
        <v>74</v>
      </c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</row>
    <row r="462" ht="14.25" customHeight="1">
      <c r="A462" s="10">
        <f t="shared" si="55"/>
        <v>431</v>
      </c>
      <c r="B462" s="10" t="s">
        <v>1714</v>
      </c>
      <c r="C462" s="11" t="s">
        <v>1838</v>
      </c>
      <c r="D462" s="11" t="s">
        <v>1839</v>
      </c>
      <c r="E462" s="10">
        <f t="shared" si="56"/>
        <v>33</v>
      </c>
      <c r="F462" s="11" t="s">
        <v>1845</v>
      </c>
      <c r="G462" s="11"/>
      <c r="H462" s="10"/>
      <c r="I462" s="11"/>
      <c r="J462" s="11"/>
      <c r="K462" s="10" t="s">
        <v>145</v>
      </c>
      <c r="L462" s="10" t="s">
        <v>252</v>
      </c>
      <c r="M462" s="10" t="s">
        <v>245</v>
      </c>
      <c r="N462" s="10" t="s">
        <v>95</v>
      </c>
      <c r="O462" s="10" t="s">
        <v>1846</v>
      </c>
      <c r="P462" s="10" t="s">
        <v>233</v>
      </c>
      <c r="Q462" s="10"/>
      <c r="R462" s="10"/>
      <c r="S462" s="10"/>
      <c r="T462" s="10"/>
      <c r="U462" s="10"/>
      <c r="V462" s="10" t="s">
        <v>1847</v>
      </c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</row>
    <row r="463" ht="14.25" customHeight="1">
      <c r="A463" s="10">
        <f t="shared" si="55"/>
        <v>432</v>
      </c>
      <c r="B463" s="10" t="s">
        <v>1714</v>
      </c>
      <c r="C463" s="11" t="s">
        <v>1838</v>
      </c>
      <c r="D463" s="11" t="s">
        <v>1848</v>
      </c>
      <c r="E463" s="10">
        <f t="shared" si="56"/>
        <v>34</v>
      </c>
      <c r="F463" s="11" t="s">
        <v>1849</v>
      </c>
      <c r="G463" s="11"/>
      <c r="H463" s="10"/>
      <c r="I463" s="11"/>
      <c r="J463" s="11"/>
      <c r="K463" s="10" t="s">
        <v>145</v>
      </c>
      <c r="L463" s="10" t="s">
        <v>145</v>
      </c>
      <c r="M463" s="10" t="s">
        <v>65</v>
      </c>
      <c r="N463" s="10" t="s">
        <v>74</v>
      </c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</row>
    <row r="464" ht="14.25" customHeight="1">
      <c r="A464" s="10">
        <f t="shared" si="55"/>
        <v>433</v>
      </c>
      <c r="B464" s="10" t="s">
        <v>1714</v>
      </c>
      <c r="C464" s="11" t="s">
        <v>1850</v>
      </c>
      <c r="D464" s="11" t="s">
        <v>1851</v>
      </c>
      <c r="E464" s="10">
        <f t="shared" si="56"/>
        <v>35</v>
      </c>
      <c r="F464" s="11" t="s">
        <v>1852</v>
      </c>
      <c r="G464" s="11"/>
      <c r="H464" s="10"/>
      <c r="I464" s="11"/>
      <c r="J464" s="11"/>
      <c r="K464" s="10" t="s">
        <v>64</v>
      </c>
      <c r="L464" s="10" t="s">
        <v>64</v>
      </c>
      <c r="M464" s="10" t="s">
        <v>109</v>
      </c>
      <c r="N464" s="10" t="s">
        <v>86</v>
      </c>
      <c r="O464" s="10" t="s">
        <v>67</v>
      </c>
      <c r="P464" s="10" t="s">
        <v>68</v>
      </c>
      <c r="Q464" s="10"/>
      <c r="R464" s="10"/>
      <c r="S464" s="10"/>
      <c r="T464" s="10"/>
      <c r="U464" s="10" t="s">
        <v>113</v>
      </c>
      <c r="V464" s="10" t="s">
        <v>1853</v>
      </c>
      <c r="W464" s="10">
        <v>2.0</v>
      </c>
      <c r="X464" s="10" t="s">
        <v>74</v>
      </c>
      <c r="Y464" s="10" t="s">
        <v>75</v>
      </c>
      <c r="Z464" s="10" t="s">
        <v>74</v>
      </c>
      <c r="AA464" s="10" t="s">
        <v>76</v>
      </c>
      <c r="AB464" s="10" t="s">
        <v>74</v>
      </c>
      <c r="AC464" s="10"/>
      <c r="AD464" s="10" t="s">
        <v>74</v>
      </c>
      <c r="AE464" s="10">
        <v>4.0</v>
      </c>
      <c r="AF464" s="10" t="s">
        <v>74</v>
      </c>
      <c r="AG464" s="10" t="s">
        <v>74</v>
      </c>
      <c r="AH464" s="10" t="s">
        <v>74</v>
      </c>
      <c r="AI464" s="10" t="s">
        <v>74</v>
      </c>
      <c r="AJ464" s="10" t="s">
        <v>74</v>
      </c>
      <c r="AK464" s="10" t="s">
        <v>1854</v>
      </c>
      <c r="AL464" s="10">
        <v>82.0</v>
      </c>
      <c r="AM464" s="10" t="s">
        <v>1855</v>
      </c>
      <c r="AN464" s="10">
        <v>2.0</v>
      </c>
      <c r="AO464" s="10" t="s">
        <v>74</v>
      </c>
      <c r="AP464" s="10" t="s">
        <v>74</v>
      </c>
      <c r="AQ464" s="10" t="s">
        <v>74</v>
      </c>
      <c r="AR464" s="10">
        <v>0.0</v>
      </c>
      <c r="AS464" s="10" t="s">
        <v>74</v>
      </c>
      <c r="AT464" s="10">
        <v>996.0</v>
      </c>
      <c r="AU464" s="10"/>
      <c r="AV464" s="10" t="s">
        <v>74</v>
      </c>
      <c r="AW464" s="10" t="s">
        <v>74</v>
      </c>
      <c r="AX464" s="10">
        <v>0.0</v>
      </c>
      <c r="AY464" s="10">
        <v>0.0</v>
      </c>
      <c r="AZ464" s="10" t="s">
        <v>74</v>
      </c>
      <c r="BA464" s="10" t="s">
        <v>74</v>
      </c>
      <c r="BB464" s="10">
        <v>1.0</v>
      </c>
      <c r="BC464" s="10" t="s">
        <v>74</v>
      </c>
      <c r="BD464" s="10" t="s">
        <v>74</v>
      </c>
      <c r="BE464" s="10">
        <v>0.0</v>
      </c>
      <c r="BF464" s="10">
        <v>0.0</v>
      </c>
    </row>
    <row r="465" ht="14.25" customHeight="1">
      <c r="A465" s="4" t="s">
        <v>1856</v>
      </c>
      <c r="B465" s="5"/>
      <c r="C465" s="6" t="s">
        <v>1857</v>
      </c>
      <c r="D465" s="7"/>
      <c r="E465" s="7"/>
      <c r="F465" s="7"/>
      <c r="G465" s="7"/>
      <c r="H465" s="8"/>
      <c r="I465" s="7"/>
      <c r="J465" s="7"/>
      <c r="K465" s="7"/>
      <c r="L465" s="7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28"/>
      <c r="BD465" s="28"/>
      <c r="BE465" s="28"/>
      <c r="BF465" s="28"/>
    </row>
    <row r="466" ht="14.25" customHeight="1">
      <c r="A466" s="10">
        <f>A464+1</f>
        <v>434</v>
      </c>
      <c r="B466" s="10" t="s">
        <v>1857</v>
      </c>
      <c r="C466" s="11" t="s">
        <v>1858</v>
      </c>
      <c r="D466" s="11" t="s">
        <v>1859</v>
      </c>
      <c r="E466" s="10">
        <v>1.0</v>
      </c>
      <c r="F466" s="11" t="s">
        <v>1860</v>
      </c>
      <c r="G466" s="11"/>
      <c r="H466" s="10"/>
      <c r="I466" s="11"/>
      <c r="J466" s="11"/>
      <c r="K466" s="10" t="s">
        <v>145</v>
      </c>
      <c r="L466" s="10" t="s">
        <v>456</v>
      </c>
      <c r="M466" s="10" t="s">
        <v>109</v>
      </c>
      <c r="N466" s="10" t="s">
        <v>95</v>
      </c>
      <c r="O466" s="10"/>
      <c r="P466" s="10"/>
      <c r="Q466" s="10"/>
      <c r="R466" s="10"/>
      <c r="S466" s="10"/>
      <c r="T466" s="10"/>
      <c r="U466" s="10" t="s">
        <v>113</v>
      </c>
      <c r="V466" s="10" t="s">
        <v>1861</v>
      </c>
      <c r="W466" s="10">
        <v>1.0</v>
      </c>
      <c r="X466" s="10" t="s">
        <v>74</v>
      </c>
      <c r="Y466" s="10" t="s">
        <v>75</v>
      </c>
      <c r="Z466" s="10" t="s">
        <v>74</v>
      </c>
      <c r="AA466" s="10" t="s">
        <v>76</v>
      </c>
      <c r="AB466" s="10" t="s">
        <v>74</v>
      </c>
      <c r="AC466" s="10"/>
      <c r="AD466" s="10" t="s">
        <v>74</v>
      </c>
      <c r="AE466" s="10">
        <v>4.0</v>
      </c>
      <c r="AF466" s="10" t="s">
        <v>74</v>
      </c>
      <c r="AG466" s="10" t="s">
        <v>74</v>
      </c>
      <c r="AH466" s="10" t="s">
        <v>74</v>
      </c>
      <c r="AI466" s="10" t="s">
        <v>74</v>
      </c>
      <c r="AJ466" s="10" t="s">
        <v>74</v>
      </c>
      <c r="AK466" s="10" t="s">
        <v>1862</v>
      </c>
      <c r="AL466" s="10">
        <v>92.0</v>
      </c>
      <c r="AM466" s="10" t="s">
        <v>1863</v>
      </c>
      <c r="AN466" s="10">
        <v>3.0</v>
      </c>
      <c r="AO466" s="10" t="s">
        <v>74</v>
      </c>
      <c r="AP466" s="10" t="s">
        <v>79</v>
      </c>
      <c r="AQ466" s="10" t="s">
        <v>80</v>
      </c>
      <c r="AR466" s="10">
        <v>500.0</v>
      </c>
      <c r="AS466" s="10" t="s">
        <v>81</v>
      </c>
      <c r="AT466" s="10">
        <v>996.0</v>
      </c>
      <c r="AU466" s="10"/>
      <c r="AV466" s="10" t="s">
        <v>74</v>
      </c>
      <c r="AW466" s="10" t="s">
        <v>74</v>
      </c>
      <c r="AX466" s="10">
        <v>1.0</v>
      </c>
      <c r="AY466" s="10">
        <v>50.0</v>
      </c>
      <c r="AZ466" s="10" t="s">
        <v>74</v>
      </c>
      <c r="BA466" s="10" t="s">
        <v>74</v>
      </c>
      <c r="BB466" s="24">
        <v>1.0</v>
      </c>
      <c r="BC466" s="25" t="s">
        <v>74</v>
      </c>
      <c r="BD466" s="25" t="s">
        <v>74</v>
      </c>
      <c r="BE466" s="25">
        <v>3.0</v>
      </c>
      <c r="BF466" s="25">
        <v>3.0</v>
      </c>
    </row>
    <row r="467" ht="14.25" customHeight="1">
      <c r="A467" s="10">
        <f t="shared" ref="A467:A473" si="57">A466+1</f>
        <v>435</v>
      </c>
      <c r="B467" s="10" t="s">
        <v>1857</v>
      </c>
      <c r="C467" s="11" t="s">
        <v>1858</v>
      </c>
      <c r="D467" s="11" t="s">
        <v>1864</v>
      </c>
      <c r="E467" s="10">
        <f t="shared" ref="E467:E473" si="58">E466+1</f>
        <v>2</v>
      </c>
      <c r="F467" s="11" t="s">
        <v>1864</v>
      </c>
      <c r="G467" s="11"/>
      <c r="H467" s="10"/>
      <c r="I467" s="11"/>
      <c r="J467" s="11"/>
      <c r="K467" s="10" t="s">
        <v>145</v>
      </c>
      <c r="L467" s="10" t="s">
        <v>145</v>
      </c>
      <c r="M467" s="10" t="s">
        <v>109</v>
      </c>
      <c r="N467" s="10" t="s">
        <v>74</v>
      </c>
      <c r="O467" s="10" t="s">
        <v>1865</v>
      </c>
      <c r="P467" s="10"/>
      <c r="Q467" s="10"/>
      <c r="R467" s="10"/>
      <c r="S467" s="10"/>
      <c r="T467" s="10"/>
      <c r="U467" s="10"/>
      <c r="V467" s="10" t="s">
        <v>1866</v>
      </c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8"/>
      <c r="BD467" s="18"/>
      <c r="BE467" s="18"/>
      <c r="BF467" s="18"/>
    </row>
    <row r="468" ht="14.25" customHeight="1">
      <c r="A468" s="10">
        <f t="shared" si="57"/>
        <v>436</v>
      </c>
      <c r="B468" s="10" t="s">
        <v>1857</v>
      </c>
      <c r="C468" s="14" t="s">
        <v>1867</v>
      </c>
      <c r="D468" s="11" t="s">
        <v>1867</v>
      </c>
      <c r="E468" s="10">
        <f t="shared" si="58"/>
        <v>3</v>
      </c>
      <c r="F468" s="14" t="s">
        <v>1867</v>
      </c>
      <c r="G468" s="11"/>
      <c r="H468" s="10"/>
      <c r="I468" s="11"/>
      <c r="J468" s="11"/>
      <c r="K468" s="10" t="s">
        <v>145</v>
      </c>
      <c r="L468" s="10" t="s">
        <v>252</v>
      </c>
      <c r="M468" s="10" t="s">
        <v>109</v>
      </c>
      <c r="N468" s="10" t="s">
        <v>110</v>
      </c>
      <c r="O468" s="10" t="s">
        <v>1868</v>
      </c>
      <c r="P468" s="10"/>
      <c r="Q468" s="10"/>
      <c r="R468" s="10"/>
      <c r="S468" s="10"/>
      <c r="T468" s="10"/>
      <c r="U468" s="10" t="s">
        <v>95</v>
      </c>
      <c r="V468" s="10" t="s">
        <v>1869</v>
      </c>
      <c r="W468" s="10">
        <v>1.0</v>
      </c>
      <c r="X468" s="10" t="s">
        <v>74</v>
      </c>
      <c r="Y468" s="10" t="s">
        <v>75</v>
      </c>
      <c r="Z468" s="10" t="s">
        <v>74</v>
      </c>
      <c r="AA468" s="10" t="s">
        <v>76</v>
      </c>
      <c r="AB468" s="10" t="s">
        <v>74</v>
      </c>
      <c r="AC468" s="10"/>
      <c r="AD468" s="10" t="s">
        <v>74</v>
      </c>
      <c r="AE468" s="10">
        <v>4.0</v>
      </c>
      <c r="AF468" s="10" t="s">
        <v>74</v>
      </c>
      <c r="AG468" s="10" t="s">
        <v>74</v>
      </c>
      <c r="AH468" s="10" t="s">
        <v>74</v>
      </c>
      <c r="AI468" s="10" t="s">
        <v>74</v>
      </c>
      <c r="AJ468" s="10" t="s">
        <v>74</v>
      </c>
      <c r="AK468" s="10" t="s">
        <v>1870</v>
      </c>
      <c r="AL468" s="10">
        <v>92.0</v>
      </c>
      <c r="AM468" s="10" t="s">
        <v>1871</v>
      </c>
      <c r="AN468" s="10">
        <v>1.0</v>
      </c>
      <c r="AO468" s="10" t="s">
        <v>74</v>
      </c>
      <c r="AP468" s="10" t="s">
        <v>90</v>
      </c>
      <c r="AQ468" s="10" t="s">
        <v>91</v>
      </c>
      <c r="AR468" s="10">
        <v>1000.0</v>
      </c>
      <c r="AS468" s="10" t="s">
        <v>81</v>
      </c>
      <c r="AT468" s="10">
        <v>996.0</v>
      </c>
      <c r="AU468" s="10"/>
      <c r="AV468" s="10" t="s">
        <v>74</v>
      </c>
      <c r="AW468" s="10" t="s">
        <v>74</v>
      </c>
      <c r="AX468" s="10">
        <v>1.0</v>
      </c>
      <c r="AY468" s="10">
        <v>70.0</v>
      </c>
      <c r="AZ468" s="10" t="s">
        <v>74</v>
      </c>
      <c r="BA468" s="10" t="s">
        <v>74</v>
      </c>
      <c r="BB468" s="10">
        <v>1.0</v>
      </c>
      <c r="BC468" s="10" t="s">
        <v>74</v>
      </c>
      <c r="BD468" s="10" t="s">
        <v>74</v>
      </c>
      <c r="BE468" s="10">
        <v>2.0</v>
      </c>
      <c r="BF468" s="10">
        <v>4.0</v>
      </c>
    </row>
    <row r="469" ht="14.25" customHeight="1">
      <c r="A469" s="10">
        <f t="shared" si="57"/>
        <v>437</v>
      </c>
      <c r="B469" s="10" t="s">
        <v>1857</v>
      </c>
      <c r="C469" s="11" t="s">
        <v>1872</v>
      </c>
      <c r="D469" s="11" t="s">
        <v>1873</v>
      </c>
      <c r="E469" s="10">
        <f t="shared" si="58"/>
        <v>4</v>
      </c>
      <c r="F469" s="11" t="s">
        <v>1874</v>
      </c>
      <c r="G469" s="11"/>
      <c r="H469" s="10"/>
      <c r="I469" s="11"/>
      <c r="J469" s="11"/>
      <c r="K469" s="10" t="s">
        <v>64</v>
      </c>
      <c r="L469" s="10" t="s">
        <v>64</v>
      </c>
      <c r="M469" s="10" t="s">
        <v>109</v>
      </c>
      <c r="N469" s="10" t="s">
        <v>86</v>
      </c>
      <c r="O469" s="10" t="s">
        <v>67</v>
      </c>
      <c r="P469" s="10"/>
      <c r="Q469" s="10"/>
      <c r="R469" s="10"/>
      <c r="S469" s="10"/>
      <c r="T469" s="10"/>
      <c r="U469" s="10" t="s">
        <v>95</v>
      </c>
      <c r="V469" s="10" t="s">
        <v>1875</v>
      </c>
      <c r="W469" s="10">
        <v>1.0</v>
      </c>
      <c r="X469" s="10" t="s">
        <v>74</v>
      </c>
      <c r="Y469" s="10" t="s">
        <v>75</v>
      </c>
      <c r="Z469" s="10" t="s">
        <v>74</v>
      </c>
      <c r="AA469" s="10" t="s">
        <v>76</v>
      </c>
      <c r="AB469" s="10" t="s">
        <v>74</v>
      </c>
      <c r="AC469" s="10"/>
      <c r="AD469" s="10" t="s">
        <v>74</v>
      </c>
      <c r="AE469" s="10">
        <v>4.0</v>
      </c>
      <c r="AF469" s="10" t="s">
        <v>74</v>
      </c>
      <c r="AG469" s="10" t="s">
        <v>74</v>
      </c>
      <c r="AH469" s="10" t="s">
        <v>74</v>
      </c>
      <c r="AI469" s="10" t="s">
        <v>74</v>
      </c>
      <c r="AJ469" s="10" t="s">
        <v>74</v>
      </c>
      <c r="AK469" s="10" t="s">
        <v>1876</v>
      </c>
      <c r="AL469" s="10">
        <v>92.0</v>
      </c>
      <c r="AM469" s="10" t="s">
        <v>1877</v>
      </c>
      <c r="AN469" s="10">
        <v>1.0</v>
      </c>
      <c r="AO469" s="10" t="s">
        <v>74</v>
      </c>
      <c r="AP469" s="10" t="s">
        <v>79</v>
      </c>
      <c r="AQ469" s="10" t="s">
        <v>80</v>
      </c>
      <c r="AR469" s="10">
        <v>600.0</v>
      </c>
      <c r="AS469" s="10" t="s">
        <v>74</v>
      </c>
      <c r="AT469" s="10">
        <v>996.0</v>
      </c>
      <c r="AU469" s="10"/>
      <c r="AV469" s="10" t="s">
        <v>74</v>
      </c>
      <c r="AW469" s="10" t="s">
        <v>74</v>
      </c>
      <c r="AX469" s="10">
        <v>1.0</v>
      </c>
      <c r="AY469" s="10">
        <v>60.0</v>
      </c>
      <c r="AZ469" s="10" t="s">
        <v>74</v>
      </c>
      <c r="BA469" s="10" t="s">
        <v>74</v>
      </c>
      <c r="BB469" s="10">
        <v>1.0</v>
      </c>
      <c r="BC469" s="10" t="s">
        <v>74</v>
      </c>
      <c r="BD469" s="10" t="s">
        <v>74</v>
      </c>
      <c r="BE469" s="10">
        <v>2.0</v>
      </c>
      <c r="BF469" s="10">
        <v>3.0</v>
      </c>
    </row>
    <row r="470" ht="14.25" customHeight="1">
      <c r="A470" s="10">
        <f t="shared" si="57"/>
        <v>438</v>
      </c>
      <c r="B470" s="10" t="s">
        <v>1857</v>
      </c>
      <c r="C470" s="11" t="s">
        <v>1878</v>
      </c>
      <c r="D470" s="11" t="s">
        <v>1879</v>
      </c>
      <c r="E470" s="10">
        <f t="shared" si="58"/>
        <v>5</v>
      </c>
      <c r="F470" s="11" t="s">
        <v>1880</v>
      </c>
      <c r="G470" s="11"/>
      <c r="H470" s="10"/>
      <c r="I470" s="11"/>
      <c r="J470" s="11"/>
      <c r="K470" s="10" t="s">
        <v>145</v>
      </c>
      <c r="L470" s="10" t="s">
        <v>145</v>
      </c>
      <c r="M470" s="10" t="s">
        <v>65</v>
      </c>
      <c r="N470" s="10" t="s">
        <v>74</v>
      </c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</row>
    <row r="471" ht="14.25" customHeight="1">
      <c r="A471" s="10">
        <f t="shared" si="57"/>
        <v>439</v>
      </c>
      <c r="B471" s="10" t="s">
        <v>1857</v>
      </c>
      <c r="C471" s="11" t="s">
        <v>1881</v>
      </c>
      <c r="D471" s="11" t="s">
        <v>1882</v>
      </c>
      <c r="E471" s="10">
        <f t="shared" si="58"/>
        <v>6</v>
      </c>
      <c r="F471" s="11" t="s">
        <v>1882</v>
      </c>
      <c r="G471" s="11"/>
      <c r="H471" s="10"/>
      <c r="I471" s="11"/>
      <c r="J471" s="11"/>
      <c r="K471" s="10" t="s">
        <v>145</v>
      </c>
      <c r="L471" s="10" t="s">
        <v>145</v>
      </c>
      <c r="M471" s="10" t="s">
        <v>65</v>
      </c>
      <c r="N471" s="10" t="s">
        <v>74</v>
      </c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</row>
    <row r="472" ht="14.25" customHeight="1">
      <c r="A472" s="10">
        <f t="shared" si="57"/>
        <v>440</v>
      </c>
      <c r="B472" s="10" t="s">
        <v>1857</v>
      </c>
      <c r="C472" s="11" t="s">
        <v>1883</v>
      </c>
      <c r="D472" s="11" t="s">
        <v>1884</v>
      </c>
      <c r="E472" s="10">
        <f t="shared" si="58"/>
        <v>7</v>
      </c>
      <c r="F472" s="11" t="s">
        <v>1885</v>
      </c>
      <c r="G472" s="11"/>
      <c r="H472" s="10"/>
      <c r="I472" s="11"/>
      <c r="J472" s="11"/>
      <c r="K472" s="10" t="s">
        <v>64</v>
      </c>
      <c r="L472" s="10" t="s">
        <v>64</v>
      </c>
      <c r="M472" s="10" t="s">
        <v>109</v>
      </c>
      <c r="N472" s="10" t="s">
        <v>86</v>
      </c>
      <c r="O472" s="10" t="s">
        <v>67</v>
      </c>
      <c r="P472" s="10"/>
      <c r="Q472" s="10"/>
      <c r="R472" s="10"/>
      <c r="S472" s="10"/>
      <c r="T472" s="10"/>
      <c r="U472" s="10" t="s">
        <v>113</v>
      </c>
      <c r="V472" s="10" t="s">
        <v>1886</v>
      </c>
      <c r="W472" s="10">
        <v>2.0</v>
      </c>
      <c r="X472" s="10" t="s">
        <v>74</v>
      </c>
      <c r="Y472" s="10" t="s">
        <v>75</v>
      </c>
      <c r="Z472" s="10" t="s">
        <v>74</v>
      </c>
      <c r="AA472" s="10" t="s">
        <v>76</v>
      </c>
      <c r="AB472" s="10" t="s">
        <v>74</v>
      </c>
      <c r="AC472" s="10"/>
      <c r="AD472" s="10" t="s">
        <v>74</v>
      </c>
      <c r="AE472" s="10">
        <v>4.0</v>
      </c>
      <c r="AF472" s="10" t="s">
        <v>74</v>
      </c>
      <c r="AG472" s="10" t="s">
        <v>74</v>
      </c>
      <c r="AH472" s="10" t="s">
        <v>74</v>
      </c>
      <c r="AI472" s="10" t="s">
        <v>74</v>
      </c>
      <c r="AJ472" s="10" t="s">
        <v>74</v>
      </c>
      <c r="AK472" s="10" t="s">
        <v>1887</v>
      </c>
      <c r="AL472" s="10">
        <v>92.0</v>
      </c>
      <c r="AM472" s="10" t="s">
        <v>1888</v>
      </c>
      <c r="AN472" s="10">
        <v>3.0</v>
      </c>
      <c r="AO472" s="10" t="s">
        <v>74</v>
      </c>
      <c r="AP472" s="10" t="s">
        <v>79</v>
      </c>
      <c r="AQ472" s="10" t="s">
        <v>80</v>
      </c>
      <c r="AR472" s="10">
        <v>500.0</v>
      </c>
      <c r="AS472" s="10" t="s">
        <v>81</v>
      </c>
      <c r="AT472" s="10">
        <v>996.0</v>
      </c>
      <c r="AU472" s="10"/>
      <c r="AV472" s="10" t="s">
        <v>74</v>
      </c>
      <c r="AW472" s="10" t="s">
        <v>74</v>
      </c>
      <c r="AX472" s="10">
        <v>1.0</v>
      </c>
      <c r="AY472" s="10">
        <v>50.0</v>
      </c>
      <c r="AZ472" s="10" t="s">
        <v>74</v>
      </c>
      <c r="BA472" s="10" t="s">
        <v>74</v>
      </c>
      <c r="BB472" s="10">
        <v>1.0</v>
      </c>
      <c r="BC472" s="10" t="s">
        <v>74</v>
      </c>
      <c r="BD472" s="10" t="s">
        <v>74</v>
      </c>
      <c r="BE472" s="10">
        <v>3.0</v>
      </c>
      <c r="BF472" s="10">
        <v>3.0</v>
      </c>
    </row>
    <row r="473" ht="14.25" customHeight="1">
      <c r="A473" s="10">
        <f t="shared" si="57"/>
        <v>441</v>
      </c>
      <c r="B473" s="10" t="s">
        <v>1857</v>
      </c>
      <c r="C473" s="11" t="s">
        <v>1889</v>
      </c>
      <c r="D473" s="11" t="s">
        <v>1890</v>
      </c>
      <c r="E473" s="10">
        <f t="shared" si="58"/>
        <v>8</v>
      </c>
      <c r="F473" s="11" t="s">
        <v>1891</v>
      </c>
      <c r="G473" s="11"/>
      <c r="H473" s="10"/>
      <c r="I473" s="11"/>
      <c r="J473" s="11"/>
      <c r="K473" s="10" t="s">
        <v>145</v>
      </c>
      <c r="L473" s="10" t="s">
        <v>145</v>
      </c>
      <c r="M473" s="10" t="s">
        <v>65</v>
      </c>
      <c r="N473" s="10" t="s">
        <v>74</v>
      </c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</row>
    <row r="474" ht="14.25" customHeight="1">
      <c r="A474" s="4" t="s">
        <v>1892</v>
      </c>
      <c r="B474" s="5"/>
      <c r="C474" s="6" t="s">
        <v>1893</v>
      </c>
      <c r="D474" s="7"/>
      <c r="E474" s="7"/>
      <c r="F474" s="7"/>
      <c r="G474" s="7"/>
      <c r="H474" s="8"/>
      <c r="I474" s="7"/>
      <c r="J474" s="7"/>
      <c r="K474" s="7"/>
      <c r="L474" s="7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</row>
    <row r="475" ht="14.25" customHeight="1">
      <c r="A475" s="10">
        <f>A473+1</f>
        <v>442</v>
      </c>
      <c r="B475" s="10" t="s">
        <v>1893</v>
      </c>
      <c r="C475" s="11" t="s">
        <v>1894</v>
      </c>
      <c r="D475" s="11" t="s">
        <v>1895</v>
      </c>
      <c r="E475" s="10">
        <v>1.0</v>
      </c>
      <c r="F475" s="11" t="s">
        <v>1896</v>
      </c>
      <c r="G475" s="11"/>
      <c r="H475" s="10"/>
      <c r="I475" s="11"/>
      <c r="J475" s="11"/>
      <c r="K475" s="10" t="s">
        <v>64</v>
      </c>
      <c r="L475" s="10" t="s">
        <v>64</v>
      </c>
      <c r="M475" s="10" t="s">
        <v>65</v>
      </c>
      <c r="N475" s="10" t="s">
        <v>86</v>
      </c>
      <c r="O475" s="10" t="s">
        <v>67</v>
      </c>
      <c r="P475" s="10"/>
      <c r="Q475" s="10"/>
      <c r="R475" s="10"/>
      <c r="S475" s="10"/>
      <c r="T475" s="10"/>
      <c r="U475" s="10" t="s">
        <v>95</v>
      </c>
      <c r="V475" s="10" t="s">
        <v>1897</v>
      </c>
      <c r="W475" s="10">
        <v>1.0</v>
      </c>
      <c r="X475" s="10" t="s">
        <v>74</v>
      </c>
      <c r="Y475" s="10" t="s">
        <v>75</v>
      </c>
      <c r="Z475" s="10" t="s">
        <v>74</v>
      </c>
      <c r="AA475" s="10" t="s">
        <v>76</v>
      </c>
      <c r="AB475" s="10" t="s">
        <v>74</v>
      </c>
      <c r="AC475" s="10"/>
      <c r="AD475" s="10" t="s">
        <v>74</v>
      </c>
      <c r="AE475" s="10">
        <v>4.0</v>
      </c>
      <c r="AF475" s="10" t="s">
        <v>74</v>
      </c>
      <c r="AG475" s="10" t="s">
        <v>74</v>
      </c>
      <c r="AH475" s="10" t="s">
        <v>74</v>
      </c>
      <c r="AI475" s="10" t="s">
        <v>74</v>
      </c>
      <c r="AJ475" s="10" t="s">
        <v>74</v>
      </c>
      <c r="AK475" s="10" t="s">
        <v>1898</v>
      </c>
      <c r="AL475" s="10">
        <v>92.0</v>
      </c>
      <c r="AM475" s="10" t="s">
        <v>1888</v>
      </c>
      <c r="AN475" s="10">
        <v>3.0</v>
      </c>
      <c r="AO475" s="10" t="s">
        <v>74</v>
      </c>
      <c r="AP475" s="10" t="s">
        <v>90</v>
      </c>
      <c r="AQ475" s="10" t="s">
        <v>91</v>
      </c>
      <c r="AR475" s="10">
        <v>500.0</v>
      </c>
      <c r="AS475" s="10" t="s">
        <v>81</v>
      </c>
      <c r="AT475" s="10">
        <v>996.0</v>
      </c>
      <c r="AU475" s="10"/>
      <c r="AV475" s="10" t="s">
        <v>74</v>
      </c>
      <c r="AW475" s="10" t="s">
        <v>74</v>
      </c>
      <c r="AX475" s="10">
        <v>1.0</v>
      </c>
      <c r="AY475" s="10">
        <v>60.0</v>
      </c>
      <c r="AZ475" s="10" t="s">
        <v>74</v>
      </c>
      <c r="BA475" s="10" t="s">
        <v>74</v>
      </c>
      <c r="BB475" s="10">
        <v>1.0</v>
      </c>
      <c r="BC475" s="10" t="s">
        <v>74</v>
      </c>
      <c r="BD475" s="10" t="s">
        <v>74</v>
      </c>
      <c r="BE475" s="10">
        <v>0.0</v>
      </c>
      <c r="BF475" s="10">
        <v>3.0</v>
      </c>
    </row>
    <row r="476" ht="14.25" customHeight="1">
      <c r="A476" s="10">
        <f t="shared" ref="A476:A480" si="59">A475+1</f>
        <v>443</v>
      </c>
      <c r="B476" s="10" t="s">
        <v>1893</v>
      </c>
      <c r="C476" s="14" t="s">
        <v>1894</v>
      </c>
      <c r="D476" s="11" t="s">
        <v>1899</v>
      </c>
      <c r="E476" s="10">
        <f t="shared" ref="E476:E480" si="60">E475+1</f>
        <v>2</v>
      </c>
      <c r="F476" s="14" t="s">
        <v>1899</v>
      </c>
      <c r="G476" s="11"/>
      <c r="H476" s="10"/>
      <c r="I476" s="11"/>
      <c r="J476" s="11"/>
      <c r="K476" s="10" t="s">
        <v>64</v>
      </c>
      <c r="L476" s="10" t="s">
        <v>64</v>
      </c>
      <c r="M476" s="10" t="s">
        <v>65</v>
      </c>
      <c r="N476" s="10" t="s">
        <v>110</v>
      </c>
      <c r="O476" s="10" t="s">
        <v>67</v>
      </c>
      <c r="P476" s="10"/>
      <c r="Q476" s="10"/>
      <c r="R476" s="10"/>
      <c r="S476" s="10"/>
      <c r="T476" s="10"/>
      <c r="U476" s="10" t="s">
        <v>72</v>
      </c>
      <c r="V476" s="10" t="s">
        <v>1900</v>
      </c>
      <c r="W476" s="10">
        <v>2.0</v>
      </c>
      <c r="X476" s="10" t="s">
        <v>74</v>
      </c>
      <c r="Y476" s="10" t="s">
        <v>75</v>
      </c>
      <c r="Z476" s="10" t="s">
        <v>74</v>
      </c>
      <c r="AA476" s="10" t="s">
        <v>76</v>
      </c>
      <c r="AB476" s="10" t="s">
        <v>74</v>
      </c>
      <c r="AC476" s="10"/>
      <c r="AD476" s="10" t="s">
        <v>74</v>
      </c>
      <c r="AE476" s="10">
        <v>4.0</v>
      </c>
      <c r="AF476" s="10" t="s">
        <v>74</v>
      </c>
      <c r="AG476" s="10" t="s">
        <v>74</v>
      </c>
      <c r="AH476" s="10" t="s">
        <v>74</v>
      </c>
      <c r="AI476" s="10" t="s">
        <v>74</v>
      </c>
      <c r="AJ476" s="10" t="s">
        <v>74</v>
      </c>
      <c r="AK476" s="10" t="s">
        <v>1901</v>
      </c>
      <c r="AL476" s="10">
        <v>92.0</v>
      </c>
      <c r="AM476" s="10" t="s">
        <v>1888</v>
      </c>
      <c r="AN476" s="10">
        <v>3.0</v>
      </c>
      <c r="AO476" s="10" t="s">
        <v>74</v>
      </c>
      <c r="AP476" s="10" t="s">
        <v>90</v>
      </c>
      <c r="AQ476" s="10" t="s">
        <v>91</v>
      </c>
      <c r="AR476" s="10">
        <v>1000.0</v>
      </c>
      <c r="AS476" s="10" t="s">
        <v>81</v>
      </c>
      <c r="AT476" s="10">
        <v>996.0</v>
      </c>
      <c r="AU476" s="10"/>
      <c r="AV476" s="10" t="s">
        <v>74</v>
      </c>
      <c r="AW476" s="10" t="s">
        <v>74</v>
      </c>
      <c r="AX476" s="10">
        <v>1.0</v>
      </c>
      <c r="AY476" s="10">
        <v>62.0</v>
      </c>
      <c r="AZ476" s="10" t="s">
        <v>74</v>
      </c>
      <c r="BA476" s="10" t="s">
        <v>74</v>
      </c>
      <c r="BB476" s="10">
        <v>1.0</v>
      </c>
      <c r="BC476" s="10" t="s">
        <v>74</v>
      </c>
      <c r="BD476" s="10" t="s">
        <v>74</v>
      </c>
      <c r="BE476" s="10">
        <v>0.0</v>
      </c>
      <c r="BF476" s="10">
        <v>3.0</v>
      </c>
    </row>
    <row r="477" ht="14.25" customHeight="1">
      <c r="A477" s="10">
        <f t="shared" si="59"/>
        <v>444</v>
      </c>
      <c r="B477" s="10" t="s">
        <v>1893</v>
      </c>
      <c r="C477" s="11" t="s">
        <v>1894</v>
      </c>
      <c r="D477" s="11" t="s">
        <v>1902</v>
      </c>
      <c r="E477" s="10">
        <f t="shared" si="60"/>
        <v>3</v>
      </c>
      <c r="F477" s="11" t="s">
        <v>1902</v>
      </c>
      <c r="G477" s="11"/>
      <c r="H477" s="10"/>
      <c r="I477" s="11"/>
      <c r="J477" s="11"/>
      <c r="K477" s="10" t="s">
        <v>64</v>
      </c>
      <c r="L477" s="10" t="s">
        <v>64</v>
      </c>
      <c r="M477" s="10" t="s">
        <v>65</v>
      </c>
      <c r="N477" s="10" t="s">
        <v>86</v>
      </c>
      <c r="O477" s="10" t="s">
        <v>67</v>
      </c>
      <c r="P477" s="10"/>
      <c r="Q477" s="10"/>
      <c r="R477" s="10"/>
      <c r="S477" s="10"/>
      <c r="T477" s="10"/>
      <c r="U477" s="10" t="s">
        <v>95</v>
      </c>
      <c r="V477" s="10" t="s">
        <v>74</v>
      </c>
      <c r="W477" s="10">
        <v>2.0</v>
      </c>
      <c r="X477" s="10" t="s">
        <v>74</v>
      </c>
      <c r="Y477" s="10" t="s">
        <v>75</v>
      </c>
      <c r="Z477" s="10" t="s">
        <v>74</v>
      </c>
      <c r="AA477" s="10" t="s">
        <v>76</v>
      </c>
      <c r="AB477" s="10" t="s">
        <v>74</v>
      </c>
      <c r="AC477" s="10"/>
      <c r="AD477" s="10" t="s">
        <v>74</v>
      </c>
      <c r="AE477" s="10">
        <v>4.0</v>
      </c>
      <c r="AF477" s="10" t="s">
        <v>74</v>
      </c>
      <c r="AG477" s="10" t="s">
        <v>74</v>
      </c>
      <c r="AH477" s="10" t="s">
        <v>74</v>
      </c>
      <c r="AI477" s="10" t="s">
        <v>74</v>
      </c>
      <c r="AJ477" s="10" t="s">
        <v>74</v>
      </c>
      <c r="AK477" s="10" t="s">
        <v>1903</v>
      </c>
      <c r="AL477" s="10">
        <v>92.0</v>
      </c>
      <c r="AM477" s="10" t="s">
        <v>1888</v>
      </c>
      <c r="AN477" s="10">
        <v>3.0</v>
      </c>
      <c r="AO477" s="10" t="s">
        <v>74</v>
      </c>
      <c r="AP477" s="10" t="s">
        <v>79</v>
      </c>
      <c r="AQ477" s="10" t="s">
        <v>80</v>
      </c>
      <c r="AR477" s="10">
        <v>500.0</v>
      </c>
      <c r="AS477" s="10" t="s">
        <v>81</v>
      </c>
      <c r="AT477" s="10">
        <v>996.0</v>
      </c>
      <c r="AU477" s="10"/>
      <c r="AV477" s="10" t="s">
        <v>74</v>
      </c>
      <c r="AW477" s="10" t="s">
        <v>74</v>
      </c>
      <c r="AX477" s="10">
        <v>1.0</v>
      </c>
      <c r="AY477" s="10">
        <v>50.0</v>
      </c>
      <c r="AZ477" s="10" t="s">
        <v>74</v>
      </c>
      <c r="BA477" s="10" t="s">
        <v>74</v>
      </c>
      <c r="BB477" s="10">
        <v>1.0</v>
      </c>
      <c r="BC477" s="10" t="s">
        <v>74</v>
      </c>
      <c r="BD477" s="10" t="s">
        <v>74</v>
      </c>
      <c r="BE477" s="10">
        <v>0.0</v>
      </c>
      <c r="BF477" s="10">
        <v>3.0</v>
      </c>
    </row>
    <row r="478" ht="14.25" customHeight="1">
      <c r="A478" s="10">
        <f t="shared" si="59"/>
        <v>445</v>
      </c>
      <c r="B478" s="10" t="s">
        <v>1893</v>
      </c>
      <c r="C478" s="14" t="s">
        <v>1904</v>
      </c>
      <c r="D478" s="11" t="s">
        <v>1905</v>
      </c>
      <c r="E478" s="10">
        <f t="shared" si="60"/>
        <v>4</v>
      </c>
      <c r="F478" s="14" t="s">
        <v>1906</v>
      </c>
      <c r="G478" s="11"/>
      <c r="H478" s="10"/>
      <c r="I478" s="11"/>
      <c r="J478" s="11"/>
      <c r="K478" s="10" t="s">
        <v>64</v>
      </c>
      <c r="L478" s="10" t="s">
        <v>64</v>
      </c>
      <c r="M478" s="10" t="s">
        <v>109</v>
      </c>
      <c r="N478" s="10" t="s">
        <v>110</v>
      </c>
      <c r="O478" s="10" t="s">
        <v>67</v>
      </c>
      <c r="P478" s="10"/>
      <c r="Q478" s="10" t="s">
        <v>1907</v>
      </c>
      <c r="R478" s="10" t="s">
        <v>1908</v>
      </c>
      <c r="S478" s="10" t="s">
        <v>63</v>
      </c>
      <c r="T478" s="10"/>
      <c r="U478" s="10" t="s">
        <v>95</v>
      </c>
      <c r="V478" s="10" t="s">
        <v>74</v>
      </c>
      <c r="W478" s="10">
        <v>2.0</v>
      </c>
      <c r="X478" s="10" t="s">
        <v>74</v>
      </c>
      <c r="Y478" s="10" t="s">
        <v>75</v>
      </c>
      <c r="Z478" s="10" t="s">
        <v>74</v>
      </c>
      <c r="AA478" s="10" t="s">
        <v>76</v>
      </c>
      <c r="AB478" s="10" t="s">
        <v>74</v>
      </c>
      <c r="AC478" s="10"/>
      <c r="AD478" s="10" t="s">
        <v>74</v>
      </c>
      <c r="AE478" s="10">
        <v>4.0</v>
      </c>
      <c r="AF478" s="10" t="s">
        <v>74</v>
      </c>
      <c r="AG478" s="10" t="s">
        <v>74</v>
      </c>
      <c r="AH478" s="10" t="s">
        <v>74</v>
      </c>
      <c r="AI478" s="10" t="s">
        <v>74</v>
      </c>
      <c r="AJ478" s="10" t="s">
        <v>74</v>
      </c>
      <c r="AK478" s="10" t="s">
        <v>1909</v>
      </c>
      <c r="AL478" s="10">
        <v>92.0</v>
      </c>
      <c r="AM478" s="10" t="s">
        <v>1910</v>
      </c>
      <c r="AN478" s="10">
        <v>2.0</v>
      </c>
      <c r="AO478" s="10" t="s">
        <v>74</v>
      </c>
      <c r="AP478" s="10" t="s">
        <v>74</v>
      </c>
      <c r="AQ478" s="10" t="s">
        <v>74</v>
      </c>
      <c r="AR478" s="10">
        <v>0.0</v>
      </c>
      <c r="AS478" s="10" t="s">
        <v>74</v>
      </c>
      <c r="AT478" s="10">
        <v>996.0</v>
      </c>
      <c r="AU478" s="10"/>
      <c r="AV478" s="10" t="s">
        <v>74</v>
      </c>
      <c r="AW478" s="10" t="s">
        <v>74</v>
      </c>
      <c r="AX478" s="10">
        <v>0.0</v>
      </c>
      <c r="AY478" s="10">
        <v>0.0</v>
      </c>
      <c r="AZ478" s="10" t="s">
        <v>74</v>
      </c>
      <c r="BA478" s="10" t="s">
        <v>74</v>
      </c>
      <c r="BB478" s="10">
        <v>1.0</v>
      </c>
      <c r="BC478" s="10" t="s">
        <v>74</v>
      </c>
      <c r="BD478" s="10" t="s">
        <v>74</v>
      </c>
      <c r="BE478" s="10">
        <v>0.0</v>
      </c>
      <c r="BF478" s="10">
        <v>0.0</v>
      </c>
    </row>
    <row r="479" ht="14.25" customHeight="1">
      <c r="A479" s="10">
        <f t="shared" si="59"/>
        <v>446</v>
      </c>
      <c r="B479" s="10" t="s">
        <v>1893</v>
      </c>
      <c r="C479" s="11" t="s">
        <v>1911</v>
      </c>
      <c r="D479" s="11" t="s">
        <v>1912</v>
      </c>
      <c r="E479" s="10">
        <f t="shared" si="60"/>
        <v>5</v>
      </c>
      <c r="F479" s="11" t="s">
        <v>1913</v>
      </c>
      <c r="G479" s="11"/>
      <c r="H479" s="10"/>
      <c r="I479" s="11"/>
      <c r="J479" s="11"/>
      <c r="K479" s="10" t="s">
        <v>64</v>
      </c>
      <c r="L479" s="10" t="s">
        <v>64</v>
      </c>
      <c r="M479" s="10" t="s">
        <v>109</v>
      </c>
      <c r="N479" s="10" t="s">
        <v>86</v>
      </c>
      <c r="O479" s="10" t="s">
        <v>67</v>
      </c>
      <c r="P479" s="10"/>
      <c r="Q479" s="10"/>
      <c r="R479" s="10"/>
      <c r="S479" s="10"/>
      <c r="T479" s="10"/>
      <c r="U479" s="10" t="s">
        <v>95</v>
      </c>
      <c r="V479" s="10" t="s">
        <v>74</v>
      </c>
      <c r="W479" s="10">
        <v>1.0</v>
      </c>
      <c r="X479" s="10" t="s">
        <v>74</v>
      </c>
      <c r="Y479" s="10" t="s">
        <v>75</v>
      </c>
      <c r="Z479" s="10" t="s">
        <v>74</v>
      </c>
      <c r="AA479" s="10" t="s">
        <v>76</v>
      </c>
      <c r="AB479" s="10" t="s">
        <v>74</v>
      </c>
      <c r="AC479" s="10"/>
      <c r="AD479" s="10" t="s">
        <v>74</v>
      </c>
      <c r="AE479" s="10">
        <v>4.0</v>
      </c>
      <c r="AF479" s="10" t="s">
        <v>74</v>
      </c>
      <c r="AG479" s="10" t="s">
        <v>74</v>
      </c>
      <c r="AH479" s="10" t="s">
        <v>74</v>
      </c>
      <c r="AI479" s="10" t="s">
        <v>74</v>
      </c>
      <c r="AJ479" s="10" t="s">
        <v>74</v>
      </c>
      <c r="AK479" s="10" t="s">
        <v>1914</v>
      </c>
      <c r="AL479" s="10">
        <v>92.0</v>
      </c>
      <c r="AM479" s="10" t="s">
        <v>1910</v>
      </c>
      <c r="AN479" s="10">
        <v>1.0</v>
      </c>
      <c r="AO479" s="10" t="s">
        <v>74</v>
      </c>
      <c r="AP479" s="10" t="s">
        <v>90</v>
      </c>
      <c r="AQ479" s="10" t="s">
        <v>91</v>
      </c>
      <c r="AR479" s="10">
        <v>600.0</v>
      </c>
      <c r="AS479" s="10" t="s">
        <v>81</v>
      </c>
      <c r="AT479" s="10">
        <v>996.0</v>
      </c>
      <c r="AU479" s="10"/>
      <c r="AV479" s="10" t="s">
        <v>74</v>
      </c>
      <c r="AW479" s="10" t="s">
        <v>74</v>
      </c>
      <c r="AX479" s="10">
        <v>1.0</v>
      </c>
      <c r="AY479" s="10">
        <v>72.0</v>
      </c>
      <c r="AZ479" s="10" t="s">
        <v>74</v>
      </c>
      <c r="BA479" s="10" t="s">
        <v>74</v>
      </c>
      <c r="BB479" s="10">
        <v>1.0</v>
      </c>
      <c r="BC479" s="10" t="s">
        <v>74</v>
      </c>
      <c r="BD479" s="10" t="s">
        <v>74</v>
      </c>
      <c r="BE479" s="10">
        <v>2.0</v>
      </c>
      <c r="BF479" s="10">
        <v>3.0</v>
      </c>
    </row>
    <row r="480" ht="14.25" customHeight="1">
      <c r="A480" s="10">
        <f t="shared" si="59"/>
        <v>447</v>
      </c>
      <c r="B480" s="10" t="s">
        <v>1893</v>
      </c>
      <c r="C480" s="14" t="s">
        <v>1911</v>
      </c>
      <c r="D480" s="11" t="s">
        <v>1915</v>
      </c>
      <c r="E480" s="10">
        <f t="shared" si="60"/>
        <v>6</v>
      </c>
      <c r="F480" s="14" t="s">
        <v>1916</v>
      </c>
      <c r="G480" s="11"/>
      <c r="H480" s="10"/>
      <c r="I480" s="11"/>
      <c r="J480" s="11"/>
      <c r="K480" s="10" t="s">
        <v>64</v>
      </c>
      <c r="L480" s="10" t="s">
        <v>64</v>
      </c>
      <c r="M480" s="10" t="s">
        <v>65</v>
      </c>
      <c r="N480" s="10" t="s">
        <v>110</v>
      </c>
      <c r="O480" s="10" t="s">
        <v>67</v>
      </c>
      <c r="P480" s="10"/>
      <c r="Q480" s="10"/>
      <c r="R480" s="10"/>
      <c r="S480" s="10"/>
      <c r="T480" s="10"/>
      <c r="U480" s="10" t="s">
        <v>72</v>
      </c>
      <c r="V480" s="10" t="s">
        <v>1917</v>
      </c>
      <c r="W480" s="10">
        <v>3.0</v>
      </c>
      <c r="X480" s="10" t="s">
        <v>74</v>
      </c>
      <c r="Y480" s="10" t="s">
        <v>75</v>
      </c>
      <c r="Z480" s="10" t="s">
        <v>74</v>
      </c>
      <c r="AA480" s="10" t="s">
        <v>76</v>
      </c>
      <c r="AB480" s="10" t="s">
        <v>74</v>
      </c>
      <c r="AC480" s="10"/>
      <c r="AD480" s="10" t="s">
        <v>74</v>
      </c>
      <c r="AE480" s="10">
        <v>4.0</v>
      </c>
      <c r="AF480" s="10" t="s">
        <v>74</v>
      </c>
      <c r="AG480" s="10" t="s">
        <v>74</v>
      </c>
      <c r="AH480" s="10" t="s">
        <v>74</v>
      </c>
      <c r="AI480" s="10" t="s">
        <v>74</v>
      </c>
      <c r="AJ480" s="10" t="s">
        <v>74</v>
      </c>
      <c r="AK480" s="10" t="s">
        <v>1918</v>
      </c>
      <c r="AL480" s="10">
        <v>92.0</v>
      </c>
      <c r="AM480" s="10" t="s">
        <v>1888</v>
      </c>
      <c r="AN480" s="10">
        <v>3.0</v>
      </c>
      <c r="AO480" s="10" t="s">
        <v>74</v>
      </c>
      <c r="AP480" s="10" t="s">
        <v>90</v>
      </c>
      <c r="AQ480" s="10" t="s">
        <v>91</v>
      </c>
      <c r="AR480" s="10">
        <v>1000.0</v>
      </c>
      <c r="AS480" s="10" t="s">
        <v>302</v>
      </c>
      <c r="AT480" s="10">
        <v>996.0</v>
      </c>
      <c r="AU480" s="10"/>
      <c r="AV480" s="10" t="s">
        <v>74</v>
      </c>
      <c r="AW480" s="10" t="s">
        <v>74</v>
      </c>
      <c r="AX480" s="10">
        <v>1.0</v>
      </c>
      <c r="AY480" s="10">
        <v>61.0</v>
      </c>
      <c r="AZ480" s="10" t="s">
        <v>74</v>
      </c>
      <c r="BA480" s="10" t="s">
        <v>74</v>
      </c>
      <c r="BB480" s="10">
        <v>1.0</v>
      </c>
      <c r="BC480" s="10" t="s">
        <v>74</v>
      </c>
      <c r="BD480" s="10" t="s">
        <v>74</v>
      </c>
      <c r="BE480" s="10">
        <v>0.0</v>
      </c>
      <c r="BF480" s="10">
        <v>0.0</v>
      </c>
    </row>
    <row r="481" ht="14.25" customHeight="1">
      <c r="A481" s="4" t="s">
        <v>1919</v>
      </c>
      <c r="B481" s="5"/>
      <c r="C481" s="6" t="s">
        <v>1920</v>
      </c>
      <c r="D481" s="7"/>
      <c r="E481" s="7"/>
      <c r="F481" s="7"/>
      <c r="G481" s="7"/>
      <c r="H481" s="8"/>
      <c r="I481" s="7"/>
      <c r="J481" s="7"/>
      <c r="K481" s="7"/>
      <c r="L481" s="7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</row>
    <row r="482" ht="14.25" customHeight="1">
      <c r="A482" s="10">
        <f>A480+1</f>
        <v>448</v>
      </c>
      <c r="B482" s="10" t="s">
        <v>1920</v>
      </c>
      <c r="C482" s="11" t="s">
        <v>1921</v>
      </c>
      <c r="D482" s="11" t="s">
        <v>1922</v>
      </c>
      <c r="E482" s="10">
        <v>1.0</v>
      </c>
      <c r="F482" s="11" t="s">
        <v>1922</v>
      </c>
      <c r="G482" s="11"/>
      <c r="H482" s="10"/>
      <c r="I482" s="11"/>
      <c r="J482" s="11"/>
      <c r="K482" s="10" t="s">
        <v>145</v>
      </c>
      <c r="L482" s="10" t="s">
        <v>145</v>
      </c>
      <c r="M482" s="10" t="s">
        <v>65</v>
      </c>
      <c r="N482" s="10" t="s">
        <v>74</v>
      </c>
      <c r="O482" s="25"/>
      <c r="P482" s="10" t="s">
        <v>68</v>
      </c>
      <c r="Q482" s="25"/>
      <c r="R482" s="25"/>
      <c r="S482" s="25"/>
      <c r="T482" s="25"/>
      <c r="U482" s="25"/>
      <c r="V482" s="10" t="s">
        <v>1923</v>
      </c>
      <c r="W482" s="25"/>
      <c r="X482" s="25"/>
      <c r="Y482" s="25"/>
      <c r="Z482" s="25"/>
      <c r="AA482" s="25"/>
      <c r="AB482" s="25"/>
      <c r="AC482" s="25"/>
      <c r="AD482" s="25"/>
      <c r="AE482" s="25"/>
      <c r="AF482" s="25"/>
      <c r="AG482" s="25"/>
      <c r="AH482" s="25"/>
      <c r="AI482" s="25"/>
      <c r="AJ482" s="25"/>
      <c r="AK482" s="25"/>
      <c r="AL482" s="25"/>
      <c r="AM482" s="25"/>
      <c r="AN482" s="25"/>
      <c r="AO482" s="25"/>
      <c r="AP482" s="25"/>
      <c r="AQ482" s="25"/>
      <c r="AR482" s="25"/>
      <c r="AS482" s="25"/>
      <c r="AT482" s="25"/>
      <c r="AU482" s="25"/>
      <c r="AV482" s="25"/>
      <c r="AW482" s="25"/>
      <c r="AX482" s="25"/>
      <c r="AY482" s="25"/>
      <c r="AZ482" s="25"/>
      <c r="BA482" s="25"/>
      <c r="BB482" s="25"/>
      <c r="BC482" s="25"/>
      <c r="BD482" s="25"/>
      <c r="BE482" s="25"/>
      <c r="BF482" s="25"/>
    </row>
    <row r="483" ht="14.25" customHeight="1">
      <c r="A483" s="10">
        <f t="shared" ref="A483:A485" si="61">A482+1</f>
        <v>449</v>
      </c>
      <c r="B483" s="10" t="s">
        <v>1920</v>
      </c>
      <c r="C483" s="11" t="s">
        <v>1924</v>
      </c>
      <c r="D483" s="11" t="s">
        <v>1925</v>
      </c>
      <c r="E483" s="10">
        <f t="shared" ref="E483:E485" si="62">E482+1</f>
        <v>2</v>
      </c>
      <c r="F483" s="11" t="s">
        <v>1926</v>
      </c>
      <c r="G483" s="11"/>
      <c r="H483" s="10"/>
      <c r="I483" s="11"/>
      <c r="J483" s="11"/>
      <c r="K483" s="10" t="s">
        <v>64</v>
      </c>
      <c r="L483" s="10" t="s">
        <v>64</v>
      </c>
      <c r="M483" s="10" t="s">
        <v>65</v>
      </c>
      <c r="N483" s="10" t="s">
        <v>86</v>
      </c>
      <c r="O483" s="10" t="s">
        <v>67</v>
      </c>
      <c r="P483" s="10" t="s">
        <v>68</v>
      </c>
      <c r="Q483" s="10"/>
      <c r="R483" s="10"/>
      <c r="S483" s="10"/>
      <c r="T483" s="10"/>
      <c r="U483" s="10" t="s">
        <v>95</v>
      </c>
      <c r="V483" s="10" t="s">
        <v>1927</v>
      </c>
      <c r="W483" s="10">
        <v>1.0</v>
      </c>
      <c r="X483" s="10" t="s">
        <v>74</v>
      </c>
      <c r="Y483" s="10" t="s">
        <v>75</v>
      </c>
      <c r="Z483" s="10" t="s">
        <v>74</v>
      </c>
      <c r="AA483" s="10" t="s">
        <v>76</v>
      </c>
      <c r="AB483" s="10" t="s">
        <v>74</v>
      </c>
      <c r="AC483" s="10"/>
      <c r="AD483" s="10" t="s">
        <v>74</v>
      </c>
      <c r="AE483" s="10">
        <v>4.0</v>
      </c>
      <c r="AF483" s="10" t="s">
        <v>74</v>
      </c>
      <c r="AG483" s="10" t="s">
        <v>74</v>
      </c>
      <c r="AH483" s="10" t="s">
        <v>74</v>
      </c>
      <c r="AI483" s="10" t="s">
        <v>74</v>
      </c>
      <c r="AJ483" s="10" t="s">
        <v>74</v>
      </c>
      <c r="AK483" s="10" t="s">
        <v>1928</v>
      </c>
      <c r="AL483" s="10">
        <v>91.0</v>
      </c>
      <c r="AM483" s="10" t="s">
        <v>1929</v>
      </c>
      <c r="AN483" s="10">
        <v>3.0</v>
      </c>
      <c r="AO483" s="10" t="s">
        <v>74</v>
      </c>
      <c r="AP483" s="10" t="s">
        <v>74</v>
      </c>
      <c r="AQ483" s="10" t="s">
        <v>74</v>
      </c>
      <c r="AR483" s="10">
        <v>0.0</v>
      </c>
      <c r="AS483" s="10" t="s">
        <v>74</v>
      </c>
      <c r="AT483" s="10">
        <v>996.0</v>
      </c>
      <c r="AU483" s="10"/>
      <c r="AV483" s="10" t="s">
        <v>74</v>
      </c>
      <c r="AW483" s="10" t="s">
        <v>74</v>
      </c>
      <c r="AX483" s="10">
        <v>0.0</v>
      </c>
      <c r="AY483" s="10">
        <v>0.0</v>
      </c>
      <c r="AZ483" s="10" t="s">
        <v>74</v>
      </c>
      <c r="BA483" s="10" t="s">
        <v>74</v>
      </c>
      <c r="BB483" s="10">
        <v>1.0</v>
      </c>
      <c r="BC483" s="10" t="s">
        <v>74</v>
      </c>
      <c r="BD483" s="10" t="s">
        <v>74</v>
      </c>
      <c r="BE483" s="10">
        <v>0.0</v>
      </c>
      <c r="BF483" s="10">
        <v>0.0</v>
      </c>
      <c r="BG483" s="10"/>
    </row>
    <row r="484" ht="14.25" customHeight="1">
      <c r="A484" s="10">
        <f t="shared" si="61"/>
        <v>450</v>
      </c>
      <c r="B484" s="10" t="s">
        <v>1920</v>
      </c>
      <c r="C484" s="11" t="s">
        <v>1930</v>
      </c>
      <c r="D484" s="11" t="s">
        <v>1931</v>
      </c>
      <c r="E484" s="10">
        <f t="shared" si="62"/>
        <v>3</v>
      </c>
      <c r="F484" s="11" t="s">
        <v>1931</v>
      </c>
      <c r="G484" s="11"/>
      <c r="H484" s="10"/>
      <c r="I484" s="11"/>
      <c r="J484" s="11"/>
      <c r="K484" s="10" t="s">
        <v>145</v>
      </c>
      <c r="L484" s="10" t="s">
        <v>145</v>
      </c>
      <c r="M484" s="10" t="s">
        <v>65</v>
      </c>
      <c r="N484" s="10" t="s">
        <v>74</v>
      </c>
      <c r="O484" s="10"/>
      <c r="P484" s="10" t="s">
        <v>849</v>
      </c>
      <c r="Q484" s="10"/>
      <c r="R484" s="10"/>
      <c r="S484" s="10"/>
      <c r="T484" s="10"/>
      <c r="U484" s="10"/>
      <c r="V484" s="10" t="s">
        <v>1932</v>
      </c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</row>
    <row r="485" ht="14.25" customHeight="1">
      <c r="A485" s="10">
        <f t="shared" si="61"/>
        <v>451</v>
      </c>
      <c r="B485" s="10" t="s">
        <v>1920</v>
      </c>
      <c r="C485" s="11" t="s">
        <v>1933</v>
      </c>
      <c r="D485" s="11" t="s">
        <v>1934</v>
      </c>
      <c r="E485" s="10">
        <f t="shared" si="62"/>
        <v>4</v>
      </c>
      <c r="F485" s="11" t="s">
        <v>1935</v>
      </c>
      <c r="G485" s="11"/>
      <c r="H485" s="10"/>
      <c r="I485" s="11"/>
      <c r="J485" s="11"/>
      <c r="K485" s="10" t="s">
        <v>64</v>
      </c>
      <c r="L485" s="10" t="s">
        <v>64</v>
      </c>
      <c r="M485" s="10" t="s">
        <v>109</v>
      </c>
      <c r="N485" s="10" t="s">
        <v>86</v>
      </c>
      <c r="O485" s="10" t="s">
        <v>67</v>
      </c>
      <c r="P485" s="10" t="s">
        <v>68</v>
      </c>
      <c r="Q485" s="10"/>
      <c r="R485" s="10"/>
      <c r="S485" s="10"/>
      <c r="T485" s="10"/>
      <c r="U485" s="10" t="s">
        <v>113</v>
      </c>
      <c r="V485" s="10" t="s">
        <v>1936</v>
      </c>
      <c r="W485" s="10">
        <v>1.0</v>
      </c>
      <c r="X485" s="10" t="s">
        <v>74</v>
      </c>
      <c r="Y485" s="10" t="s">
        <v>75</v>
      </c>
      <c r="Z485" s="10" t="s">
        <v>74</v>
      </c>
      <c r="AA485" s="10" t="s">
        <v>76</v>
      </c>
      <c r="AB485" s="10" t="s">
        <v>74</v>
      </c>
      <c r="AC485" s="10"/>
      <c r="AD485" s="10" t="s">
        <v>74</v>
      </c>
      <c r="AE485" s="10">
        <v>4.0</v>
      </c>
      <c r="AF485" s="10" t="s">
        <v>74</v>
      </c>
      <c r="AG485" s="10" t="s">
        <v>74</v>
      </c>
      <c r="AH485" s="10" t="s">
        <v>74</v>
      </c>
      <c r="AI485" s="10" t="s">
        <v>74</v>
      </c>
      <c r="AJ485" s="10" t="s">
        <v>74</v>
      </c>
      <c r="AK485" s="10" t="s">
        <v>1937</v>
      </c>
      <c r="AL485" s="10">
        <v>91.0</v>
      </c>
      <c r="AM485" s="10" t="s">
        <v>1938</v>
      </c>
      <c r="AN485" s="10">
        <v>1.0</v>
      </c>
      <c r="AO485" s="10" t="s">
        <v>74</v>
      </c>
      <c r="AP485" s="10" t="s">
        <v>74</v>
      </c>
      <c r="AQ485" s="10" t="s">
        <v>74</v>
      </c>
      <c r="AR485" s="10">
        <v>0.0</v>
      </c>
      <c r="AS485" s="10" t="s">
        <v>74</v>
      </c>
      <c r="AT485" s="10">
        <v>996.0</v>
      </c>
      <c r="AU485" s="10"/>
      <c r="AV485" s="10" t="s">
        <v>74</v>
      </c>
      <c r="AW485" s="10" t="s">
        <v>74</v>
      </c>
      <c r="AX485" s="10">
        <v>0.0</v>
      </c>
      <c r="AY485" s="10">
        <v>0.0</v>
      </c>
      <c r="AZ485" s="10" t="s">
        <v>74</v>
      </c>
      <c r="BA485" s="10" t="s">
        <v>74</v>
      </c>
      <c r="BB485" s="10">
        <v>1.0</v>
      </c>
      <c r="BC485" s="10" t="s">
        <v>74</v>
      </c>
      <c r="BD485" s="10" t="s">
        <v>74</v>
      </c>
      <c r="BE485" s="10">
        <v>0.0</v>
      </c>
      <c r="BF485" s="10">
        <v>0.0</v>
      </c>
      <c r="BG485" s="10"/>
    </row>
    <row r="486" ht="14.25" customHeight="1">
      <c r="A486" s="4" t="s">
        <v>1939</v>
      </c>
      <c r="B486" s="5"/>
      <c r="C486" s="6" t="s">
        <v>1940</v>
      </c>
      <c r="D486" s="7"/>
      <c r="E486" s="7"/>
      <c r="F486" s="7"/>
      <c r="G486" s="7"/>
      <c r="H486" s="8"/>
      <c r="I486" s="7"/>
      <c r="J486" s="7"/>
      <c r="K486" s="7"/>
      <c r="L486" s="7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</row>
    <row r="487" ht="14.25" customHeight="1">
      <c r="A487" s="10">
        <f>A485+1</f>
        <v>452</v>
      </c>
      <c r="B487" s="10" t="s">
        <v>1940</v>
      </c>
      <c r="C487" s="11" t="s">
        <v>1941</v>
      </c>
      <c r="D487" s="11" t="s">
        <v>1942</v>
      </c>
      <c r="E487" s="10">
        <v>1.0</v>
      </c>
      <c r="F487" s="11" t="s">
        <v>1943</v>
      </c>
      <c r="G487" s="11"/>
      <c r="H487" s="10"/>
      <c r="I487" s="11"/>
      <c r="J487" s="11"/>
      <c r="K487" s="10" t="s">
        <v>64</v>
      </c>
      <c r="L487" s="10" t="s">
        <v>64</v>
      </c>
      <c r="M487" s="10" t="s">
        <v>109</v>
      </c>
      <c r="N487" s="10" t="s">
        <v>86</v>
      </c>
      <c r="O487" s="10" t="s">
        <v>67</v>
      </c>
      <c r="P487" s="10" t="s">
        <v>483</v>
      </c>
      <c r="Q487" s="10" t="s">
        <v>1944</v>
      </c>
      <c r="R487" s="10" t="s">
        <v>1945</v>
      </c>
      <c r="S487" s="10" t="s">
        <v>63</v>
      </c>
      <c r="T487" s="10"/>
      <c r="U487" s="10" t="s">
        <v>113</v>
      </c>
      <c r="V487" s="10" t="s">
        <v>1946</v>
      </c>
      <c r="W487" s="10">
        <v>1.0</v>
      </c>
      <c r="X487" s="10" t="s">
        <v>74</v>
      </c>
      <c r="Y487" s="10" t="s">
        <v>75</v>
      </c>
      <c r="Z487" s="10" t="s">
        <v>74</v>
      </c>
      <c r="AA487" s="10" t="s">
        <v>76</v>
      </c>
      <c r="AB487" s="10" t="s">
        <v>74</v>
      </c>
      <c r="AC487" s="10"/>
      <c r="AD487" s="10" t="s">
        <v>74</v>
      </c>
      <c r="AE487" s="10">
        <v>4.0</v>
      </c>
      <c r="AF487" s="10" t="s">
        <v>74</v>
      </c>
      <c r="AG487" s="10" t="s">
        <v>74</v>
      </c>
      <c r="AH487" s="10" t="s">
        <v>74</v>
      </c>
      <c r="AI487" s="10" t="s">
        <v>74</v>
      </c>
      <c r="AJ487" s="10" t="s">
        <v>74</v>
      </c>
      <c r="AK487" s="10" t="s">
        <v>1947</v>
      </c>
      <c r="AL487" s="10">
        <v>91.0</v>
      </c>
      <c r="AM487" s="10" t="s">
        <v>1948</v>
      </c>
      <c r="AN487" s="10">
        <v>3.0</v>
      </c>
      <c r="AO487" s="10" t="s">
        <v>74</v>
      </c>
      <c r="AP487" s="10" t="s">
        <v>74</v>
      </c>
      <c r="AQ487" s="10" t="s">
        <v>74</v>
      </c>
      <c r="AR487" s="10">
        <v>0.0</v>
      </c>
      <c r="AS487" s="10" t="s">
        <v>74</v>
      </c>
      <c r="AT487" s="10">
        <v>996.0</v>
      </c>
      <c r="AU487" s="10"/>
      <c r="AV487" s="10" t="s">
        <v>74</v>
      </c>
      <c r="AW487" s="10" t="s">
        <v>74</v>
      </c>
      <c r="AX487" s="10">
        <v>0.0</v>
      </c>
      <c r="AY487" s="10">
        <v>0.0</v>
      </c>
      <c r="AZ487" s="10" t="s">
        <v>74</v>
      </c>
      <c r="BA487" s="10" t="s">
        <v>74</v>
      </c>
      <c r="BB487" s="10">
        <v>1.0</v>
      </c>
      <c r="BC487" s="10" t="s">
        <v>74</v>
      </c>
      <c r="BD487" s="10" t="s">
        <v>74</v>
      </c>
      <c r="BE487" s="10">
        <v>0.0</v>
      </c>
      <c r="BF487" s="10">
        <v>0.0</v>
      </c>
    </row>
    <row r="488" ht="14.25" customHeight="1">
      <c r="A488" s="4" t="s">
        <v>1949</v>
      </c>
      <c r="B488" s="5"/>
      <c r="C488" s="6" t="s">
        <v>1950</v>
      </c>
      <c r="D488" s="7"/>
      <c r="E488" s="7"/>
      <c r="F488" s="7"/>
      <c r="G488" s="7"/>
      <c r="H488" s="8"/>
      <c r="I488" s="7"/>
      <c r="J488" s="7"/>
      <c r="K488" s="7"/>
      <c r="L488" s="7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</row>
    <row r="489" ht="14.25" customHeight="1">
      <c r="A489" s="10">
        <f>A487+1</f>
        <v>453</v>
      </c>
      <c r="B489" s="10" t="s">
        <v>1950</v>
      </c>
      <c r="C489" s="11" t="s">
        <v>1951</v>
      </c>
      <c r="D489" s="11" t="s">
        <v>1952</v>
      </c>
      <c r="E489" s="10">
        <v>1.0</v>
      </c>
      <c r="F489" s="11" t="s">
        <v>1953</v>
      </c>
      <c r="G489" s="11"/>
      <c r="H489" s="10"/>
      <c r="I489" s="11"/>
      <c r="J489" s="11"/>
      <c r="K489" s="10" t="s">
        <v>64</v>
      </c>
      <c r="L489" s="10" t="s">
        <v>64</v>
      </c>
      <c r="M489" s="10" t="s">
        <v>109</v>
      </c>
      <c r="N489" s="10" t="s">
        <v>86</v>
      </c>
      <c r="O489" s="10" t="s">
        <v>67</v>
      </c>
      <c r="P489" s="10" t="s">
        <v>68</v>
      </c>
      <c r="Q489" s="10"/>
      <c r="R489" s="10"/>
      <c r="S489" s="10"/>
      <c r="T489" s="10"/>
      <c r="U489" s="10" t="s">
        <v>113</v>
      </c>
      <c r="V489" s="10" t="s">
        <v>1954</v>
      </c>
      <c r="W489" s="10">
        <v>1.0</v>
      </c>
      <c r="X489" s="10" t="s">
        <v>74</v>
      </c>
      <c r="Y489" s="10" t="s">
        <v>75</v>
      </c>
      <c r="Z489" s="10" t="s">
        <v>74</v>
      </c>
      <c r="AA489" s="10" t="s">
        <v>76</v>
      </c>
      <c r="AB489" s="10" t="s">
        <v>74</v>
      </c>
      <c r="AC489" s="10"/>
      <c r="AD489" s="10" t="s">
        <v>74</v>
      </c>
      <c r="AE489" s="10">
        <v>4.0</v>
      </c>
      <c r="AF489" s="10" t="s">
        <v>74</v>
      </c>
      <c r="AG489" s="10" t="s">
        <v>74</v>
      </c>
      <c r="AH489" s="10" t="s">
        <v>74</v>
      </c>
      <c r="AI489" s="10" t="s">
        <v>74</v>
      </c>
      <c r="AJ489" s="10" t="s">
        <v>74</v>
      </c>
      <c r="AK489" s="10" t="s">
        <v>1955</v>
      </c>
      <c r="AL489" s="10">
        <v>91.0</v>
      </c>
      <c r="AM489" s="10" t="s">
        <v>1956</v>
      </c>
      <c r="AN489" s="10">
        <v>1.0</v>
      </c>
      <c r="AO489" s="10" t="s">
        <v>74</v>
      </c>
      <c r="AP489" s="10" t="s">
        <v>74</v>
      </c>
      <c r="AQ489" s="10" t="s">
        <v>74</v>
      </c>
      <c r="AR489" s="10">
        <v>0.0</v>
      </c>
      <c r="AS489" s="10" t="s">
        <v>74</v>
      </c>
      <c r="AT489" s="10">
        <v>996.0</v>
      </c>
      <c r="AU489" s="10"/>
      <c r="AV489" s="10" t="s">
        <v>74</v>
      </c>
      <c r="AW489" s="10" t="s">
        <v>74</v>
      </c>
      <c r="AX489" s="10">
        <v>0.0</v>
      </c>
      <c r="AY489" s="10">
        <v>0.0</v>
      </c>
      <c r="AZ489" s="10" t="s">
        <v>74</v>
      </c>
      <c r="BA489" s="10" t="s">
        <v>74</v>
      </c>
      <c r="BB489" s="10">
        <v>1.0</v>
      </c>
      <c r="BC489" s="10" t="s">
        <v>74</v>
      </c>
      <c r="BD489" s="10" t="s">
        <v>74</v>
      </c>
      <c r="BE489" s="10">
        <v>0.0</v>
      </c>
      <c r="BF489" s="10">
        <v>0.0</v>
      </c>
    </row>
    <row r="490" ht="14.25" customHeight="1">
      <c r="A490" s="10">
        <f t="shared" ref="A490:A495" si="63">A489+1</f>
        <v>454</v>
      </c>
      <c r="B490" s="10" t="s">
        <v>1950</v>
      </c>
      <c r="C490" s="11" t="s">
        <v>1951</v>
      </c>
      <c r="D490" s="11" t="s">
        <v>1957</v>
      </c>
      <c r="E490" s="10">
        <f t="shared" ref="E490:E495" si="64">E489+1</f>
        <v>2</v>
      </c>
      <c r="F490" s="11" t="s">
        <v>1958</v>
      </c>
      <c r="G490" s="11"/>
      <c r="H490" s="10"/>
      <c r="I490" s="11"/>
      <c r="J490" s="11"/>
      <c r="K490" s="10" t="s">
        <v>145</v>
      </c>
      <c r="L490" s="10" t="s">
        <v>145</v>
      </c>
      <c r="M490" s="10" t="s">
        <v>109</v>
      </c>
      <c r="N490" s="10" t="s">
        <v>74</v>
      </c>
      <c r="O490" s="10" t="s">
        <v>1959</v>
      </c>
      <c r="P490" s="10" t="s">
        <v>483</v>
      </c>
      <c r="Q490" s="10"/>
      <c r="R490" s="10"/>
      <c r="S490" s="10"/>
      <c r="T490" s="10"/>
      <c r="U490" s="10"/>
      <c r="V490" s="10" t="s">
        <v>1960</v>
      </c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</row>
    <row r="491" ht="14.25" customHeight="1">
      <c r="A491" s="10">
        <f t="shared" si="63"/>
        <v>455</v>
      </c>
      <c r="B491" s="10" t="s">
        <v>1950</v>
      </c>
      <c r="C491" s="11" t="s">
        <v>1961</v>
      </c>
      <c r="D491" s="11" t="s">
        <v>1962</v>
      </c>
      <c r="E491" s="10">
        <f t="shared" si="64"/>
        <v>3</v>
      </c>
      <c r="F491" s="11" t="s">
        <v>1963</v>
      </c>
      <c r="G491" s="11"/>
      <c r="H491" s="10"/>
      <c r="I491" s="11"/>
      <c r="J491" s="11"/>
      <c r="K491" s="10" t="s">
        <v>64</v>
      </c>
      <c r="L491" s="10" t="s">
        <v>64</v>
      </c>
      <c r="M491" s="10" t="s">
        <v>65</v>
      </c>
      <c r="N491" s="10" t="s">
        <v>86</v>
      </c>
      <c r="O491" s="10" t="s">
        <v>67</v>
      </c>
      <c r="P491" s="10" t="s">
        <v>68</v>
      </c>
      <c r="Q491" s="10"/>
      <c r="R491" s="10"/>
      <c r="S491" s="10"/>
      <c r="T491" s="10"/>
      <c r="U491" s="10" t="s">
        <v>95</v>
      </c>
      <c r="V491" s="10" t="s">
        <v>1964</v>
      </c>
      <c r="W491" s="10">
        <v>1.0</v>
      </c>
      <c r="X491" s="10" t="s">
        <v>74</v>
      </c>
      <c r="Y491" s="10" t="s">
        <v>75</v>
      </c>
      <c r="Z491" s="10" t="s">
        <v>74</v>
      </c>
      <c r="AA491" s="10" t="s">
        <v>76</v>
      </c>
      <c r="AB491" s="10" t="s">
        <v>74</v>
      </c>
      <c r="AC491" s="10"/>
      <c r="AD491" s="10" t="s">
        <v>74</v>
      </c>
      <c r="AE491" s="10">
        <v>4.0</v>
      </c>
      <c r="AF491" s="10" t="s">
        <v>74</v>
      </c>
      <c r="AG491" s="10" t="s">
        <v>74</v>
      </c>
      <c r="AH491" s="10" t="s">
        <v>74</v>
      </c>
      <c r="AI491" s="10" t="s">
        <v>74</v>
      </c>
      <c r="AJ491" s="10" t="s">
        <v>74</v>
      </c>
      <c r="AK491" s="10" t="s">
        <v>1965</v>
      </c>
      <c r="AL491" s="10">
        <v>91.0</v>
      </c>
      <c r="AM491" s="10" t="s">
        <v>1966</v>
      </c>
      <c r="AN491" s="10">
        <v>2.0</v>
      </c>
      <c r="AO491" s="10" t="s">
        <v>74</v>
      </c>
      <c r="AP491" s="10" t="s">
        <v>74</v>
      </c>
      <c r="AQ491" s="10" t="s">
        <v>74</v>
      </c>
      <c r="AR491" s="10">
        <v>0.0</v>
      </c>
      <c r="AS491" s="10" t="s">
        <v>81</v>
      </c>
      <c r="AT491" s="10">
        <v>996.0</v>
      </c>
      <c r="AU491" s="10"/>
      <c r="AV491" s="10" t="s">
        <v>74</v>
      </c>
      <c r="AW491" s="10" t="s">
        <v>74</v>
      </c>
      <c r="AX491" s="10">
        <v>0.0</v>
      </c>
      <c r="AY491" s="10">
        <v>0.0</v>
      </c>
      <c r="AZ491" s="10" t="s">
        <v>74</v>
      </c>
      <c r="BA491" s="10" t="s">
        <v>74</v>
      </c>
      <c r="BB491" s="10">
        <v>1.0</v>
      </c>
      <c r="BC491" s="10" t="s">
        <v>74</v>
      </c>
      <c r="BD491" s="10" t="s">
        <v>74</v>
      </c>
      <c r="BE491" s="10">
        <v>0.0</v>
      </c>
      <c r="BF491" s="10">
        <v>0.0</v>
      </c>
    </row>
    <row r="492" ht="14.25" customHeight="1">
      <c r="A492" s="10">
        <f t="shared" si="63"/>
        <v>456</v>
      </c>
      <c r="B492" s="10" t="s">
        <v>1950</v>
      </c>
      <c r="C492" s="11" t="s">
        <v>1961</v>
      </c>
      <c r="D492" s="11" t="s">
        <v>1967</v>
      </c>
      <c r="E492" s="10">
        <f t="shared" si="64"/>
        <v>4</v>
      </c>
      <c r="F492" s="11" t="s">
        <v>1968</v>
      </c>
      <c r="G492" s="11"/>
      <c r="H492" s="10"/>
      <c r="I492" s="11"/>
      <c r="J492" s="11"/>
      <c r="K492" s="10" t="s">
        <v>145</v>
      </c>
      <c r="L492" s="10" t="s">
        <v>145</v>
      </c>
      <c r="M492" s="10" t="s">
        <v>65</v>
      </c>
      <c r="N492" s="10" t="s">
        <v>74</v>
      </c>
      <c r="O492" s="10"/>
      <c r="P492" s="10" t="s">
        <v>74</v>
      </c>
      <c r="Q492" s="10"/>
      <c r="R492" s="10"/>
      <c r="S492" s="10"/>
      <c r="T492" s="10"/>
      <c r="U492" s="10"/>
      <c r="V492" s="10" t="s">
        <v>74</v>
      </c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</row>
    <row r="493" ht="14.25" customHeight="1">
      <c r="A493" s="10">
        <f t="shared" si="63"/>
        <v>457</v>
      </c>
      <c r="B493" s="10" t="s">
        <v>1950</v>
      </c>
      <c r="C493" s="11" t="s">
        <v>1969</v>
      </c>
      <c r="D493" s="11" t="s">
        <v>1970</v>
      </c>
      <c r="E493" s="10">
        <f t="shared" si="64"/>
        <v>5</v>
      </c>
      <c r="F493" s="11" t="s">
        <v>1971</v>
      </c>
      <c r="G493" s="11"/>
      <c r="H493" s="10"/>
      <c r="I493" s="11"/>
      <c r="J493" s="11"/>
      <c r="K493" s="10" t="s">
        <v>145</v>
      </c>
      <c r="L493" s="10" t="s">
        <v>145</v>
      </c>
      <c r="M493" s="10" t="s">
        <v>65</v>
      </c>
      <c r="N493" s="10" t="s">
        <v>74</v>
      </c>
      <c r="O493" s="10"/>
      <c r="P493" s="10" t="s">
        <v>74</v>
      </c>
      <c r="Q493" s="10"/>
      <c r="R493" s="10"/>
      <c r="S493" s="10"/>
      <c r="T493" s="10"/>
      <c r="U493" s="10"/>
      <c r="V493" s="10" t="s">
        <v>74</v>
      </c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</row>
    <row r="494" ht="14.25" customHeight="1">
      <c r="A494" s="10">
        <f t="shared" si="63"/>
        <v>458</v>
      </c>
      <c r="B494" s="10" t="s">
        <v>1950</v>
      </c>
      <c r="C494" s="11" t="s">
        <v>1969</v>
      </c>
      <c r="D494" s="11" t="s">
        <v>1970</v>
      </c>
      <c r="E494" s="10">
        <f t="shared" si="64"/>
        <v>6</v>
      </c>
      <c r="F494" s="11" t="s">
        <v>1970</v>
      </c>
      <c r="G494" s="11"/>
      <c r="H494" s="10"/>
      <c r="I494" s="11"/>
      <c r="J494" s="11"/>
      <c r="K494" s="10" t="s">
        <v>145</v>
      </c>
      <c r="L494" s="10" t="s">
        <v>145</v>
      </c>
      <c r="M494" s="10" t="s">
        <v>65</v>
      </c>
      <c r="N494" s="10" t="s">
        <v>74</v>
      </c>
      <c r="O494" s="10"/>
      <c r="P494" s="10" t="s">
        <v>74</v>
      </c>
      <c r="Q494" s="10"/>
      <c r="R494" s="10"/>
      <c r="S494" s="10"/>
      <c r="T494" s="10"/>
      <c r="U494" s="10"/>
      <c r="V494" s="10" t="s">
        <v>74</v>
      </c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</row>
    <row r="495" ht="14.25" customHeight="1">
      <c r="A495" s="10">
        <f t="shared" si="63"/>
        <v>459</v>
      </c>
      <c r="B495" s="10" t="s">
        <v>1950</v>
      </c>
      <c r="C495" s="11" t="s">
        <v>1972</v>
      </c>
      <c r="D495" s="11" t="s">
        <v>1973</v>
      </c>
      <c r="E495" s="10">
        <f t="shared" si="64"/>
        <v>7</v>
      </c>
      <c r="F495" s="11" t="s">
        <v>1974</v>
      </c>
      <c r="G495" s="11"/>
      <c r="H495" s="10"/>
      <c r="I495" s="11"/>
      <c r="J495" s="11"/>
      <c r="K495" s="10" t="s">
        <v>145</v>
      </c>
      <c r="L495" s="10" t="s">
        <v>145</v>
      </c>
      <c r="M495" s="10" t="s">
        <v>65</v>
      </c>
      <c r="N495" s="10" t="s">
        <v>74</v>
      </c>
      <c r="O495" s="10" t="s">
        <v>1975</v>
      </c>
      <c r="P495" s="10" t="s">
        <v>483</v>
      </c>
      <c r="Q495" s="10"/>
      <c r="R495" s="10"/>
      <c r="S495" s="10"/>
      <c r="T495" s="10"/>
      <c r="U495" s="10"/>
      <c r="V495" s="10" t="s">
        <v>1976</v>
      </c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</row>
    <row r="496" ht="14.25" customHeight="1">
      <c r="H496" s="29"/>
    </row>
    <row r="497" ht="14.25" customHeight="1">
      <c r="G497" s="29"/>
      <c r="H497" s="29"/>
      <c r="I497" s="29" t="s">
        <v>1977</v>
      </c>
      <c r="J497" s="30" t="s">
        <v>1978</v>
      </c>
    </row>
    <row r="498" ht="14.25" customHeight="1">
      <c r="F498" s="31" t="s">
        <v>1979</v>
      </c>
      <c r="H498" s="29"/>
      <c r="I498" s="16">
        <f t="shared" ref="I498:J498" si="65">COUNTIF(K3:K495,"Operasi")</f>
        <v>235</v>
      </c>
      <c r="J498" s="32">
        <f t="shared" si="65"/>
        <v>227</v>
      </c>
    </row>
    <row r="499" ht="14.25" customHeight="1">
      <c r="F499" s="31" t="s">
        <v>456</v>
      </c>
      <c r="H499" s="29"/>
      <c r="I499" s="16">
        <f t="shared" ref="I499:J499" si="66">COUNTIF(K3:K495,"Mangkrak")</f>
        <v>0</v>
      </c>
      <c r="J499" s="32">
        <f t="shared" si="66"/>
        <v>7</v>
      </c>
      <c r="K499" s="16" t="s">
        <v>1980</v>
      </c>
    </row>
    <row r="500" ht="14.25" customHeight="1">
      <c r="F500" s="31" t="s">
        <v>1981</v>
      </c>
      <c r="H500" s="29"/>
      <c r="I500" s="16">
        <f t="shared" ref="I500:J500" si="67">COUNTIF(K3:K495,"Konstruksi")</f>
        <v>0</v>
      </c>
      <c r="J500" s="32">
        <f t="shared" si="67"/>
        <v>16</v>
      </c>
    </row>
    <row r="501" ht="14.25" customHeight="1">
      <c r="F501" s="31" t="s">
        <v>1982</v>
      </c>
      <c r="H501" s="29"/>
      <c r="I501" s="16">
        <f t="shared" ref="I501:J501" si="68">COUNTIF(K3:K495,"Rencana")</f>
        <v>224</v>
      </c>
      <c r="J501" s="32">
        <f t="shared" si="68"/>
        <v>209</v>
      </c>
      <c r="K501" s="16" t="s">
        <v>1983</v>
      </c>
    </row>
    <row r="502" ht="14.25" customHeight="1">
      <c r="F502" s="33" t="s">
        <v>1984</v>
      </c>
      <c r="H502" s="29"/>
      <c r="I502" s="16">
        <f t="shared" ref="I502:J502" si="69">SUM(I498:I501)</f>
        <v>459</v>
      </c>
      <c r="J502" s="32">
        <f t="shared" si="69"/>
        <v>459</v>
      </c>
    </row>
    <row r="503" ht="14.25" customHeight="1">
      <c r="H503" s="29"/>
    </row>
    <row r="504" ht="14.25" customHeight="1">
      <c r="H504" s="29"/>
    </row>
    <row r="505" ht="14.25" customHeight="1">
      <c r="H505" s="29"/>
    </row>
    <row r="506" ht="14.25" customHeight="1">
      <c r="H506" s="34" t="s">
        <v>1985</v>
      </c>
      <c r="I506" s="34" t="s">
        <v>1986</v>
      </c>
    </row>
    <row r="507" ht="14.25" customHeight="1">
      <c r="F507" s="10" t="s">
        <v>110</v>
      </c>
      <c r="H507" s="25">
        <f>COUNTIF(N3:N495,"BPTD")</f>
        <v>32</v>
      </c>
      <c r="I507" s="25">
        <f>COUNTIFS(N3:N495,"BPTD",L3:L495,"Operasi")</f>
        <v>31</v>
      </c>
      <c r="Q507" s="35">
        <f>I507/$I$514</f>
        <v>0.1365638767</v>
      </c>
    </row>
    <row r="508" ht="14.25" customHeight="1">
      <c r="F508" s="26" t="s">
        <v>1987</v>
      </c>
      <c r="H508" s="36">
        <f>COUNTIF(N3:N495,"Pemprov")</f>
        <v>15</v>
      </c>
      <c r="I508" s="36">
        <f>COUNTIFS(N3:N495,"Pemprov",L3:L495,"Operasi")</f>
        <v>14</v>
      </c>
      <c r="Q508" s="35">
        <f>K509/I514</f>
        <v>0.7004405286</v>
      </c>
    </row>
    <row r="509" ht="14.25" customHeight="1">
      <c r="F509" s="26" t="s">
        <v>86</v>
      </c>
      <c r="H509" s="37">
        <f>COUNTIF(N3:N495,"PemKab/Kot")</f>
        <v>151</v>
      </c>
      <c r="I509" s="37">
        <f>COUNTIFS(N3:N495,"PemKab/Kot",L3:L495,"Operasi")</f>
        <v>145</v>
      </c>
      <c r="K509" s="38">
        <f>SUM(I508:I509)</f>
        <v>159</v>
      </c>
      <c r="L509" s="16" t="s">
        <v>1988</v>
      </c>
      <c r="Q509" s="35"/>
    </row>
    <row r="510" ht="14.25" customHeight="1">
      <c r="F510" s="10" t="s">
        <v>228</v>
      </c>
      <c r="H510" s="25">
        <f>COUNTIF(N3:N495,"PT. ASDP IF")</f>
        <v>34</v>
      </c>
      <c r="I510" s="25">
        <f>COUNTIFS(N3:N495,"PT. ASDP IF",L3:L495,"Operasi")</f>
        <v>34</v>
      </c>
      <c r="Q510" s="35">
        <f t="shared" ref="Q510:Q512" si="70">I510/$I$514</f>
        <v>0.1497797357</v>
      </c>
    </row>
    <row r="511" ht="14.25" customHeight="1">
      <c r="F511" s="10" t="s">
        <v>128</v>
      </c>
      <c r="H511" s="25">
        <f>COUNTIF(N3:N495,"BUP Lain")</f>
        <v>3</v>
      </c>
      <c r="I511" s="25">
        <f>COUNTIFS(N3:N495,"BUP Lain",L3:L495,"Operasi")</f>
        <v>3</v>
      </c>
      <c r="J511" s="16" t="s">
        <v>1989</v>
      </c>
      <c r="Q511" s="35">
        <f t="shared" si="70"/>
        <v>0.01321585903</v>
      </c>
    </row>
    <row r="512" ht="14.25" customHeight="1">
      <c r="F512" s="10" t="s">
        <v>95</v>
      </c>
      <c r="H512" s="25">
        <f>COUNTIF(N3:N495,"Tidak Ada Data")</f>
        <v>18</v>
      </c>
      <c r="I512" s="25">
        <f>COUNTIFS(N3:N495,"Tidak Ada Data",L3:L495,"Operasi")</f>
        <v>0</v>
      </c>
      <c r="Q512" s="35">
        <f t="shared" si="70"/>
        <v>0</v>
      </c>
    </row>
    <row r="513" ht="14.25" customHeight="1"/>
    <row r="514" ht="14.25" customHeight="1">
      <c r="F514" s="16" t="s">
        <v>1984</v>
      </c>
      <c r="H514" s="16">
        <f t="shared" ref="H514:I514" si="71">SUM(H507:H512)</f>
        <v>253</v>
      </c>
      <c r="I514" s="16">
        <f t="shared" si="71"/>
        <v>227</v>
      </c>
      <c r="J514" s="16" t="str">
        <f>IF(I514=J498,"Data Sesuai","Data Tidak Sesuai")</f>
        <v>Data Sesuai</v>
      </c>
      <c r="Q514" s="35">
        <f>I514/$I$514</f>
        <v>1</v>
      </c>
    </row>
    <row r="515" ht="14.25" customHeight="1">
      <c r="H515" s="39" t="s">
        <v>1990</v>
      </c>
    </row>
    <row r="516" ht="14.25" customHeight="1"/>
    <row r="517" ht="14.25" customHeight="1"/>
    <row r="518" ht="14.25" customHeight="1">
      <c r="H518" s="29"/>
    </row>
    <row r="519" ht="14.25" customHeight="1">
      <c r="H519" s="29"/>
    </row>
    <row r="520" ht="14.25" customHeight="1">
      <c r="H520" s="29"/>
    </row>
    <row r="521" ht="14.25" customHeight="1">
      <c r="H521" s="29"/>
    </row>
    <row r="522" ht="14.25" customHeight="1">
      <c r="H522" s="29"/>
    </row>
    <row r="523" ht="14.25" customHeight="1">
      <c r="H523" s="29"/>
    </row>
    <row r="524" ht="14.25" customHeight="1">
      <c r="H524" s="29"/>
    </row>
    <row r="525" ht="14.25" customHeight="1">
      <c r="H525" s="29"/>
    </row>
    <row r="526" ht="14.25" customHeight="1">
      <c r="H526" s="29"/>
    </row>
    <row r="527" ht="14.25" customHeight="1">
      <c r="H527" s="29"/>
    </row>
    <row r="528" ht="14.25" customHeight="1">
      <c r="H528" s="29"/>
    </row>
    <row r="529" ht="14.25" customHeight="1">
      <c r="H529" s="29"/>
    </row>
    <row r="530" ht="14.25" customHeight="1">
      <c r="H530" s="29"/>
    </row>
    <row r="531" ht="14.25" customHeight="1">
      <c r="H531" s="29"/>
    </row>
    <row r="532" ht="14.25" customHeight="1">
      <c r="H532" s="29"/>
    </row>
    <row r="533" ht="14.25" customHeight="1">
      <c r="H533" s="29"/>
    </row>
    <row r="534" ht="14.25" customHeight="1">
      <c r="H534" s="29"/>
    </row>
    <row r="535" ht="14.25" customHeight="1">
      <c r="H535" s="29"/>
    </row>
    <row r="536" ht="14.25" customHeight="1">
      <c r="H536" s="29"/>
    </row>
    <row r="537" ht="14.25" customHeight="1">
      <c r="H537" s="29"/>
    </row>
    <row r="538" ht="14.25" customHeight="1">
      <c r="H538" s="29"/>
    </row>
    <row r="539" ht="14.25" customHeight="1">
      <c r="H539" s="29"/>
    </row>
    <row r="540" ht="14.25" customHeight="1">
      <c r="H540" s="29"/>
    </row>
    <row r="541" ht="14.25" customHeight="1">
      <c r="H541" s="29"/>
    </row>
    <row r="542" ht="14.25" customHeight="1">
      <c r="H542" s="29"/>
    </row>
    <row r="543" ht="14.25" customHeight="1">
      <c r="H543" s="29"/>
    </row>
    <row r="544" ht="14.25" customHeight="1">
      <c r="H544" s="29"/>
    </row>
    <row r="545" ht="14.25" customHeight="1">
      <c r="H545" s="29"/>
    </row>
    <row r="546" ht="14.25" customHeight="1">
      <c r="H546" s="29"/>
    </row>
    <row r="547" ht="14.25" customHeight="1">
      <c r="H547" s="29"/>
    </row>
    <row r="548" ht="14.25" customHeight="1">
      <c r="H548" s="29"/>
    </row>
    <row r="549" ht="14.25" customHeight="1">
      <c r="H549" s="29"/>
    </row>
    <row r="550" ht="14.25" customHeight="1">
      <c r="H550" s="29"/>
    </row>
    <row r="551" ht="14.25" customHeight="1">
      <c r="H551" s="29"/>
    </row>
    <row r="552" ht="14.25" customHeight="1">
      <c r="H552" s="29"/>
    </row>
    <row r="553" ht="14.25" customHeight="1">
      <c r="H553" s="29"/>
    </row>
    <row r="554" ht="14.25" customHeight="1">
      <c r="H554" s="29"/>
    </row>
    <row r="555" ht="14.25" customHeight="1">
      <c r="H555" s="29"/>
    </row>
    <row r="556" ht="14.25" customHeight="1">
      <c r="H556" s="29"/>
    </row>
    <row r="557" ht="14.25" customHeight="1">
      <c r="H557" s="29"/>
    </row>
    <row r="558" ht="14.25" customHeight="1">
      <c r="H558" s="29"/>
    </row>
    <row r="559" ht="14.25" customHeight="1">
      <c r="H559" s="29"/>
    </row>
    <row r="560" ht="14.25" customHeight="1">
      <c r="H560" s="29"/>
    </row>
    <row r="561" ht="14.25" customHeight="1">
      <c r="H561" s="29"/>
    </row>
    <row r="562" ht="14.25" customHeight="1">
      <c r="H562" s="29"/>
    </row>
    <row r="563" ht="14.25" customHeight="1">
      <c r="H563" s="29"/>
    </row>
    <row r="564" ht="14.25" customHeight="1">
      <c r="H564" s="29"/>
    </row>
    <row r="565" ht="14.25" customHeight="1">
      <c r="H565" s="29"/>
    </row>
    <row r="566" ht="14.25" customHeight="1">
      <c r="H566" s="29"/>
    </row>
    <row r="567" ht="14.25" customHeight="1">
      <c r="H567" s="29"/>
    </row>
    <row r="568" ht="14.25" customHeight="1">
      <c r="H568" s="29"/>
    </row>
    <row r="569" ht="14.25" customHeight="1">
      <c r="H569" s="29"/>
    </row>
    <row r="570" ht="14.25" customHeight="1">
      <c r="H570" s="29"/>
    </row>
    <row r="571" ht="14.25" customHeight="1">
      <c r="H571" s="29"/>
    </row>
    <row r="572" ht="14.25" customHeight="1">
      <c r="H572" s="29"/>
    </row>
    <row r="573" ht="14.25" customHeight="1">
      <c r="H573" s="29"/>
    </row>
    <row r="574" ht="14.25" customHeight="1">
      <c r="H574" s="29"/>
    </row>
    <row r="575" ht="14.25" customHeight="1">
      <c r="H575" s="29"/>
    </row>
    <row r="576" ht="14.25" customHeight="1">
      <c r="H576" s="29"/>
    </row>
    <row r="577" ht="14.25" customHeight="1">
      <c r="H577" s="29"/>
    </row>
    <row r="578" ht="14.25" customHeight="1">
      <c r="H578" s="29"/>
    </row>
    <row r="579" ht="14.25" customHeight="1">
      <c r="H579" s="29"/>
    </row>
    <row r="580" ht="14.25" customHeight="1">
      <c r="H580" s="29"/>
    </row>
    <row r="581" ht="14.25" customHeight="1">
      <c r="H581" s="29"/>
    </row>
    <row r="582" ht="14.25" customHeight="1">
      <c r="H582" s="29"/>
    </row>
    <row r="583" ht="14.25" customHeight="1">
      <c r="H583" s="29"/>
    </row>
    <row r="584" ht="14.25" customHeight="1">
      <c r="H584" s="29"/>
    </row>
    <row r="585" ht="14.25" customHeight="1">
      <c r="H585" s="29"/>
    </row>
    <row r="586" ht="14.25" customHeight="1">
      <c r="H586" s="29"/>
    </row>
    <row r="587" ht="14.25" customHeight="1">
      <c r="H587" s="29"/>
    </row>
    <row r="588" ht="14.25" customHeight="1">
      <c r="H588" s="29"/>
    </row>
    <row r="589" ht="14.25" customHeight="1">
      <c r="H589" s="29"/>
    </row>
    <row r="590" ht="14.25" customHeight="1">
      <c r="H590" s="29"/>
    </row>
    <row r="591" ht="14.25" customHeight="1">
      <c r="H591" s="29"/>
    </row>
    <row r="592" ht="14.25" customHeight="1">
      <c r="H592" s="29"/>
    </row>
    <row r="593" ht="14.25" customHeight="1">
      <c r="H593" s="29"/>
    </row>
    <row r="594" ht="14.25" customHeight="1">
      <c r="H594" s="29"/>
    </row>
    <row r="595" ht="14.25" customHeight="1">
      <c r="H595" s="29"/>
    </row>
    <row r="596" ht="14.25" customHeight="1">
      <c r="H596" s="29"/>
    </row>
    <row r="597" ht="14.25" customHeight="1">
      <c r="H597" s="29"/>
    </row>
    <row r="598" ht="14.25" customHeight="1">
      <c r="H598" s="29"/>
    </row>
    <row r="599" ht="14.25" customHeight="1">
      <c r="H599" s="29"/>
    </row>
    <row r="600" ht="14.25" customHeight="1">
      <c r="H600" s="29"/>
    </row>
    <row r="601" ht="14.25" customHeight="1">
      <c r="H601" s="29"/>
    </row>
    <row r="602" ht="14.25" customHeight="1">
      <c r="H602" s="29"/>
    </row>
    <row r="603" ht="14.25" customHeight="1">
      <c r="H603" s="29"/>
    </row>
    <row r="604" ht="14.25" customHeight="1">
      <c r="H604" s="29"/>
    </row>
    <row r="605" ht="14.25" customHeight="1">
      <c r="H605" s="29"/>
    </row>
    <row r="606" ht="14.25" customHeight="1">
      <c r="H606" s="29"/>
    </row>
    <row r="607" ht="14.25" customHeight="1">
      <c r="H607" s="29"/>
    </row>
    <row r="608" ht="14.25" customHeight="1">
      <c r="H608" s="29"/>
    </row>
    <row r="609" ht="14.25" customHeight="1">
      <c r="H609" s="29"/>
    </row>
    <row r="610" ht="14.25" customHeight="1">
      <c r="H610" s="29"/>
    </row>
    <row r="611" ht="14.25" customHeight="1">
      <c r="H611" s="29"/>
    </row>
    <row r="612" ht="14.25" customHeight="1">
      <c r="H612" s="29"/>
    </row>
    <row r="613" ht="14.25" customHeight="1">
      <c r="H613" s="29"/>
    </row>
    <row r="614" ht="14.25" customHeight="1">
      <c r="H614" s="29"/>
    </row>
    <row r="615" ht="14.25" customHeight="1">
      <c r="H615" s="29"/>
    </row>
    <row r="616" ht="14.25" customHeight="1">
      <c r="H616" s="29"/>
    </row>
    <row r="617" ht="14.25" customHeight="1">
      <c r="H617" s="29"/>
    </row>
    <row r="618" ht="14.25" customHeight="1">
      <c r="H618" s="29"/>
    </row>
    <row r="619" ht="14.25" customHeight="1">
      <c r="H619" s="29"/>
    </row>
    <row r="620" ht="14.25" customHeight="1">
      <c r="H620" s="29"/>
    </row>
    <row r="621" ht="14.25" customHeight="1">
      <c r="H621" s="29"/>
    </row>
    <row r="622" ht="14.25" customHeight="1">
      <c r="H622" s="29"/>
    </row>
    <row r="623" ht="14.25" customHeight="1">
      <c r="H623" s="29"/>
    </row>
    <row r="624" ht="14.25" customHeight="1">
      <c r="H624" s="29"/>
    </row>
    <row r="625" ht="14.25" customHeight="1">
      <c r="H625" s="29"/>
    </row>
    <row r="626" ht="14.25" customHeight="1">
      <c r="H626" s="29"/>
    </row>
    <row r="627" ht="14.25" customHeight="1">
      <c r="H627" s="29"/>
    </row>
    <row r="628" ht="14.25" customHeight="1">
      <c r="H628" s="29"/>
    </row>
    <row r="629" ht="14.25" customHeight="1">
      <c r="H629" s="29"/>
    </row>
    <row r="630" ht="14.25" customHeight="1">
      <c r="H630" s="29"/>
    </row>
    <row r="631" ht="14.25" customHeight="1">
      <c r="H631" s="29"/>
    </row>
    <row r="632" ht="14.25" customHeight="1">
      <c r="H632" s="29"/>
    </row>
    <row r="633" ht="14.25" customHeight="1">
      <c r="H633" s="29"/>
    </row>
    <row r="634" ht="14.25" customHeight="1">
      <c r="H634" s="29"/>
    </row>
    <row r="635" ht="14.25" customHeight="1">
      <c r="H635" s="29"/>
    </row>
    <row r="636" ht="14.25" customHeight="1">
      <c r="H636" s="29"/>
    </row>
    <row r="637" ht="14.25" customHeight="1">
      <c r="H637" s="29"/>
    </row>
    <row r="638" ht="14.25" customHeight="1">
      <c r="H638" s="29"/>
    </row>
    <row r="639" ht="14.25" customHeight="1">
      <c r="H639" s="29"/>
    </row>
    <row r="640" ht="14.25" customHeight="1">
      <c r="H640" s="29"/>
    </row>
    <row r="641" ht="14.25" customHeight="1">
      <c r="H641" s="29"/>
    </row>
    <row r="642" ht="14.25" customHeight="1">
      <c r="H642" s="29"/>
    </row>
    <row r="643" ht="14.25" customHeight="1">
      <c r="H643" s="29"/>
    </row>
    <row r="644" ht="14.25" customHeight="1">
      <c r="H644" s="29"/>
    </row>
    <row r="645" ht="14.25" customHeight="1">
      <c r="H645" s="29"/>
    </row>
    <row r="646" ht="14.25" customHeight="1">
      <c r="H646" s="29"/>
    </row>
    <row r="647" ht="14.25" customHeight="1">
      <c r="H647" s="29"/>
    </row>
    <row r="648" ht="14.25" customHeight="1">
      <c r="H648" s="29"/>
    </row>
    <row r="649" ht="14.25" customHeight="1">
      <c r="H649" s="29"/>
    </row>
    <row r="650" ht="14.25" customHeight="1">
      <c r="H650" s="29"/>
    </row>
    <row r="651" ht="14.25" customHeight="1">
      <c r="H651" s="29"/>
    </row>
    <row r="652" ht="14.25" customHeight="1">
      <c r="H652" s="29"/>
    </row>
    <row r="653" ht="14.25" customHeight="1">
      <c r="H653" s="29"/>
    </row>
    <row r="654" ht="14.25" customHeight="1">
      <c r="H654" s="29"/>
    </row>
    <row r="655" ht="14.25" customHeight="1">
      <c r="H655" s="29"/>
    </row>
    <row r="656" ht="14.25" customHeight="1">
      <c r="H656" s="29"/>
    </row>
    <row r="657" ht="14.25" customHeight="1">
      <c r="H657" s="29"/>
    </row>
    <row r="658" ht="14.25" customHeight="1">
      <c r="H658" s="29"/>
    </row>
    <row r="659" ht="14.25" customHeight="1">
      <c r="H659" s="29"/>
    </row>
    <row r="660" ht="14.25" customHeight="1">
      <c r="H660" s="29"/>
    </row>
    <row r="661" ht="14.25" customHeight="1">
      <c r="H661" s="29"/>
    </row>
    <row r="662" ht="14.25" customHeight="1">
      <c r="H662" s="29"/>
    </row>
    <row r="663" ht="14.25" customHeight="1">
      <c r="H663" s="29"/>
    </row>
    <row r="664" ht="14.25" customHeight="1">
      <c r="H664" s="29"/>
    </row>
    <row r="665" ht="14.25" customHeight="1">
      <c r="H665" s="29"/>
    </row>
    <row r="666" ht="14.25" customHeight="1">
      <c r="H666" s="29"/>
    </row>
    <row r="667" ht="14.25" customHeight="1">
      <c r="H667" s="29"/>
    </row>
    <row r="668" ht="14.25" customHeight="1">
      <c r="H668" s="29"/>
    </row>
    <row r="669" ht="14.25" customHeight="1">
      <c r="H669" s="29"/>
    </row>
    <row r="670" ht="14.25" customHeight="1">
      <c r="H670" s="29"/>
    </row>
    <row r="671" ht="14.25" customHeight="1">
      <c r="H671" s="29"/>
    </row>
    <row r="672" ht="14.25" customHeight="1">
      <c r="H672" s="29"/>
    </row>
    <row r="673" ht="14.25" customHeight="1">
      <c r="H673" s="29"/>
    </row>
    <row r="674" ht="14.25" customHeight="1">
      <c r="H674" s="29"/>
    </row>
    <row r="675" ht="14.25" customHeight="1">
      <c r="H675" s="29"/>
    </row>
    <row r="676" ht="14.25" customHeight="1">
      <c r="H676" s="29"/>
    </row>
    <row r="677" ht="14.25" customHeight="1">
      <c r="H677" s="29"/>
    </row>
    <row r="678" ht="14.25" customHeight="1">
      <c r="H678" s="29"/>
    </row>
    <row r="679" ht="14.25" customHeight="1">
      <c r="H679" s="29"/>
    </row>
    <row r="680" ht="14.25" customHeight="1">
      <c r="H680" s="29"/>
    </row>
    <row r="681" ht="14.25" customHeight="1">
      <c r="H681" s="29"/>
    </row>
    <row r="682" ht="14.25" customHeight="1">
      <c r="H682" s="29"/>
    </row>
    <row r="683" ht="14.25" customHeight="1">
      <c r="H683" s="29"/>
    </row>
    <row r="684" ht="14.25" customHeight="1">
      <c r="H684" s="29"/>
    </row>
    <row r="685" ht="14.25" customHeight="1">
      <c r="H685" s="29"/>
    </row>
    <row r="686" ht="14.25" customHeight="1">
      <c r="H686" s="29"/>
    </row>
    <row r="687" ht="14.25" customHeight="1">
      <c r="H687" s="29"/>
    </row>
    <row r="688" ht="14.25" customHeight="1">
      <c r="H688" s="29"/>
    </row>
    <row r="689" ht="14.25" customHeight="1">
      <c r="H689" s="29"/>
    </row>
    <row r="690" ht="14.25" customHeight="1">
      <c r="H690" s="29"/>
    </row>
    <row r="691" ht="14.25" customHeight="1">
      <c r="H691" s="29"/>
    </row>
    <row r="692" ht="14.25" customHeight="1">
      <c r="H692" s="29"/>
    </row>
    <row r="693" ht="14.25" customHeight="1">
      <c r="H693" s="29"/>
    </row>
    <row r="694" ht="14.25" customHeight="1">
      <c r="H694" s="29"/>
    </row>
    <row r="695" ht="14.25" customHeight="1">
      <c r="H695" s="29"/>
    </row>
    <row r="696" ht="14.25" customHeight="1">
      <c r="H696" s="29"/>
    </row>
    <row r="697" ht="14.25" customHeight="1">
      <c r="H697" s="29"/>
    </row>
    <row r="698" ht="14.25" customHeight="1">
      <c r="H698" s="29"/>
    </row>
    <row r="699" ht="14.25" customHeight="1">
      <c r="H699" s="29"/>
    </row>
    <row r="700" ht="14.25" customHeight="1">
      <c r="H700" s="29"/>
    </row>
    <row r="701" ht="14.25" customHeight="1">
      <c r="H701" s="29"/>
    </row>
    <row r="702" ht="14.25" customHeight="1">
      <c r="H702" s="29"/>
    </row>
    <row r="703" ht="14.25" customHeight="1">
      <c r="H703" s="29"/>
    </row>
    <row r="704" ht="14.25" customHeight="1">
      <c r="H704" s="29"/>
    </row>
    <row r="705" ht="14.25" customHeight="1">
      <c r="H705" s="29"/>
    </row>
    <row r="706" ht="14.25" customHeight="1">
      <c r="H706" s="29"/>
    </row>
    <row r="707" ht="14.25" customHeight="1">
      <c r="H707" s="29"/>
    </row>
    <row r="708" ht="14.25" customHeight="1">
      <c r="H708" s="29"/>
    </row>
    <row r="709" ht="14.25" customHeight="1">
      <c r="H709" s="29"/>
    </row>
    <row r="710" ht="14.25" customHeight="1">
      <c r="H710" s="29"/>
    </row>
    <row r="711" ht="14.25" customHeight="1">
      <c r="H711" s="29"/>
    </row>
    <row r="712" ht="14.25" customHeight="1">
      <c r="H712" s="29"/>
    </row>
    <row r="713" ht="14.25" customHeight="1">
      <c r="H713" s="29"/>
    </row>
    <row r="714" ht="14.25" customHeight="1">
      <c r="H714" s="29"/>
    </row>
    <row r="715" ht="14.25" customHeight="1">
      <c r="H715" s="29"/>
    </row>
    <row r="716" ht="14.25" customHeight="1">
      <c r="H716" s="29"/>
    </row>
    <row r="717" ht="14.25" customHeight="1">
      <c r="H717" s="29"/>
    </row>
    <row r="718" ht="14.25" customHeight="1">
      <c r="H718" s="29"/>
    </row>
    <row r="719" ht="14.25" customHeight="1">
      <c r="H719" s="29"/>
    </row>
    <row r="720" ht="14.25" customHeight="1">
      <c r="H720" s="29"/>
    </row>
    <row r="721" ht="14.25" customHeight="1">
      <c r="H721" s="29"/>
    </row>
    <row r="722" ht="14.25" customHeight="1">
      <c r="H722" s="29"/>
    </row>
    <row r="723" ht="14.25" customHeight="1">
      <c r="H723" s="29"/>
    </row>
    <row r="724" ht="14.25" customHeight="1">
      <c r="H724" s="29"/>
    </row>
    <row r="725" ht="14.25" customHeight="1">
      <c r="H725" s="29"/>
    </row>
    <row r="726" ht="14.25" customHeight="1">
      <c r="H726" s="29"/>
    </row>
    <row r="727" ht="14.25" customHeight="1">
      <c r="H727" s="29"/>
    </row>
    <row r="728" ht="14.25" customHeight="1">
      <c r="H728" s="29"/>
    </row>
    <row r="729" ht="14.25" customHeight="1">
      <c r="H729" s="29"/>
    </row>
    <row r="730" ht="14.25" customHeight="1">
      <c r="H730" s="29"/>
    </row>
    <row r="731" ht="14.25" customHeight="1">
      <c r="H731" s="29"/>
    </row>
    <row r="732" ht="14.25" customHeight="1">
      <c r="H732" s="29"/>
    </row>
    <row r="733" ht="14.25" customHeight="1">
      <c r="H733" s="29"/>
    </row>
    <row r="734" ht="14.25" customHeight="1">
      <c r="H734" s="29"/>
    </row>
    <row r="735" ht="14.25" customHeight="1">
      <c r="H735" s="29"/>
    </row>
    <row r="736" ht="14.25" customHeight="1">
      <c r="H736" s="29"/>
    </row>
    <row r="737" ht="14.25" customHeight="1">
      <c r="H737" s="29"/>
    </row>
    <row r="738" ht="14.25" customHeight="1">
      <c r="H738" s="29"/>
    </row>
    <row r="739" ht="14.25" customHeight="1">
      <c r="H739" s="29"/>
    </row>
    <row r="740" ht="14.25" customHeight="1">
      <c r="H740" s="29"/>
    </row>
    <row r="741" ht="14.25" customHeight="1">
      <c r="H741" s="29"/>
    </row>
    <row r="742" ht="14.25" customHeight="1">
      <c r="H742" s="29"/>
    </row>
    <row r="743" ht="14.25" customHeight="1">
      <c r="H743" s="29"/>
    </row>
    <row r="744" ht="14.25" customHeight="1">
      <c r="H744" s="29"/>
    </row>
    <row r="745" ht="14.25" customHeight="1">
      <c r="H745" s="29"/>
    </row>
    <row r="746" ht="14.25" customHeight="1">
      <c r="H746" s="29"/>
    </row>
    <row r="747" ht="14.25" customHeight="1">
      <c r="H747" s="29"/>
    </row>
    <row r="748" ht="14.25" customHeight="1">
      <c r="H748" s="29"/>
    </row>
    <row r="749" ht="14.25" customHeight="1">
      <c r="H749" s="29"/>
    </row>
    <row r="750" ht="14.25" customHeight="1">
      <c r="H750" s="29"/>
    </row>
    <row r="751" ht="14.25" customHeight="1">
      <c r="H751" s="29"/>
    </row>
    <row r="752" ht="14.25" customHeight="1">
      <c r="H752" s="29"/>
    </row>
    <row r="753" ht="14.25" customHeight="1">
      <c r="H753" s="29"/>
    </row>
    <row r="754" ht="14.25" customHeight="1">
      <c r="H754" s="29"/>
    </row>
    <row r="755" ht="14.25" customHeight="1">
      <c r="H755" s="29"/>
    </row>
    <row r="756" ht="14.25" customHeight="1">
      <c r="H756" s="29"/>
    </row>
    <row r="757" ht="14.25" customHeight="1">
      <c r="H757" s="29"/>
    </row>
    <row r="758" ht="14.25" customHeight="1">
      <c r="H758" s="29"/>
    </row>
    <row r="759" ht="14.25" customHeight="1">
      <c r="H759" s="29"/>
    </row>
    <row r="760" ht="14.25" customHeight="1">
      <c r="H760" s="29"/>
    </row>
    <row r="761" ht="14.25" customHeight="1">
      <c r="H761" s="29"/>
    </row>
    <row r="762" ht="14.25" customHeight="1">
      <c r="H762" s="29"/>
    </row>
    <row r="763" ht="14.25" customHeight="1">
      <c r="H763" s="29"/>
    </row>
    <row r="764" ht="14.25" customHeight="1">
      <c r="H764" s="29"/>
    </row>
    <row r="765" ht="14.25" customHeight="1">
      <c r="H765" s="29"/>
    </row>
    <row r="766" ht="14.25" customHeight="1">
      <c r="H766" s="29"/>
    </row>
    <row r="767" ht="14.25" customHeight="1">
      <c r="H767" s="29"/>
    </row>
    <row r="768" ht="14.25" customHeight="1">
      <c r="H768" s="29"/>
    </row>
    <row r="769" ht="14.25" customHeight="1">
      <c r="H769" s="29"/>
    </row>
    <row r="770" ht="14.25" customHeight="1">
      <c r="H770" s="29"/>
    </row>
    <row r="771" ht="14.25" customHeight="1">
      <c r="H771" s="29"/>
    </row>
    <row r="772" ht="14.25" customHeight="1">
      <c r="H772" s="29"/>
    </row>
    <row r="773" ht="14.25" customHeight="1">
      <c r="H773" s="29"/>
    </row>
    <row r="774" ht="14.25" customHeight="1">
      <c r="H774" s="29"/>
    </row>
    <row r="775" ht="14.25" customHeight="1">
      <c r="H775" s="29"/>
    </row>
    <row r="776" ht="14.25" customHeight="1">
      <c r="H776" s="29"/>
    </row>
    <row r="777" ht="14.25" customHeight="1">
      <c r="H777" s="29"/>
    </row>
    <row r="778" ht="14.25" customHeight="1">
      <c r="H778" s="29"/>
    </row>
    <row r="779" ht="14.25" customHeight="1">
      <c r="H779" s="29"/>
    </row>
    <row r="780" ht="14.25" customHeight="1">
      <c r="H780" s="29"/>
    </row>
    <row r="781" ht="14.25" customHeight="1">
      <c r="H781" s="29"/>
    </row>
    <row r="782" ht="14.25" customHeight="1">
      <c r="H782" s="29"/>
    </row>
    <row r="783" ht="14.25" customHeight="1">
      <c r="H783" s="29"/>
    </row>
    <row r="784" ht="14.25" customHeight="1">
      <c r="H784" s="29"/>
    </row>
    <row r="785" ht="14.25" customHeight="1">
      <c r="H785" s="29"/>
    </row>
    <row r="786" ht="14.25" customHeight="1">
      <c r="H786" s="29"/>
    </row>
    <row r="787" ht="14.25" customHeight="1">
      <c r="H787" s="29"/>
    </row>
    <row r="788" ht="14.25" customHeight="1">
      <c r="H788" s="29"/>
    </row>
    <row r="789" ht="14.25" customHeight="1">
      <c r="H789" s="29"/>
    </row>
    <row r="790" ht="14.25" customHeight="1">
      <c r="H790" s="29"/>
    </row>
    <row r="791" ht="14.25" customHeight="1">
      <c r="H791" s="29"/>
    </row>
    <row r="792" ht="14.25" customHeight="1">
      <c r="H792" s="29"/>
    </row>
    <row r="793" ht="14.25" customHeight="1">
      <c r="H793" s="29"/>
    </row>
    <row r="794" ht="14.25" customHeight="1">
      <c r="H794" s="29"/>
    </row>
    <row r="795" ht="14.25" customHeight="1">
      <c r="H795" s="29"/>
    </row>
    <row r="796" ht="14.25" customHeight="1">
      <c r="H796" s="29"/>
    </row>
    <row r="797" ht="14.25" customHeight="1">
      <c r="H797" s="29"/>
    </row>
    <row r="798" ht="14.25" customHeight="1">
      <c r="H798" s="29"/>
    </row>
    <row r="799" ht="14.25" customHeight="1">
      <c r="H799" s="29"/>
    </row>
    <row r="800" ht="14.25" customHeight="1">
      <c r="H800" s="29"/>
    </row>
    <row r="801" ht="14.25" customHeight="1">
      <c r="H801" s="29"/>
    </row>
    <row r="802" ht="14.25" customHeight="1">
      <c r="H802" s="29"/>
    </row>
    <row r="803" ht="14.25" customHeight="1">
      <c r="H803" s="29"/>
    </row>
    <row r="804" ht="14.25" customHeight="1">
      <c r="H804" s="29"/>
    </row>
    <row r="805" ht="14.25" customHeight="1">
      <c r="H805" s="29"/>
    </row>
    <row r="806" ht="14.25" customHeight="1">
      <c r="H806" s="29"/>
    </row>
    <row r="807" ht="14.25" customHeight="1">
      <c r="H807" s="29"/>
    </row>
    <row r="808" ht="14.25" customHeight="1">
      <c r="H808" s="29"/>
    </row>
    <row r="809" ht="14.25" customHeight="1">
      <c r="H809" s="29"/>
    </row>
    <row r="810" ht="14.25" customHeight="1">
      <c r="H810" s="29"/>
    </row>
    <row r="811" ht="14.25" customHeight="1">
      <c r="H811" s="29"/>
    </row>
    <row r="812" ht="14.25" customHeight="1">
      <c r="H812" s="29"/>
    </row>
    <row r="813" ht="14.25" customHeight="1">
      <c r="H813" s="29"/>
    </row>
    <row r="814" ht="14.25" customHeight="1">
      <c r="H814" s="29"/>
    </row>
    <row r="815" ht="14.25" customHeight="1">
      <c r="H815" s="29"/>
    </row>
    <row r="816" ht="14.25" customHeight="1">
      <c r="H816" s="29"/>
    </row>
    <row r="817" ht="14.25" customHeight="1">
      <c r="H817" s="29"/>
    </row>
    <row r="818" ht="14.25" customHeight="1">
      <c r="H818" s="29"/>
    </row>
    <row r="819" ht="14.25" customHeight="1">
      <c r="H819" s="29"/>
    </row>
    <row r="820" ht="14.25" customHeight="1">
      <c r="H820" s="29"/>
    </row>
    <row r="821" ht="14.25" customHeight="1">
      <c r="H821" s="29"/>
    </row>
    <row r="822" ht="14.25" customHeight="1">
      <c r="H822" s="29"/>
    </row>
    <row r="823" ht="14.25" customHeight="1">
      <c r="H823" s="29"/>
    </row>
    <row r="824" ht="14.25" customHeight="1">
      <c r="H824" s="29"/>
    </row>
    <row r="825" ht="14.25" customHeight="1">
      <c r="H825" s="29"/>
    </row>
    <row r="826" ht="14.25" customHeight="1">
      <c r="H826" s="29"/>
    </row>
    <row r="827" ht="14.25" customHeight="1">
      <c r="H827" s="29"/>
    </row>
    <row r="828" ht="14.25" customHeight="1">
      <c r="H828" s="29"/>
    </row>
    <row r="829" ht="14.25" customHeight="1">
      <c r="H829" s="29"/>
    </row>
    <row r="830" ht="14.25" customHeight="1">
      <c r="H830" s="29"/>
    </row>
    <row r="831" ht="14.25" customHeight="1">
      <c r="H831" s="29"/>
    </row>
    <row r="832" ht="14.25" customHeight="1">
      <c r="H832" s="29"/>
    </row>
    <row r="833" ht="14.25" customHeight="1">
      <c r="H833" s="29"/>
    </row>
    <row r="834" ht="14.25" customHeight="1">
      <c r="H834" s="29"/>
    </row>
    <row r="835" ht="14.25" customHeight="1">
      <c r="H835" s="29"/>
    </row>
    <row r="836" ht="14.25" customHeight="1">
      <c r="H836" s="29"/>
    </row>
    <row r="837" ht="14.25" customHeight="1">
      <c r="H837" s="29"/>
    </row>
    <row r="838" ht="14.25" customHeight="1">
      <c r="H838" s="29"/>
    </row>
    <row r="839" ht="14.25" customHeight="1">
      <c r="H839" s="29"/>
    </row>
    <row r="840" ht="14.25" customHeight="1">
      <c r="H840" s="29"/>
    </row>
    <row r="841" ht="14.25" customHeight="1">
      <c r="H841" s="29"/>
    </row>
    <row r="842" ht="14.25" customHeight="1">
      <c r="H842" s="29"/>
    </row>
    <row r="843" ht="14.25" customHeight="1">
      <c r="H843" s="29"/>
    </row>
    <row r="844" ht="14.25" customHeight="1">
      <c r="H844" s="29"/>
    </row>
    <row r="845" ht="14.25" customHeight="1">
      <c r="H845" s="29"/>
    </row>
    <row r="846" ht="14.25" customHeight="1">
      <c r="H846" s="29"/>
    </row>
    <row r="847" ht="14.25" customHeight="1">
      <c r="H847" s="29"/>
    </row>
    <row r="848" ht="14.25" customHeight="1">
      <c r="H848" s="29"/>
    </row>
    <row r="849" ht="14.25" customHeight="1">
      <c r="H849" s="29"/>
    </row>
    <row r="850" ht="14.25" customHeight="1">
      <c r="H850" s="29"/>
    </row>
    <row r="851" ht="14.25" customHeight="1">
      <c r="H851" s="29"/>
    </row>
    <row r="852" ht="14.25" customHeight="1">
      <c r="H852" s="29"/>
    </row>
    <row r="853" ht="14.25" customHeight="1">
      <c r="H853" s="29"/>
    </row>
    <row r="854" ht="14.25" customHeight="1">
      <c r="H854" s="29"/>
    </row>
    <row r="855" ht="14.25" customHeight="1">
      <c r="H855" s="29"/>
    </row>
    <row r="856" ht="14.25" customHeight="1">
      <c r="H856" s="29"/>
    </row>
    <row r="857" ht="14.25" customHeight="1">
      <c r="H857" s="29"/>
    </row>
    <row r="858" ht="14.25" customHeight="1">
      <c r="H858" s="29"/>
    </row>
    <row r="859" ht="14.25" customHeight="1">
      <c r="H859" s="29"/>
    </row>
    <row r="860" ht="14.25" customHeight="1">
      <c r="H860" s="29"/>
    </row>
    <row r="861" ht="14.25" customHeight="1">
      <c r="H861" s="29"/>
    </row>
    <row r="862" ht="14.25" customHeight="1">
      <c r="H862" s="29"/>
    </row>
    <row r="863" ht="14.25" customHeight="1">
      <c r="H863" s="29"/>
    </row>
    <row r="864" ht="14.25" customHeight="1">
      <c r="H864" s="29"/>
    </row>
    <row r="865" ht="14.25" customHeight="1">
      <c r="H865" s="29"/>
    </row>
    <row r="866" ht="14.25" customHeight="1">
      <c r="H866" s="29"/>
    </row>
    <row r="867" ht="14.25" customHeight="1">
      <c r="H867" s="29"/>
    </row>
    <row r="868" ht="14.25" customHeight="1">
      <c r="H868" s="29"/>
    </row>
    <row r="869" ht="14.25" customHeight="1">
      <c r="H869" s="29"/>
    </row>
    <row r="870" ht="14.25" customHeight="1">
      <c r="H870" s="29"/>
    </row>
    <row r="871" ht="14.25" customHeight="1">
      <c r="H871" s="29"/>
    </row>
    <row r="872" ht="14.25" customHeight="1">
      <c r="H872" s="29"/>
    </row>
    <row r="873" ht="14.25" customHeight="1">
      <c r="H873" s="29"/>
    </row>
    <row r="874" ht="14.25" customHeight="1">
      <c r="H874" s="29"/>
    </row>
    <row r="875" ht="14.25" customHeight="1">
      <c r="H875" s="29"/>
    </row>
    <row r="876" ht="14.25" customHeight="1">
      <c r="H876" s="29"/>
    </row>
    <row r="877" ht="14.25" customHeight="1">
      <c r="H877" s="29"/>
    </row>
    <row r="878" ht="14.25" customHeight="1">
      <c r="H878" s="29"/>
    </row>
    <row r="879" ht="14.25" customHeight="1">
      <c r="H879" s="29"/>
    </row>
    <row r="880" ht="14.25" customHeight="1">
      <c r="H880" s="29"/>
    </row>
    <row r="881" ht="14.25" customHeight="1">
      <c r="H881" s="29"/>
    </row>
    <row r="882" ht="14.25" customHeight="1">
      <c r="H882" s="29"/>
    </row>
    <row r="883" ht="14.25" customHeight="1">
      <c r="H883" s="29"/>
    </row>
    <row r="884" ht="14.25" customHeight="1">
      <c r="H884" s="29"/>
    </row>
    <row r="885" ht="14.25" customHeight="1">
      <c r="H885" s="29"/>
    </row>
    <row r="886" ht="14.25" customHeight="1">
      <c r="H886" s="29"/>
    </row>
    <row r="887" ht="14.25" customHeight="1">
      <c r="H887" s="29"/>
    </row>
    <row r="888" ht="14.25" customHeight="1">
      <c r="H888" s="29"/>
    </row>
    <row r="889" ht="14.25" customHeight="1">
      <c r="H889" s="29"/>
    </row>
    <row r="890" ht="14.25" customHeight="1">
      <c r="H890" s="29"/>
    </row>
    <row r="891" ht="14.25" customHeight="1">
      <c r="H891" s="29"/>
    </row>
    <row r="892" ht="14.25" customHeight="1">
      <c r="H892" s="29"/>
    </row>
    <row r="893" ht="14.25" customHeight="1">
      <c r="H893" s="29"/>
    </row>
    <row r="894" ht="14.25" customHeight="1">
      <c r="H894" s="29"/>
    </row>
    <row r="895" ht="14.25" customHeight="1">
      <c r="H895" s="29"/>
    </row>
    <row r="896" ht="14.25" customHeight="1">
      <c r="H896" s="29"/>
    </row>
    <row r="897" ht="14.25" customHeight="1">
      <c r="H897" s="29"/>
    </row>
    <row r="898" ht="14.25" customHeight="1">
      <c r="H898" s="29"/>
    </row>
    <row r="899" ht="14.25" customHeight="1">
      <c r="H899" s="29"/>
    </row>
    <row r="900" ht="14.25" customHeight="1">
      <c r="H900" s="29"/>
    </row>
    <row r="901" ht="14.25" customHeight="1">
      <c r="H901" s="29"/>
    </row>
    <row r="902" ht="14.25" customHeight="1">
      <c r="H902" s="29"/>
    </row>
    <row r="903" ht="14.25" customHeight="1">
      <c r="H903" s="29"/>
    </row>
    <row r="904" ht="14.25" customHeight="1">
      <c r="H904" s="29"/>
    </row>
    <row r="905" ht="14.25" customHeight="1">
      <c r="H905" s="29"/>
    </row>
    <row r="906" ht="14.25" customHeight="1">
      <c r="H906" s="29"/>
    </row>
    <row r="907" ht="14.25" customHeight="1">
      <c r="H907" s="29"/>
    </row>
    <row r="908" ht="14.25" customHeight="1">
      <c r="H908" s="29"/>
    </row>
    <row r="909" ht="14.25" customHeight="1">
      <c r="H909" s="29"/>
    </row>
    <row r="910" ht="14.25" customHeight="1">
      <c r="H910" s="29"/>
    </row>
    <row r="911" ht="14.25" customHeight="1">
      <c r="H911" s="29"/>
    </row>
    <row r="912" ht="14.25" customHeight="1">
      <c r="H912" s="29"/>
    </row>
    <row r="913" ht="14.25" customHeight="1">
      <c r="H913" s="29"/>
    </row>
    <row r="914" ht="14.25" customHeight="1">
      <c r="H914" s="29"/>
    </row>
    <row r="915" ht="14.25" customHeight="1">
      <c r="H915" s="29"/>
    </row>
    <row r="916" ht="14.25" customHeight="1">
      <c r="H916" s="29"/>
    </row>
    <row r="917" ht="14.25" customHeight="1">
      <c r="H917" s="29"/>
    </row>
    <row r="918" ht="14.25" customHeight="1">
      <c r="H918" s="29"/>
    </row>
    <row r="919" ht="14.25" customHeight="1">
      <c r="H919" s="29"/>
    </row>
    <row r="920" ht="14.25" customHeight="1">
      <c r="H920" s="29"/>
    </row>
    <row r="921" ht="14.25" customHeight="1">
      <c r="H921" s="29"/>
    </row>
    <row r="922" ht="14.25" customHeight="1">
      <c r="H922" s="29"/>
    </row>
    <row r="923" ht="14.25" customHeight="1">
      <c r="H923" s="29"/>
    </row>
    <row r="924" ht="14.25" customHeight="1">
      <c r="H924" s="29"/>
    </row>
    <row r="925" ht="14.25" customHeight="1">
      <c r="H925" s="29"/>
    </row>
    <row r="926" ht="14.25" customHeight="1">
      <c r="H926" s="29"/>
    </row>
    <row r="927" ht="14.25" customHeight="1">
      <c r="H927" s="29"/>
    </row>
    <row r="928" ht="14.25" customHeight="1">
      <c r="H928" s="29"/>
    </row>
    <row r="929" ht="14.25" customHeight="1">
      <c r="H929" s="29"/>
    </row>
    <row r="930" ht="14.25" customHeight="1">
      <c r="H930" s="29"/>
    </row>
    <row r="931" ht="14.25" customHeight="1">
      <c r="H931" s="29"/>
    </row>
    <row r="932" ht="14.25" customHeight="1">
      <c r="H932" s="29"/>
    </row>
    <row r="933" ht="14.25" customHeight="1">
      <c r="H933" s="29"/>
    </row>
    <row r="934" ht="14.25" customHeight="1">
      <c r="H934" s="29"/>
    </row>
    <row r="935" ht="14.25" customHeight="1">
      <c r="H935" s="29"/>
    </row>
    <row r="936" ht="14.25" customHeight="1">
      <c r="H936" s="29"/>
    </row>
    <row r="937" ht="14.25" customHeight="1">
      <c r="H937" s="29"/>
    </row>
    <row r="938" ht="14.25" customHeight="1">
      <c r="H938" s="29"/>
    </row>
    <row r="939" ht="14.25" customHeight="1">
      <c r="H939" s="29"/>
    </row>
    <row r="940" ht="14.25" customHeight="1">
      <c r="H940" s="29"/>
    </row>
    <row r="941" ht="14.25" customHeight="1">
      <c r="H941" s="29"/>
    </row>
    <row r="942" ht="14.25" customHeight="1">
      <c r="H942" s="29"/>
    </row>
    <row r="943" ht="14.25" customHeight="1">
      <c r="H943" s="29"/>
    </row>
    <row r="944" ht="14.25" customHeight="1">
      <c r="H944" s="29"/>
    </row>
    <row r="945" ht="14.25" customHeight="1">
      <c r="H945" s="29"/>
    </row>
    <row r="946" ht="14.25" customHeight="1">
      <c r="H946" s="29"/>
    </row>
    <row r="947" ht="14.25" customHeight="1">
      <c r="H947" s="29"/>
    </row>
    <row r="948" ht="14.25" customHeight="1">
      <c r="H948" s="29"/>
    </row>
    <row r="949" ht="14.25" customHeight="1">
      <c r="H949" s="29"/>
    </row>
    <row r="950" ht="14.25" customHeight="1">
      <c r="H950" s="29"/>
    </row>
    <row r="951" ht="14.25" customHeight="1">
      <c r="H951" s="29"/>
    </row>
    <row r="952" ht="14.25" customHeight="1">
      <c r="H952" s="29"/>
    </row>
    <row r="953" ht="14.25" customHeight="1">
      <c r="H953" s="29"/>
    </row>
    <row r="954" ht="14.25" customHeight="1">
      <c r="H954" s="29"/>
    </row>
    <row r="955" ht="14.25" customHeight="1">
      <c r="H955" s="29"/>
    </row>
    <row r="956" ht="14.25" customHeight="1">
      <c r="H956" s="29"/>
    </row>
    <row r="957" ht="14.25" customHeight="1">
      <c r="H957" s="29"/>
    </row>
    <row r="958" ht="14.25" customHeight="1">
      <c r="H958" s="29"/>
    </row>
    <row r="959" ht="14.25" customHeight="1">
      <c r="H959" s="29"/>
    </row>
    <row r="960" ht="14.25" customHeight="1">
      <c r="H960" s="29"/>
    </row>
    <row r="961" ht="14.25" customHeight="1">
      <c r="H961" s="29"/>
    </row>
    <row r="962" ht="14.25" customHeight="1">
      <c r="H962" s="29"/>
    </row>
    <row r="963" ht="14.25" customHeight="1">
      <c r="H963" s="29"/>
    </row>
    <row r="964" ht="14.25" customHeight="1">
      <c r="H964" s="29"/>
    </row>
    <row r="965" ht="14.25" customHeight="1">
      <c r="H965" s="29"/>
    </row>
    <row r="966" ht="14.25" customHeight="1">
      <c r="H966" s="29"/>
    </row>
    <row r="967" ht="14.25" customHeight="1">
      <c r="H967" s="29"/>
    </row>
    <row r="968" ht="14.25" customHeight="1">
      <c r="H968" s="29"/>
    </row>
    <row r="969" ht="14.25" customHeight="1">
      <c r="H969" s="29"/>
    </row>
    <row r="970" ht="14.25" customHeight="1">
      <c r="H970" s="29"/>
    </row>
    <row r="971" ht="14.25" customHeight="1">
      <c r="H971" s="29"/>
    </row>
    <row r="972" ht="14.25" customHeight="1">
      <c r="H972" s="29"/>
    </row>
    <row r="973" ht="14.25" customHeight="1">
      <c r="H973" s="29"/>
    </row>
    <row r="974" ht="14.25" customHeight="1">
      <c r="H974" s="29"/>
    </row>
    <row r="975" ht="14.25" customHeight="1">
      <c r="H975" s="29"/>
    </row>
    <row r="976" ht="14.25" customHeight="1">
      <c r="H976" s="29"/>
    </row>
    <row r="977" ht="14.25" customHeight="1">
      <c r="H977" s="29"/>
    </row>
    <row r="978" ht="14.25" customHeight="1">
      <c r="H978" s="29"/>
    </row>
    <row r="979" ht="14.25" customHeight="1">
      <c r="H979" s="29"/>
    </row>
    <row r="980" ht="14.25" customHeight="1">
      <c r="H980" s="29"/>
    </row>
    <row r="981" ht="14.25" customHeight="1">
      <c r="H981" s="29"/>
    </row>
    <row r="982" ht="14.25" customHeight="1">
      <c r="H982" s="29"/>
    </row>
    <row r="983" ht="14.25" customHeight="1">
      <c r="H983" s="29"/>
    </row>
    <row r="984" ht="14.25" customHeight="1">
      <c r="H984" s="29"/>
    </row>
    <row r="985" ht="14.25" customHeight="1">
      <c r="H985" s="29"/>
    </row>
    <row r="986" ht="14.25" customHeight="1">
      <c r="H986" s="29"/>
    </row>
    <row r="987" ht="14.25" customHeight="1">
      <c r="H987" s="29"/>
    </row>
    <row r="988" ht="14.25" customHeight="1">
      <c r="H988" s="29"/>
    </row>
    <row r="989" ht="14.25" customHeight="1">
      <c r="H989" s="29"/>
    </row>
    <row r="990" ht="14.25" customHeight="1">
      <c r="H990" s="29"/>
    </row>
    <row r="991" ht="14.25" customHeight="1">
      <c r="H991" s="29"/>
    </row>
    <row r="992" ht="14.25" customHeight="1">
      <c r="H992" s="29"/>
    </row>
    <row r="993" ht="14.25" customHeight="1">
      <c r="H993" s="29"/>
    </row>
    <row r="994" ht="14.25" customHeight="1">
      <c r="H994" s="29"/>
    </row>
    <row r="995" ht="14.25" customHeight="1">
      <c r="H995" s="29"/>
    </row>
    <row r="996" ht="14.25" customHeight="1">
      <c r="H996" s="29"/>
    </row>
    <row r="997" ht="14.25" customHeight="1">
      <c r="H997" s="29"/>
    </row>
    <row r="998" ht="14.25" customHeight="1">
      <c r="H998" s="29"/>
    </row>
  </sheetData>
  <mergeCells count="5">
    <mergeCell ref="C202:D202"/>
    <mergeCell ref="C208:D208"/>
    <mergeCell ref="C210:D210"/>
    <mergeCell ref="C224:D224"/>
    <mergeCell ref="C318:D318"/>
  </mergeCells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6.0" ySplit="1.0" topLeftCell="G2" activePane="bottomRight" state="frozen"/>
      <selection activeCell="G1" sqref="G1" pane="topRight"/>
      <selection activeCell="A2" sqref="A2" pane="bottomLeft"/>
      <selection activeCell="G2" sqref="G2" pane="bottomRight"/>
    </sheetView>
  </sheetViews>
  <sheetFormatPr customHeight="1" defaultColWidth="14.43" defaultRowHeight="15.0"/>
  <cols>
    <col customWidth="1" min="1" max="1" width="7.86"/>
    <col customWidth="1" min="2" max="3" width="20.43"/>
    <col customWidth="1" min="4" max="4" width="15.57"/>
    <col customWidth="1" min="5" max="5" width="6.14"/>
    <col customWidth="1" min="6" max="6" width="18.14"/>
    <col customWidth="1" min="7" max="7" width="6.0"/>
    <col customWidth="1" min="8" max="9" width="11.43"/>
    <col customWidth="1" min="10" max="10" width="17.57"/>
    <col customWidth="1" min="11" max="11" width="16.43"/>
    <col customWidth="1" min="12" max="14" width="12.14"/>
    <col customWidth="1" min="15" max="15" width="15.29"/>
    <col customWidth="1" min="16" max="16" width="12.14"/>
    <col customWidth="1" min="17" max="17" width="14.71"/>
    <col customWidth="1" min="18" max="20" width="12.14"/>
    <col customWidth="1" min="21" max="21" width="32.0"/>
    <col customWidth="1" min="22" max="24" width="8.71"/>
    <col customWidth="1" hidden="1" min="25" max="28" width="8.71"/>
    <col customWidth="1" min="29" max="33" width="8.71"/>
    <col customWidth="1" min="34" max="34" width="17.86"/>
    <col customWidth="1" min="35" max="59" width="8.71"/>
  </cols>
  <sheetData>
    <row r="1" ht="31.5" customHeight="1">
      <c r="A1" s="1" t="s">
        <v>1991</v>
      </c>
      <c r="B1" s="1" t="s">
        <v>1</v>
      </c>
      <c r="C1" s="1" t="s">
        <v>2</v>
      </c>
      <c r="D1" s="1" t="s">
        <v>3</v>
      </c>
      <c r="E1" s="1" t="s">
        <v>6</v>
      </c>
      <c r="F1" s="2" t="s">
        <v>5</v>
      </c>
      <c r="G1" s="1" t="s">
        <v>6</v>
      </c>
      <c r="H1" s="1" t="s">
        <v>7</v>
      </c>
      <c r="I1" s="1" t="s">
        <v>1992</v>
      </c>
      <c r="J1" s="1" t="s">
        <v>8</v>
      </c>
      <c r="K1" s="1" t="s">
        <v>9</v>
      </c>
      <c r="L1" s="1" t="s">
        <v>10</v>
      </c>
      <c r="M1" s="2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</row>
    <row r="2" ht="14.25" customHeight="1">
      <c r="A2" s="40" t="s">
        <v>58</v>
      </c>
      <c r="B2" s="41"/>
      <c r="C2" s="41" t="s">
        <v>59</v>
      </c>
      <c r="D2" s="7"/>
      <c r="E2" s="7"/>
      <c r="F2" s="6"/>
      <c r="G2" s="6"/>
      <c r="H2" s="6"/>
      <c r="I2" s="6"/>
      <c r="J2" s="6"/>
      <c r="K2" s="6"/>
      <c r="L2" s="6"/>
      <c r="M2" s="6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</row>
    <row r="3" ht="14.25" customHeight="1">
      <c r="A3" s="10">
        <v>1.0</v>
      </c>
      <c r="B3" s="11" t="s">
        <v>59</v>
      </c>
      <c r="C3" s="11" t="s">
        <v>1993</v>
      </c>
      <c r="D3" s="11" t="s">
        <v>1994</v>
      </c>
      <c r="E3" s="10">
        <v>1.0</v>
      </c>
      <c r="F3" s="11" t="s">
        <v>1995</v>
      </c>
      <c r="G3" s="10">
        <v>1.0</v>
      </c>
      <c r="H3" s="10" t="s">
        <v>63</v>
      </c>
      <c r="I3" s="10" t="s">
        <v>1996</v>
      </c>
      <c r="J3" s="10">
        <v>4.624123</v>
      </c>
      <c r="K3" s="10">
        <v>96.857801</v>
      </c>
      <c r="L3" s="10" t="s">
        <v>64</v>
      </c>
      <c r="M3" s="10" t="s">
        <v>64</v>
      </c>
      <c r="N3" s="10" t="s">
        <v>245</v>
      </c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</row>
    <row r="4" ht="14.25" customHeight="1">
      <c r="A4" s="10">
        <f t="shared" ref="A4:A8" si="1">A3+1</f>
        <v>2</v>
      </c>
      <c r="B4" s="11" t="s">
        <v>59</v>
      </c>
      <c r="C4" s="11" t="s">
        <v>1993</v>
      </c>
      <c r="D4" s="11" t="s">
        <v>1997</v>
      </c>
      <c r="E4" s="10">
        <f t="shared" ref="E4:E8" si="2">E3+1</f>
        <v>2</v>
      </c>
      <c r="F4" s="11" t="s">
        <v>1998</v>
      </c>
      <c r="G4" s="10"/>
      <c r="H4" s="10"/>
      <c r="I4" s="10" t="s">
        <v>1996</v>
      </c>
      <c r="J4" s="10">
        <v>4.589532</v>
      </c>
      <c r="K4" s="10">
        <v>96.995364</v>
      </c>
      <c r="L4" s="10" t="s">
        <v>64</v>
      </c>
      <c r="M4" s="10" t="s">
        <v>64</v>
      </c>
      <c r="N4" s="10" t="s">
        <v>245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</row>
    <row r="5" ht="14.25" customHeight="1">
      <c r="A5" s="10">
        <f t="shared" si="1"/>
        <v>3</v>
      </c>
      <c r="B5" s="11" t="s">
        <v>59</v>
      </c>
      <c r="C5" s="11" t="s">
        <v>1993</v>
      </c>
      <c r="D5" s="11" t="s">
        <v>1997</v>
      </c>
      <c r="E5" s="10">
        <f t="shared" si="2"/>
        <v>3</v>
      </c>
      <c r="F5" s="11" t="s">
        <v>1999</v>
      </c>
      <c r="G5" s="10"/>
      <c r="H5" s="10"/>
      <c r="I5" s="10" t="s">
        <v>1996</v>
      </c>
      <c r="J5" s="10">
        <v>4.592821</v>
      </c>
      <c r="K5" s="10">
        <v>96.996632</v>
      </c>
      <c r="L5" s="10" t="s">
        <v>64</v>
      </c>
      <c r="M5" s="10" t="s">
        <v>64</v>
      </c>
      <c r="N5" s="10" t="s">
        <v>245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</row>
    <row r="6" ht="14.25" customHeight="1">
      <c r="A6" s="10">
        <f t="shared" si="1"/>
        <v>4</v>
      </c>
      <c r="B6" s="11" t="s">
        <v>59</v>
      </c>
      <c r="C6" s="11" t="s">
        <v>1993</v>
      </c>
      <c r="D6" s="11" t="s">
        <v>2000</v>
      </c>
      <c r="E6" s="10">
        <f t="shared" si="2"/>
        <v>4</v>
      </c>
      <c r="F6" s="11" t="s">
        <v>2001</v>
      </c>
      <c r="G6" s="10"/>
      <c r="H6" s="10"/>
      <c r="I6" s="10" t="s">
        <v>1996</v>
      </c>
      <c r="J6" s="10">
        <v>4.635178</v>
      </c>
      <c r="K6" s="10">
        <v>96.861108</v>
      </c>
      <c r="L6" s="10" t="s">
        <v>64</v>
      </c>
      <c r="M6" s="10" t="s">
        <v>64</v>
      </c>
      <c r="N6" s="10" t="s">
        <v>245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</row>
    <row r="7" ht="14.25" customHeight="1">
      <c r="A7" s="10">
        <f t="shared" si="1"/>
        <v>5</v>
      </c>
      <c r="B7" s="11" t="s">
        <v>59</v>
      </c>
      <c r="C7" s="11" t="s">
        <v>1993</v>
      </c>
      <c r="D7" s="11" t="s">
        <v>2002</v>
      </c>
      <c r="E7" s="10">
        <f t="shared" si="2"/>
        <v>5</v>
      </c>
      <c r="F7" s="11" t="s">
        <v>2003</v>
      </c>
      <c r="G7" s="10"/>
      <c r="H7" s="10"/>
      <c r="I7" s="10" t="s">
        <v>1996</v>
      </c>
      <c r="J7" s="10">
        <v>4.605232</v>
      </c>
      <c r="K7" s="10">
        <v>96.893084</v>
      </c>
      <c r="L7" s="10" t="s">
        <v>64</v>
      </c>
      <c r="M7" s="10" t="s">
        <v>64</v>
      </c>
      <c r="N7" s="10" t="s">
        <v>245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</row>
    <row r="8" ht="14.25" customHeight="1">
      <c r="A8" s="10">
        <f t="shared" si="1"/>
        <v>6</v>
      </c>
      <c r="B8" s="11" t="s">
        <v>59</v>
      </c>
      <c r="C8" s="11" t="s">
        <v>125</v>
      </c>
      <c r="D8" s="11" t="s">
        <v>2004</v>
      </c>
      <c r="E8" s="10">
        <f t="shared" si="2"/>
        <v>6</v>
      </c>
      <c r="F8" s="11" t="s">
        <v>2005</v>
      </c>
      <c r="G8" s="10"/>
      <c r="H8" s="10"/>
      <c r="I8" s="10" t="s">
        <v>1996</v>
      </c>
      <c r="J8" s="10"/>
      <c r="K8" s="10"/>
      <c r="L8" s="10" t="s">
        <v>145</v>
      </c>
      <c r="M8" s="10" t="s">
        <v>145</v>
      </c>
      <c r="N8" s="10" t="s">
        <v>245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</row>
    <row r="9" ht="14.25" customHeight="1">
      <c r="A9" s="40" t="s">
        <v>146</v>
      </c>
      <c r="B9" s="41"/>
      <c r="C9" s="41" t="s">
        <v>147</v>
      </c>
      <c r="D9" s="6"/>
      <c r="E9" s="7"/>
      <c r="F9" s="6"/>
      <c r="G9" s="6"/>
      <c r="H9" s="6"/>
      <c r="I9" s="6"/>
      <c r="J9" s="6"/>
      <c r="K9" s="6"/>
      <c r="L9" s="6"/>
      <c r="M9" s="6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</row>
    <row r="10" ht="14.25" customHeight="1">
      <c r="A10" s="10">
        <f>A8+1</f>
        <v>7</v>
      </c>
      <c r="B10" s="11" t="s">
        <v>147</v>
      </c>
      <c r="C10" s="11" t="s">
        <v>2006</v>
      </c>
      <c r="D10" s="11" t="s">
        <v>2007</v>
      </c>
      <c r="E10" s="10">
        <v>1.0</v>
      </c>
      <c r="F10" s="11" t="s">
        <v>2008</v>
      </c>
      <c r="G10" s="10"/>
      <c r="H10" s="10"/>
      <c r="I10" s="10" t="s">
        <v>2009</v>
      </c>
      <c r="J10" s="10"/>
      <c r="K10" s="10"/>
      <c r="L10" s="10" t="s">
        <v>64</v>
      </c>
      <c r="M10" s="10" t="s">
        <v>64</v>
      </c>
      <c r="N10" s="10" t="s">
        <v>245</v>
      </c>
      <c r="O10" s="10" t="s">
        <v>2010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</row>
    <row r="11" ht="14.25" customHeight="1">
      <c r="A11" s="10">
        <f t="shared" ref="A11:A94" si="3">A10+1</f>
        <v>8</v>
      </c>
      <c r="B11" s="11" t="s">
        <v>147</v>
      </c>
      <c r="C11" s="11" t="s">
        <v>2011</v>
      </c>
      <c r="D11" s="11" t="s">
        <v>2012</v>
      </c>
      <c r="E11" s="10">
        <f t="shared" ref="E11:E94" si="4">E10+1</f>
        <v>2</v>
      </c>
      <c r="F11" s="11" t="s">
        <v>2013</v>
      </c>
      <c r="G11" s="10"/>
      <c r="H11" s="10"/>
      <c r="I11" s="10" t="s">
        <v>1996</v>
      </c>
      <c r="J11" s="10"/>
      <c r="K11" s="10"/>
      <c r="L11" s="10" t="s">
        <v>64</v>
      </c>
      <c r="M11" s="10" t="s">
        <v>64</v>
      </c>
      <c r="N11" s="10" t="s">
        <v>65</v>
      </c>
      <c r="O11" s="10" t="s">
        <v>110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</row>
    <row r="12" ht="14.25" customHeight="1">
      <c r="A12" s="10">
        <f t="shared" si="3"/>
        <v>9</v>
      </c>
      <c r="B12" s="11" t="s">
        <v>147</v>
      </c>
      <c r="C12" s="11" t="s">
        <v>2014</v>
      </c>
      <c r="D12" s="11" t="s">
        <v>2015</v>
      </c>
      <c r="E12" s="10">
        <f t="shared" si="4"/>
        <v>3</v>
      </c>
      <c r="F12" s="11" t="s">
        <v>2016</v>
      </c>
      <c r="G12" s="10"/>
      <c r="H12" s="10"/>
      <c r="I12" s="10" t="s">
        <v>2009</v>
      </c>
      <c r="J12" s="10"/>
      <c r="K12" s="10"/>
      <c r="L12" s="10" t="s">
        <v>64</v>
      </c>
      <c r="M12" s="10" t="s">
        <v>64</v>
      </c>
      <c r="N12" s="10" t="s">
        <v>245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</row>
    <row r="13" ht="14.25" customHeight="1">
      <c r="A13" s="10">
        <f t="shared" si="3"/>
        <v>10</v>
      </c>
      <c r="B13" s="11" t="s">
        <v>147</v>
      </c>
      <c r="C13" s="11" t="s">
        <v>2014</v>
      </c>
      <c r="D13" s="11" t="s">
        <v>2015</v>
      </c>
      <c r="E13" s="10">
        <f t="shared" si="4"/>
        <v>4</v>
      </c>
      <c r="F13" s="11" t="s">
        <v>2017</v>
      </c>
      <c r="G13" s="10"/>
      <c r="H13" s="10"/>
      <c r="I13" s="10" t="s">
        <v>2009</v>
      </c>
      <c r="J13" s="10"/>
      <c r="K13" s="10"/>
      <c r="L13" s="10" t="s">
        <v>64</v>
      </c>
      <c r="M13" s="10" t="s">
        <v>64</v>
      </c>
      <c r="N13" s="10" t="s">
        <v>245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</row>
    <row r="14" ht="14.25" customHeight="1">
      <c r="A14" s="10">
        <f t="shared" si="3"/>
        <v>11</v>
      </c>
      <c r="B14" s="11" t="s">
        <v>147</v>
      </c>
      <c r="C14" s="11" t="s">
        <v>2014</v>
      </c>
      <c r="D14" s="11" t="s">
        <v>2015</v>
      </c>
      <c r="E14" s="10">
        <f t="shared" si="4"/>
        <v>5</v>
      </c>
      <c r="F14" s="11" t="s">
        <v>2018</v>
      </c>
      <c r="G14" s="10"/>
      <c r="H14" s="10"/>
      <c r="I14" s="10" t="s">
        <v>2009</v>
      </c>
      <c r="J14" s="10"/>
      <c r="K14" s="10"/>
      <c r="L14" s="10" t="s">
        <v>64</v>
      </c>
      <c r="M14" s="10" t="s">
        <v>64</v>
      </c>
      <c r="N14" s="10" t="s">
        <v>245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</row>
    <row r="15" ht="14.25" customHeight="1">
      <c r="A15" s="10">
        <f t="shared" si="3"/>
        <v>12</v>
      </c>
      <c r="B15" s="11" t="s">
        <v>147</v>
      </c>
      <c r="C15" s="11" t="s">
        <v>2014</v>
      </c>
      <c r="D15" s="11" t="s">
        <v>2019</v>
      </c>
      <c r="E15" s="10">
        <f t="shared" si="4"/>
        <v>6</v>
      </c>
      <c r="F15" s="11" t="s">
        <v>2020</v>
      </c>
      <c r="G15" s="10"/>
      <c r="H15" s="10"/>
      <c r="I15" s="10" t="s">
        <v>2009</v>
      </c>
      <c r="J15" s="10"/>
      <c r="K15" s="10"/>
      <c r="L15" s="10" t="s">
        <v>64</v>
      </c>
      <c r="M15" s="10" t="s">
        <v>64</v>
      </c>
      <c r="N15" s="10" t="s">
        <v>245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</row>
    <row r="16" ht="14.25" customHeight="1">
      <c r="A16" s="10">
        <f t="shared" si="3"/>
        <v>13</v>
      </c>
      <c r="B16" s="11" t="s">
        <v>147</v>
      </c>
      <c r="C16" s="11" t="s">
        <v>2021</v>
      </c>
      <c r="D16" s="11" t="s">
        <v>2022</v>
      </c>
      <c r="E16" s="10">
        <f t="shared" si="4"/>
        <v>7</v>
      </c>
      <c r="F16" s="11" t="s">
        <v>2023</v>
      </c>
      <c r="G16" s="10"/>
      <c r="H16" s="10"/>
      <c r="I16" s="10" t="s">
        <v>1996</v>
      </c>
      <c r="J16" s="10"/>
      <c r="K16" s="10"/>
      <c r="L16" s="10" t="s">
        <v>64</v>
      </c>
      <c r="M16" s="10" t="s">
        <v>64</v>
      </c>
      <c r="N16" s="10" t="s">
        <v>65</v>
      </c>
      <c r="O16" s="10" t="s">
        <v>110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</row>
    <row r="17" ht="14.25" customHeight="1">
      <c r="A17" s="10">
        <f t="shared" si="3"/>
        <v>14</v>
      </c>
      <c r="B17" s="11" t="s">
        <v>147</v>
      </c>
      <c r="C17" s="11" t="s">
        <v>2021</v>
      </c>
      <c r="D17" s="11" t="s">
        <v>2022</v>
      </c>
      <c r="E17" s="10">
        <f t="shared" si="4"/>
        <v>8</v>
      </c>
      <c r="F17" s="11" t="s">
        <v>2024</v>
      </c>
      <c r="G17" s="10"/>
      <c r="H17" s="10"/>
      <c r="I17" s="10" t="s">
        <v>1996</v>
      </c>
      <c r="J17" s="10"/>
      <c r="K17" s="10"/>
      <c r="L17" s="10" t="s">
        <v>64</v>
      </c>
      <c r="M17" s="10" t="s">
        <v>64</v>
      </c>
      <c r="N17" s="10" t="s">
        <v>65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</row>
    <row r="18" ht="14.25" customHeight="1">
      <c r="A18" s="10">
        <f t="shared" si="3"/>
        <v>15</v>
      </c>
      <c r="B18" s="11" t="s">
        <v>147</v>
      </c>
      <c r="C18" s="11" t="s">
        <v>2021</v>
      </c>
      <c r="D18" s="11" t="s">
        <v>2022</v>
      </c>
      <c r="E18" s="10">
        <f t="shared" si="4"/>
        <v>9</v>
      </c>
      <c r="F18" s="11" t="s">
        <v>2025</v>
      </c>
      <c r="G18" s="10"/>
      <c r="H18" s="10"/>
      <c r="I18" s="10" t="s">
        <v>1996</v>
      </c>
      <c r="J18" s="10"/>
      <c r="K18" s="10"/>
      <c r="L18" s="10" t="s">
        <v>64</v>
      </c>
      <c r="M18" s="10" t="s">
        <v>64</v>
      </c>
      <c r="N18" s="10" t="s">
        <v>65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</row>
    <row r="19" ht="14.25" customHeight="1">
      <c r="A19" s="10">
        <f t="shared" si="3"/>
        <v>16</v>
      </c>
      <c r="B19" s="11" t="s">
        <v>147</v>
      </c>
      <c r="C19" s="11" t="s">
        <v>2021</v>
      </c>
      <c r="D19" s="11" t="s">
        <v>2026</v>
      </c>
      <c r="E19" s="10">
        <f t="shared" si="4"/>
        <v>10</v>
      </c>
      <c r="F19" s="11" t="s">
        <v>2027</v>
      </c>
      <c r="G19" s="10"/>
      <c r="H19" s="10"/>
      <c r="I19" s="10" t="s">
        <v>1996</v>
      </c>
      <c r="J19" s="10"/>
      <c r="K19" s="10"/>
      <c r="L19" s="10" t="s">
        <v>64</v>
      </c>
      <c r="M19" s="10" t="s">
        <v>64</v>
      </c>
      <c r="N19" s="10" t="s">
        <v>65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</row>
    <row r="20" ht="14.25" customHeight="1">
      <c r="A20" s="10">
        <f t="shared" si="3"/>
        <v>17</v>
      </c>
      <c r="B20" s="11" t="s">
        <v>147</v>
      </c>
      <c r="C20" s="11" t="s">
        <v>2021</v>
      </c>
      <c r="D20" s="11" t="s">
        <v>2028</v>
      </c>
      <c r="E20" s="10">
        <f t="shared" si="4"/>
        <v>11</v>
      </c>
      <c r="F20" s="11" t="s">
        <v>2029</v>
      </c>
      <c r="G20" s="10"/>
      <c r="H20" s="10"/>
      <c r="I20" s="10" t="s">
        <v>1996</v>
      </c>
      <c r="J20" s="10"/>
      <c r="K20" s="10"/>
      <c r="L20" s="10" t="s">
        <v>64</v>
      </c>
      <c r="M20" s="10" t="s">
        <v>64</v>
      </c>
      <c r="N20" s="10" t="s">
        <v>65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</row>
    <row r="21" ht="14.25" customHeight="1">
      <c r="A21" s="10">
        <f t="shared" si="3"/>
        <v>18</v>
      </c>
      <c r="B21" s="11" t="s">
        <v>147</v>
      </c>
      <c r="C21" s="11" t="s">
        <v>2030</v>
      </c>
      <c r="D21" s="11" t="s">
        <v>2031</v>
      </c>
      <c r="E21" s="10">
        <f t="shared" si="4"/>
        <v>12</v>
      </c>
      <c r="F21" s="11" t="s">
        <v>2032</v>
      </c>
      <c r="G21" s="10"/>
      <c r="H21" s="10"/>
      <c r="I21" s="10" t="s">
        <v>1996</v>
      </c>
      <c r="J21" s="10"/>
      <c r="K21" s="10"/>
      <c r="L21" s="10" t="s">
        <v>64</v>
      </c>
      <c r="M21" s="10" t="s">
        <v>64</v>
      </c>
      <c r="N21" s="10" t="s">
        <v>65</v>
      </c>
      <c r="O21" s="10" t="s">
        <v>110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</row>
    <row r="22" ht="14.25" customHeight="1">
      <c r="A22" s="10">
        <f t="shared" si="3"/>
        <v>19</v>
      </c>
      <c r="B22" s="11" t="s">
        <v>147</v>
      </c>
      <c r="C22" s="11" t="s">
        <v>2033</v>
      </c>
      <c r="D22" s="11" t="s">
        <v>2034</v>
      </c>
      <c r="E22" s="10">
        <f t="shared" si="4"/>
        <v>13</v>
      </c>
      <c r="F22" s="11" t="s">
        <v>2035</v>
      </c>
      <c r="G22" s="10"/>
      <c r="H22" s="10"/>
      <c r="I22" s="10" t="s">
        <v>2009</v>
      </c>
      <c r="J22" s="10"/>
      <c r="K22" s="10"/>
      <c r="L22" s="10" t="s">
        <v>64</v>
      </c>
      <c r="M22" s="10" t="s">
        <v>64</v>
      </c>
      <c r="N22" s="10" t="s">
        <v>245</v>
      </c>
      <c r="O22" s="10" t="s">
        <v>2010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</row>
    <row r="23" ht="14.25" customHeight="1">
      <c r="A23" s="10">
        <f t="shared" si="3"/>
        <v>20</v>
      </c>
      <c r="B23" s="11" t="s">
        <v>147</v>
      </c>
      <c r="C23" s="11" t="s">
        <v>2036</v>
      </c>
      <c r="D23" s="11" t="s">
        <v>2037</v>
      </c>
      <c r="E23" s="10">
        <f t="shared" si="4"/>
        <v>14</v>
      </c>
      <c r="F23" s="11" t="s">
        <v>2037</v>
      </c>
      <c r="G23" s="10"/>
      <c r="H23" s="10"/>
      <c r="I23" s="10" t="s">
        <v>2009</v>
      </c>
      <c r="J23" s="10"/>
      <c r="K23" s="10"/>
      <c r="L23" s="10" t="s">
        <v>145</v>
      </c>
      <c r="M23" s="10" t="s">
        <v>145</v>
      </c>
      <c r="N23" s="10" t="s">
        <v>65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</row>
    <row r="24" ht="14.25" customHeight="1">
      <c r="A24" s="10">
        <f t="shared" si="3"/>
        <v>21</v>
      </c>
      <c r="B24" s="11" t="s">
        <v>147</v>
      </c>
      <c r="C24" s="11" t="s">
        <v>2038</v>
      </c>
      <c r="D24" s="11" t="s">
        <v>2039</v>
      </c>
      <c r="E24" s="10">
        <f t="shared" si="4"/>
        <v>15</v>
      </c>
      <c r="F24" s="11" t="s">
        <v>2040</v>
      </c>
      <c r="G24" s="10"/>
      <c r="H24" s="10"/>
      <c r="I24" s="10" t="s">
        <v>2009</v>
      </c>
      <c r="J24" s="10"/>
      <c r="K24" s="10"/>
      <c r="L24" s="10" t="s">
        <v>64</v>
      </c>
      <c r="M24" s="10" t="s">
        <v>64</v>
      </c>
      <c r="N24" s="10" t="s">
        <v>245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</row>
    <row r="25" ht="14.25" customHeight="1">
      <c r="A25" s="10">
        <f t="shared" si="3"/>
        <v>22</v>
      </c>
      <c r="B25" s="11" t="s">
        <v>147</v>
      </c>
      <c r="C25" s="11" t="s">
        <v>2038</v>
      </c>
      <c r="D25" s="11" t="s">
        <v>2039</v>
      </c>
      <c r="E25" s="10">
        <f t="shared" si="4"/>
        <v>16</v>
      </c>
      <c r="F25" s="11" t="s">
        <v>2041</v>
      </c>
      <c r="G25" s="10"/>
      <c r="H25" s="10"/>
      <c r="I25" s="10" t="s">
        <v>2009</v>
      </c>
      <c r="J25" s="10"/>
      <c r="K25" s="10"/>
      <c r="L25" s="10" t="s">
        <v>64</v>
      </c>
      <c r="M25" s="10" t="s">
        <v>64</v>
      </c>
      <c r="N25" s="10" t="s">
        <v>245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</row>
    <row r="26" ht="14.25" customHeight="1">
      <c r="A26" s="10">
        <f t="shared" si="3"/>
        <v>23</v>
      </c>
      <c r="B26" s="11" t="s">
        <v>147</v>
      </c>
      <c r="C26" s="11" t="s">
        <v>2038</v>
      </c>
      <c r="D26" s="11" t="s">
        <v>2039</v>
      </c>
      <c r="E26" s="10">
        <f t="shared" si="4"/>
        <v>17</v>
      </c>
      <c r="F26" s="11" t="s">
        <v>2042</v>
      </c>
      <c r="G26" s="10"/>
      <c r="H26" s="10"/>
      <c r="I26" s="10" t="s">
        <v>2009</v>
      </c>
      <c r="J26" s="10"/>
      <c r="K26" s="10"/>
      <c r="L26" s="10" t="s">
        <v>64</v>
      </c>
      <c r="M26" s="10" t="s">
        <v>64</v>
      </c>
      <c r="N26" s="10" t="s">
        <v>245</v>
      </c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</row>
    <row r="27" ht="14.25" customHeight="1">
      <c r="A27" s="10">
        <f t="shared" si="3"/>
        <v>24</v>
      </c>
      <c r="B27" s="11" t="s">
        <v>147</v>
      </c>
      <c r="C27" s="11" t="s">
        <v>2038</v>
      </c>
      <c r="D27" s="11" t="s">
        <v>2043</v>
      </c>
      <c r="E27" s="10">
        <f t="shared" si="4"/>
        <v>18</v>
      </c>
      <c r="F27" s="11" t="s">
        <v>2044</v>
      </c>
      <c r="G27" s="10"/>
      <c r="H27" s="10"/>
      <c r="I27" s="10" t="s">
        <v>2009</v>
      </c>
      <c r="J27" s="10"/>
      <c r="K27" s="10"/>
      <c r="L27" s="10" t="s">
        <v>64</v>
      </c>
      <c r="M27" s="10" t="s">
        <v>64</v>
      </c>
      <c r="N27" s="10" t="s">
        <v>245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</row>
    <row r="28" ht="14.25" customHeight="1">
      <c r="A28" s="10">
        <f t="shared" si="3"/>
        <v>25</v>
      </c>
      <c r="B28" s="11" t="s">
        <v>147</v>
      </c>
      <c r="C28" s="11" t="s">
        <v>2038</v>
      </c>
      <c r="D28" s="11" t="s">
        <v>2045</v>
      </c>
      <c r="E28" s="10">
        <f t="shared" si="4"/>
        <v>19</v>
      </c>
      <c r="F28" s="11" t="s">
        <v>2046</v>
      </c>
      <c r="G28" s="10"/>
      <c r="H28" s="10"/>
      <c r="I28" s="10" t="s">
        <v>2009</v>
      </c>
      <c r="J28" s="10"/>
      <c r="K28" s="10"/>
      <c r="L28" s="10" t="s">
        <v>64</v>
      </c>
      <c r="M28" s="10" t="s">
        <v>64</v>
      </c>
      <c r="N28" s="10" t="s">
        <v>245</v>
      </c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</row>
    <row r="29" ht="14.25" customHeight="1">
      <c r="A29" s="10">
        <f t="shared" si="3"/>
        <v>26</v>
      </c>
      <c r="B29" s="11" t="s">
        <v>147</v>
      </c>
      <c r="C29" s="11" t="s">
        <v>2047</v>
      </c>
      <c r="D29" s="11" t="s">
        <v>2048</v>
      </c>
      <c r="E29" s="10">
        <f t="shared" si="4"/>
        <v>20</v>
      </c>
      <c r="F29" s="11" t="s">
        <v>2049</v>
      </c>
      <c r="G29" s="10"/>
      <c r="H29" s="10"/>
      <c r="I29" s="10" t="s">
        <v>2009</v>
      </c>
      <c r="J29" s="10"/>
      <c r="K29" s="10"/>
      <c r="L29" s="10" t="s">
        <v>64</v>
      </c>
      <c r="M29" s="10" t="s">
        <v>64</v>
      </c>
      <c r="N29" s="10" t="s">
        <v>245</v>
      </c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</row>
    <row r="30" ht="14.25" customHeight="1">
      <c r="A30" s="10">
        <f t="shared" si="3"/>
        <v>27</v>
      </c>
      <c r="B30" s="11" t="s">
        <v>147</v>
      </c>
      <c r="C30" s="11" t="s">
        <v>2047</v>
      </c>
      <c r="D30" s="11" t="s">
        <v>2050</v>
      </c>
      <c r="E30" s="10">
        <f t="shared" si="4"/>
        <v>21</v>
      </c>
      <c r="F30" s="11" t="s">
        <v>2051</v>
      </c>
      <c r="G30" s="10"/>
      <c r="H30" s="10"/>
      <c r="I30" s="10" t="s">
        <v>2009</v>
      </c>
      <c r="J30" s="10"/>
      <c r="K30" s="10"/>
      <c r="L30" s="10" t="s">
        <v>64</v>
      </c>
      <c r="M30" s="10" t="s">
        <v>64</v>
      </c>
      <c r="N30" s="10" t="s">
        <v>245</v>
      </c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</row>
    <row r="31" ht="14.25" customHeight="1">
      <c r="A31" s="10">
        <f t="shared" si="3"/>
        <v>28</v>
      </c>
      <c r="B31" s="11" t="s">
        <v>147</v>
      </c>
      <c r="C31" s="11" t="s">
        <v>2047</v>
      </c>
      <c r="D31" s="11" t="s">
        <v>2052</v>
      </c>
      <c r="E31" s="10">
        <f t="shared" si="4"/>
        <v>22</v>
      </c>
      <c r="F31" s="11" t="s">
        <v>2053</v>
      </c>
      <c r="G31" s="10"/>
      <c r="H31" s="10"/>
      <c r="I31" s="10" t="s">
        <v>1996</v>
      </c>
      <c r="J31" s="10"/>
      <c r="K31" s="10"/>
      <c r="L31" s="10" t="s">
        <v>64</v>
      </c>
      <c r="M31" s="10" t="s">
        <v>64</v>
      </c>
      <c r="N31" s="10" t="s">
        <v>65</v>
      </c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</row>
    <row r="32" ht="14.25" customHeight="1">
      <c r="A32" s="10">
        <f t="shared" si="3"/>
        <v>29</v>
      </c>
      <c r="B32" s="11" t="s">
        <v>147</v>
      </c>
      <c r="C32" s="11" t="s">
        <v>2047</v>
      </c>
      <c r="D32" s="11" t="s">
        <v>2054</v>
      </c>
      <c r="E32" s="10">
        <f t="shared" si="4"/>
        <v>23</v>
      </c>
      <c r="F32" s="11" t="s">
        <v>2055</v>
      </c>
      <c r="G32" s="10"/>
      <c r="H32" s="10"/>
      <c r="I32" s="10" t="s">
        <v>2009</v>
      </c>
      <c r="J32" s="10"/>
      <c r="K32" s="10"/>
      <c r="L32" s="10" t="s">
        <v>64</v>
      </c>
      <c r="M32" s="10" t="s">
        <v>64</v>
      </c>
      <c r="N32" s="10" t="s">
        <v>245</v>
      </c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</row>
    <row r="33" ht="14.25" customHeight="1">
      <c r="A33" s="10">
        <f t="shared" si="3"/>
        <v>30</v>
      </c>
      <c r="B33" s="11" t="s">
        <v>147</v>
      </c>
      <c r="C33" s="11" t="s">
        <v>2047</v>
      </c>
      <c r="D33" s="11" t="s">
        <v>2054</v>
      </c>
      <c r="E33" s="10">
        <f t="shared" si="4"/>
        <v>24</v>
      </c>
      <c r="F33" s="11" t="s">
        <v>2056</v>
      </c>
      <c r="G33" s="10"/>
      <c r="H33" s="10"/>
      <c r="I33" s="10" t="s">
        <v>2009</v>
      </c>
      <c r="J33" s="10"/>
      <c r="K33" s="10"/>
      <c r="L33" s="10" t="s">
        <v>64</v>
      </c>
      <c r="M33" s="10" t="s">
        <v>64</v>
      </c>
      <c r="N33" s="10" t="s">
        <v>245</v>
      </c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</row>
    <row r="34" ht="14.25" customHeight="1">
      <c r="A34" s="10">
        <f t="shared" si="3"/>
        <v>31</v>
      </c>
      <c r="B34" s="11" t="s">
        <v>147</v>
      </c>
      <c r="C34" s="11" t="s">
        <v>165</v>
      </c>
      <c r="D34" s="11" t="s">
        <v>2057</v>
      </c>
      <c r="E34" s="10">
        <f t="shared" si="4"/>
        <v>25</v>
      </c>
      <c r="F34" s="11" t="s">
        <v>2058</v>
      </c>
      <c r="G34" s="10"/>
      <c r="H34" s="10"/>
      <c r="I34" s="10" t="s">
        <v>1996</v>
      </c>
      <c r="J34" s="10"/>
      <c r="K34" s="10"/>
      <c r="L34" s="10" t="s">
        <v>64</v>
      </c>
      <c r="M34" s="10" t="s">
        <v>64</v>
      </c>
      <c r="N34" s="10" t="s">
        <v>245</v>
      </c>
      <c r="O34" s="10"/>
      <c r="P34" s="10"/>
      <c r="Q34" s="10"/>
      <c r="R34" s="10"/>
      <c r="S34" s="10"/>
      <c r="T34" s="10"/>
      <c r="U34" s="10" t="s">
        <v>2059</v>
      </c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 t="s">
        <v>2060</v>
      </c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</row>
    <row r="35" ht="14.25" customHeight="1">
      <c r="A35" s="10">
        <f t="shared" si="3"/>
        <v>32</v>
      </c>
      <c r="B35" s="11" t="s">
        <v>147</v>
      </c>
      <c r="C35" s="11" t="s">
        <v>2061</v>
      </c>
      <c r="D35" s="11" t="s">
        <v>2062</v>
      </c>
      <c r="E35" s="10">
        <f t="shared" si="4"/>
        <v>26</v>
      </c>
      <c r="F35" s="11" t="s">
        <v>2063</v>
      </c>
      <c r="G35" s="10"/>
      <c r="H35" s="10"/>
      <c r="I35" s="10" t="s">
        <v>1996</v>
      </c>
      <c r="J35" s="10"/>
      <c r="K35" s="10"/>
      <c r="L35" s="10" t="s">
        <v>64</v>
      </c>
      <c r="M35" s="10" t="s">
        <v>64</v>
      </c>
      <c r="N35" s="10" t="s">
        <v>65</v>
      </c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</row>
    <row r="36" ht="14.25" customHeight="1">
      <c r="A36" s="10">
        <f t="shared" si="3"/>
        <v>33</v>
      </c>
      <c r="B36" s="11" t="s">
        <v>147</v>
      </c>
      <c r="C36" s="11" t="s">
        <v>2061</v>
      </c>
      <c r="D36" s="11" t="s">
        <v>2062</v>
      </c>
      <c r="E36" s="10">
        <f t="shared" si="4"/>
        <v>27</v>
      </c>
      <c r="F36" s="11" t="s">
        <v>2064</v>
      </c>
      <c r="G36" s="10"/>
      <c r="H36" s="10"/>
      <c r="I36" s="10" t="s">
        <v>1996</v>
      </c>
      <c r="J36" s="10"/>
      <c r="K36" s="10"/>
      <c r="L36" s="10" t="s">
        <v>64</v>
      </c>
      <c r="M36" s="10" t="s">
        <v>64</v>
      </c>
      <c r="N36" s="10" t="s">
        <v>65</v>
      </c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</row>
    <row r="37" ht="14.25" customHeight="1">
      <c r="A37" s="10">
        <f t="shared" si="3"/>
        <v>34</v>
      </c>
      <c r="B37" s="11" t="s">
        <v>147</v>
      </c>
      <c r="C37" s="11" t="s">
        <v>2061</v>
      </c>
      <c r="D37" s="11" t="s">
        <v>2065</v>
      </c>
      <c r="E37" s="10">
        <f t="shared" si="4"/>
        <v>28</v>
      </c>
      <c r="F37" s="11" t="s">
        <v>2066</v>
      </c>
      <c r="G37" s="10"/>
      <c r="H37" s="10"/>
      <c r="I37" s="10" t="s">
        <v>1996</v>
      </c>
      <c r="J37" s="10"/>
      <c r="K37" s="10"/>
      <c r="L37" s="10" t="s">
        <v>64</v>
      </c>
      <c r="M37" s="10" t="s">
        <v>64</v>
      </c>
      <c r="N37" s="10" t="s">
        <v>65</v>
      </c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</row>
    <row r="38" ht="14.25" customHeight="1">
      <c r="A38" s="10">
        <f t="shared" si="3"/>
        <v>35</v>
      </c>
      <c r="B38" s="11" t="s">
        <v>147</v>
      </c>
      <c r="C38" s="11" t="s">
        <v>2061</v>
      </c>
      <c r="D38" s="11" t="s">
        <v>2065</v>
      </c>
      <c r="E38" s="10">
        <f t="shared" si="4"/>
        <v>29</v>
      </c>
      <c r="F38" s="11" t="s">
        <v>2065</v>
      </c>
      <c r="G38" s="10"/>
      <c r="H38" s="10"/>
      <c r="I38" s="10" t="s">
        <v>1996</v>
      </c>
      <c r="J38" s="10"/>
      <c r="K38" s="10"/>
      <c r="L38" s="10" t="s">
        <v>64</v>
      </c>
      <c r="M38" s="10" t="s">
        <v>64</v>
      </c>
      <c r="N38" s="10" t="s">
        <v>65</v>
      </c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</row>
    <row r="39" ht="14.25" customHeight="1">
      <c r="A39" s="10">
        <f t="shared" si="3"/>
        <v>36</v>
      </c>
      <c r="B39" s="11" t="s">
        <v>147</v>
      </c>
      <c r="C39" s="11" t="s">
        <v>2061</v>
      </c>
      <c r="D39" s="11" t="s">
        <v>2065</v>
      </c>
      <c r="E39" s="10">
        <f t="shared" si="4"/>
        <v>30</v>
      </c>
      <c r="F39" s="11" t="s">
        <v>2067</v>
      </c>
      <c r="G39" s="10"/>
      <c r="H39" s="10"/>
      <c r="I39" s="10" t="s">
        <v>1996</v>
      </c>
      <c r="J39" s="10"/>
      <c r="K39" s="10"/>
      <c r="L39" s="10" t="s">
        <v>64</v>
      </c>
      <c r="M39" s="10" t="s">
        <v>64</v>
      </c>
      <c r="N39" s="10" t="s">
        <v>65</v>
      </c>
      <c r="O39" s="10" t="s">
        <v>110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</row>
    <row r="40" ht="14.25" customHeight="1">
      <c r="A40" s="10">
        <f t="shared" si="3"/>
        <v>37</v>
      </c>
      <c r="B40" s="11" t="s">
        <v>147</v>
      </c>
      <c r="C40" s="11" t="s">
        <v>2061</v>
      </c>
      <c r="D40" s="11" t="s">
        <v>2068</v>
      </c>
      <c r="E40" s="10">
        <f t="shared" si="4"/>
        <v>31</v>
      </c>
      <c r="F40" s="11" t="s">
        <v>2068</v>
      </c>
      <c r="G40" s="10"/>
      <c r="H40" s="10"/>
      <c r="I40" s="10" t="s">
        <v>1996</v>
      </c>
      <c r="J40" s="10"/>
      <c r="K40" s="10"/>
      <c r="L40" s="10" t="s">
        <v>64</v>
      </c>
      <c r="M40" s="10" t="s">
        <v>64</v>
      </c>
      <c r="N40" s="10" t="s">
        <v>65</v>
      </c>
      <c r="O40" s="10" t="s">
        <v>110</v>
      </c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</row>
    <row r="41" ht="14.25" customHeight="1">
      <c r="A41" s="10">
        <f t="shared" si="3"/>
        <v>38</v>
      </c>
      <c r="B41" s="11" t="s">
        <v>147</v>
      </c>
      <c r="C41" s="11" t="s">
        <v>2061</v>
      </c>
      <c r="D41" s="11" t="s">
        <v>2068</v>
      </c>
      <c r="E41" s="10">
        <f t="shared" si="4"/>
        <v>32</v>
      </c>
      <c r="F41" s="11" t="s">
        <v>2069</v>
      </c>
      <c r="G41" s="10"/>
      <c r="H41" s="10"/>
      <c r="I41" s="10" t="s">
        <v>1996</v>
      </c>
      <c r="J41" s="10"/>
      <c r="K41" s="10"/>
      <c r="L41" s="10" t="s">
        <v>64</v>
      </c>
      <c r="M41" s="10" t="s">
        <v>64</v>
      </c>
      <c r="N41" s="10" t="s">
        <v>65</v>
      </c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</row>
    <row r="42" ht="14.25" customHeight="1">
      <c r="A42" s="10">
        <f t="shared" si="3"/>
        <v>39</v>
      </c>
      <c r="B42" s="11" t="s">
        <v>147</v>
      </c>
      <c r="C42" s="11" t="s">
        <v>2061</v>
      </c>
      <c r="D42" s="11" t="s">
        <v>2068</v>
      </c>
      <c r="E42" s="10">
        <f t="shared" si="4"/>
        <v>33</v>
      </c>
      <c r="F42" s="11" t="s">
        <v>2070</v>
      </c>
      <c r="G42" s="10"/>
      <c r="H42" s="10"/>
      <c r="I42" s="10" t="s">
        <v>1996</v>
      </c>
      <c r="J42" s="10"/>
      <c r="K42" s="10"/>
      <c r="L42" s="10" t="s">
        <v>64</v>
      </c>
      <c r="M42" s="10" t="s">
        <v>64</v>
      </c>
      <c r="N42" s="10" t="s">
        <v>65</v>
      </c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</row>
    <row r="43" ht="14.25" customHeight="1">
      <c r="A43" s="10">
        <f t="shared" si="3"/>
        <v>40</v>
      </c>
      <c r="B43" s="11" t="s">
        <v>147</v>
      </c>
      <c r="C43" s="11" t="s">
        <v>2061</v>
      </c>
      <c r="D43" s="11" t="s">
        <v>2068</v>
      </c>
      <c r="E43" s="10">
        <f t="shared" si="4"/>
        <v>34</v>
      </c>
      <c r="F43" s="11" t="s">
        <v>2071</v>
      </c>
      <c r="G43" s="10"/>
      <c r="H43" s="10"/>
      <c r="I43" s="10" t="s">
        <v>1996</v>
      </c>
      <c r="J43" s="10"/>
      <c r="K43" s="10"/>
      <c r="L43" s="10" t="s">
        <v>64</v>
      </c>
      <c r="M43" s="10" t="s">
        <v>64</v>
      </c>
      <c r="N43" s="10" t="s">
        <v>65</v>
      </c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</row>
    <row r="44" ht="14.25" customHeight="1">
      <c r="A44" s="10">
        <f t="shared" si="3"/>
        <v>41</v>
      </c>
      <c r="B44" s="11" t="s">
        <v>147</v>
      </c>
      <c r="C44" s="11" t="s">
        <v>2061</v>
      </c>
      <c r="D44" s="11" t="s">
        <v>2072</v>
      </c>
      <c r="E44" s="10">
        <f t="shared" si="4"/>
        <v>35</v>
      </c>
      <c r="F44" s="11" t="s">
        <v>2073</v>
      </c>
      <c r="G44" s="10"/>
      <c r="H44" s="10"/>
      <c r="I44" s="10" t="s">
        <v>1996</v>
      </c>
      <c r="J44" s="10"/>
      <c r="K44" s="10"/>
      <c r="L44" s="10" t="s">
        <v>64</v>
      </c>
      <c r="M44" s="10" t="s">
        <v>64</v>
      </c>
      <c r="N44" s="10" t="s">
        <v>65</v>
      </c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</row>
    <row r="45" ht="14.25" customHeight="1">
      <c r="A45" s="10">
        <f t="shared" si="3"/>
        <v>42</v>
      </c>
      <c r="B45" s="11" t="s">
        <v>147</v>
      </c>
      <c r="C45" s="11" t="s">
        <v>2061</v>
      </c>
      <c r="D45" s="11" t="s">
        <v>2074</v>
      </c>
      <c r="E45" s="10">
        <f t="shared" si="4"/>
        <v>36</v>
      </c>
      <c r="F45" s="11" t="s">
        <v>2075</v>
      </c>
      <c r="G45" s="10"/>
      <c r="H45" s="10"/>
      <c r="I45" s="10" t="s">
        <v>1996</v>
      </c>
      <c r="J45" s="10"/>
      <c r="K45" s="10"/>
      <c r="L45" s="10" t="s">
        <v>64</v>
      </c>
      <c r="M45" s="10" t="s">
        <v>64</v>
      </c>
      <c r="N45" s="10" t="s">
        <v>65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</row>
    <row r="46" ht="14.25" customHeight="1">
      <c r="A46" s="10">
        <f t="shared" si="3"/>
        <v>43</v>
      </c>
      <c r="B46" s="11" t="s">
        <v>147</v>
      </c>
      <c r="C46" s="11" t="s">
        <v>2061</v>
      </c>
      <c r="D46" s="11" t="s">
        <v>2076</v>
      </c>
      <c r="E46" s="10">
        <f t="shared" si="4"/>
        <v>37</v>
      </c>
      <c r="F46" s="11" t="s">
        <v>2077</v>
      </c>
      <c r="G46" s="10"/>
      <c r="H46" s="10"/>
      <c r="I46" s="10" t="s">
        <v>1996</v>
      </c>
      <c r="J46" s="10"/>
      <c r="K46" s="10"/>
      <c r="L46" s="10" t="s">
        <v>64</v>
      </c>
      <c r="M46" s="10" t="s">
        <v>64</v>
      </c>
      <c r="N46" s="10" t="s">
        <v>65</v>
      </c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</row>
    <row r="47" ht="14.25" customHeight="1">
      <c r="A47" s="10">
        <f t="shared" si="3"/>
        <v>44</v>
      </c>
      <c r="B47" s="11" t="s">
        <v>147</v>
      </c>
      <c r="C47" s="11" t="s">
        <v>2061</v>
      </c>
      <c r="D47" s="11" t="s">
        <v>2076</v>
      </c>
      <c r="E47" s="10">
        <f t="shared" si="4"/>
        <v>38</v>
      </c>
      <c r="F47" s="11" t="s">
        <v>2078</v>
      </c>
      <c r="G47" s="10"/>
      <c r="H47" s="10"/>
      <c r="I47" s="10" t="s">
        <v>1996</v>
      </c>
      <c r="J47" s="10"/>
      <c r="K47" s="10"/>
      <c r="L47" s="10" t="s">
        <v>64</v>
      </c>
      <c r="M47" s="10" t="s">
        <v>64</v>
      </c>
      <c r="N47" s="10" t="s">
        <v>65</v>
      </c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</row>
    <row r="48" ht="14.25" customHeight="1">
      <c r="A48" s="10">
        <f t="shared" si="3"/>
        <v>45</v>
      </c>
      <c r="B48" s="11" t="s">
        <v>147</v>
      </c>
      <c r="C48" s="11" t="s">
        <v>2061</v>
      </c>
      <c r="D48" s="11" t="s">
        <v>2076</v>
      </c>
      <c r="E48" s="10">
        <f t="shared" si="4"/>
        <v>39</v>
      </c>
      <c r="F48" s="11" t="s">
        <v>2079</v>
      </c>
      <c r="G48" s="10"/>
      <c r="H48" s="10"/>
      <c r="I48" s="10" t="s">
        <v>1996</v>
      </c>
      <c r="J48" s="10"/>
      <c r="K48" s="10"/>
      <c r="L48" s="10" t="s">
        <v>64</v>
      </c>
      <c r="M48" s="10" t="s">
        <v>64</v>
      </c>
      <c r="N48" s="10" t="s">
        <v>65</v>
      </c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</row>
    <row r="49" ht="14.25" customHeight="1">
      <c r="A49" s="10">
        <f t="shared" si="3"/>
        <v>46</v>
      </c>
      <c r="B49" s="11" t="s">
        <v>147</v>
      </c>
      <c r="C49" s="11" t="s">
        <v>2061</v>
      </c>
      <c r="D49" s="11" t="s">
        <v>2076</v>
      </c>
      <c r="E49" s="10">
        <f t="shared" si="4"/>
        <v>40</v>
      </c>
      <c r="F49" s="11" t="s">
        <v>2076</v>
      </c>
      <c r="G49" s="10"/>
      <c r="H49" s="10"/>
      <c r="I49" s="10" t="s">
        <v>1996</v>
      </c>
      <c r="J49" s="10"/>
      <c r="K49" s="10"/>
      <c r="L49" s="10" t="s">
        <v>64</v>
      </c>
      <c r="M49" s="10" t="s">
        <v>64</v>
      </c>
      <c r="N49" s="10" t="s">
        <v>65</v>
      </c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</row>
    <row r="50" ht="14.25" customHeight="1">
      <c r="A50" s="10">
        <f t="shared" si="3"/>
        <v>47</v>
      </c>
      <c r="B50" s="11" t="s">
        <v>147</v>
      </c>
      <c r="C50" s="11" t="s">
        <v>2061</v>
      </c>
      <c r="D50" s="11" t="s">
        <v>2076</v>
      </c>
      <c r="E50" s="10">
        <f t="shared" si="4"/>
        <v>41</v>
      </c>
      <c r="F50" s="11" t="s">
        <v>2080</v>
      </c>
      <c r="G50" s="10"/>
      <c r="H50" s="10"/>
      <c r="I50" s="10" t="s">
        <v>1996</v>
      </c>
      <c r="J50" s="10"/>
      <c r="K50" s="10"/>
      <c r="L50" s="10" t="s">
        <v>64</v>
      </c>
      <c r="M50" s="10" t="s">
        <v>64</v>
      </c>
      <c r="N50" s="10" t="s">
        <v>65</v>
      </c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</row>
    <row r="51" ht="14.25" customHeight="1">
      <c r="A51" s="10">
        <f t="shared" si="3"/>
        <v>48</v>
      </c>
      <c r="B51" s="11" t="s">
        <v>147</v>
      </c>
      <c r="C51" s="11" t="s">
        <v>2061</v>
      </c>
      <c r="D51" s="11" t="s">
        <v>2076</v>
      </c>
      <c r="E51" s="10">
        <f t="shared" si="4"/>
        <v>42</v>
      </c>
      <c r="F51" s="11" t="s">
        <v>2081</v>
      </c>
      <c r="G51" s="10"/>
      <c r="H51" s="10"/>
      <c r="I51" s="10" t="s">
        <v>1996</v>
      </c>
      <c r="J51" s="10"/>
      <c r="K51" s="10"/>
      <c r="L51" s="10" t="s">
        <v>64</v>
      </c>
      <c r="M51" s="10" t="s">
        <v>64</v>
      </c>
      <c r="N51" s="10" t="s">
        <v>65</v>
      </c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</row>
    <row r="52" ht="14.25" customHeight="1">
      <c r="A52" s="10">
        <f t="shared" si="3"/>
        <v>49</v>
      </c>
      <c r="B52" s="11" t="s">
        <v>147</v>
      </c>
      <c r="C52" s="11" t="s">
        <v>2061</v>
      </c>
      <c r="D52" s="11" t="s">
        <v>2082</v>
      </c>
      <c r="E52" s="10">
        <f t="shared" si="4"/>
        <v>43</v>
      </c>
      <c r="F52" s="11" t="s">
        <v>2083</v>
      </c>
      <c r="G52" s="10"/>
      <c r="H52" s="10"/>
      <c r="I52" s="10" t="s">
        <v>1996</v>
      </c>
      <c r="J52" s="10"/>
      <c r="K52" s="10"/>
      <c r="L52" s="10" t="s">
        <v>64</v>
      </c>
      <c r="M52" s="10" t="s">
        <v>64</v>
      </c>
      <c r="N52" s="10" t="s">
        <v>65</v>
      </c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</row>
    <row r="53" ht="14.25" customHeight="1">
      <c r="A53" s="10">
        <f t="shared" si="3"/>
        <v>50</v>
      </c>
      <c r="B53" s="11" t="s">
        <v>147</v>
      </c>
      <c r="C53" s="11" t="s">
        <v>2061</v>
      </c>
      <c r="D53" s="11" t="s">
        <v>2082</v>
      </c>
      <c r="E53" s="10">
        <f t="shared" si="4"/>
        <v>44</v>
      </c>
      <c r="F53" s="11" t="s">
        <v>2084</v>
      </c>
      <c r="G53" s="10"/>
      <c r="H53" s="10"/>
      <c r="I53" s="10" t="s">
        <v>1996</v>
      </c>
      <c r="J53" s="10"/>
      <c r="K53" s="10"/>
      <c r="L53" s="10" t="s">
        <v>64</v>
      </c>
      <c r="M53" s="10" t="s">
        <v>64</v>
      </c>
      <c r="N53" s="10" t="s">
        <v>65</v>
      </c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</row>
    <row r="54" ht="14.25" customHeight="1">
      <c r="A54" s="10">
        <f t="shared" si="3"/>
        <v>51</v>
      </c>
      <c r="B54" s="11" t="s">
        <v>147</v>
      </c>
      <c r="C54" s="11" t="s">
        <v>2061</v>
      </c>
      <c r="D54" s="11" t="s">
        <v>2082</v>
      </c>
      <c r="E54" s="10">
        <f t="shared" si="4"/>
        <v>45</v>
      </c>
      <c r="F54" s="11" t="s">
        <v>2085</v>
      </c>
      <c r="G54" s="10"/>
      <c r="H54" s="10"/>
      <c r="I54" s="10" t="s">
        <v>1996</v>
      </c>
      <c r="J54" s="10"/>
      <c r="K54" s="10"/>
      <c r="L54" s="10" t="s">
        <v>64</v>
      </c>
      <c r="M54" s="10" t="s">
        <v>64</v>
      </c>
      <c r="N54" s="10" t="s">
        <v>65</v>
      </c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</row>
    <row r="55" ht="14.25" customHeight="1">
      <c r="A55" s="10">
        <f t="shared" si="3"/>
        <v>52</v>
      </c>
      <c r="B55" s="11" t="s">
        <v>147</v>
      </c>
      <c r="C55" s="11" t="s">
        <v>2061</v>
      </c>
      <c r="D55" s="11" t="s">
        <v>2086</v>
      </c>
      <c r="E55" s="10">
        <f t="shared" si="4"/>
        <v>46</v>
      </c>
      <c r="F55" s="11" t="s">
        <v>2087</v>
      </c>
      <c r="G55" s="10"/>
      <c r="H55" s="10"/>
      <c r="I55" s="10" t="s">
        <v>1996</v>
      </c>
      <c r="J55" s="10"/>
      <c r="K55" s="10"/>
      <c r="L55" s="10" t="s">
        <v>64</v>
      </c>
      <c r="M55" s="10" t="s">
        <v>64</v>
      </c>
      <c r="N55" s="10" t="s">
        <v>65</v>
      </c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</row>
    <row r="56" ht="14.25" customHeight="1">
      <c r="A56" s="10">
        <f t="shared" si="3"/>
        <v>53</v>
      </c>
      <c r="B56" s="11" t="s">
        <v>147</v>
      </c>
      <c r="C56" s="11" t="s">
        <v>2061</v>
      </c>
      <c r="D56" s="11" t="s">
        <v>2086</v>
      </c>
      <c r="E56" s="10">
        <f t="shared" si="4"/>
        <v>47</v>
      </c>
      <c r="F56" s="11" t="s">
        <v>2088</v>
      </c>
      <c r="G56" s="10"/>
      <c r="H56" s="10"/>
      <c r="I56" s="10" t="s">
        <v>1996</v>
      </c>
      <c r="J56" s="10"/>
      <c r="K56" s="10"/>
      <c r="L56" s="10" t="s">
        <v>64</v>
      </c>
      <c r="M56" s="10" t="s">
        <v>64</v>
      </c>
      <c r="N56" s="10" t="s">
        <v>65</v>
      </c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</row>
    <row r="57" ht="14.25" customHeight="1">
      <c r="A57" s="10">
        <f t="shared" si="3"/>
        <v>54</v>
      </c>
      <c r="B57" s="11" t="s">
        <v>147</v>
      </c>
      <c r="C57" s="11" t="s">
        <v>2061</v>
      </c>
      <c r="D57" s="11" t="s">
        <v>2086</v>
      </c>
      <c r="E57" s="10">
        <f t="shared" si="4"/>
        <v>48</v>
      </c>
      <c r="F57" s="11" t="s">
        <v>2089</v>
      </c>
      <c r="G57" s="10"/>
      <c r="H57" s="10"/>
      <c r="I57" s="10" t="s">
        <v>1996</v>
      </c>
      <c r="J57" s="10"/>
      <c r="K57" s="10"/>
      <c r="L57" s="10" t="s">
        <v>64</v>
      </c>
      <c r="M57" s="10" t="s">
        <v>64</v>
      </c>
      <c r="N57" s="10" t="s">
        <v>65</v>
      </c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</row>
    <row r="58" ht="14.25" customHeight="1">
      <c r="A58" s="10">
        <f t="shared" si="3"/>
        <v>55</v>
      </c>
      <c r="B58" s="11" t="s">
        <v>147</v>
      </c>
      <c r="C58" s="11" t="s">
        <v>2061</v>
      </c>
      <c r="D58" s="11" t="s">
        <v>2090</v>
      </c>
      <c r="E58" s="10">
        <f t="shared" si="4"/>
        <v>49</v>
      </c>
      <c r="F58" s="11" t="s">
        <v>2091</v>
      </c>
      <c r="G58" s="10"/>
      <c r="H58" s="10"/>
      <c r="I58" s="10" t="s">
        <v>1996</v>
      </c>
      <c r="J58" s="10"/>
      <c r="K58" s="10"/>
      <c r="L58" s="10" t="s">
        <v>64</v>
      </c>
      <c r="M58" s="10" t="s">
        <v>64</v>
      </c>
      <c r="N58" s="10" t="s">
        <v>65</v>
      </c>
      <c r="O58" s="10" t="s">
        <v>228</v>
      </c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</row>
    <row r="59" ht="14.25" customHeight="1">
      <c r="A59" s="10">
        <f t="shared" si="3"/>
        <v>56</v>
      </c>
      <c r="B59" s="11" t="s">
        <v>147</v>
      </c>
      <c r="C59" s="11" t="s">
        <v>2061</v>
      </c>
      <c r="D59" s="11" t="s">
        <v>2090</v>
      </c>
      <c r="E59" s="10">
        <f t="shared" si="4"/>
        <v>50</v>
      </c>
      <c r="F59" s="11" t="s">
        <v>2092</v>
      </c>
      <c r="G59" s="10"/>
      <c r="H59" s="10"/>
      <c r="I59" s="10" t="s">
        <v>1996</v>
      </c>
      <c r="J59" s="10"/>
      <c r="K59" s="10"/>
      <c r="L59" s="10" t="s">
        <v>64</v>
      </c>
      <c r="M59" s="10" t="s">
        <v>64</v>
      </c>
      <c r="N59" s="10" t="s">
        <v>65</v>
      </c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</row>
    <row r="60" ht="14.25" customHeight="1">
      <c r="A60" s="10">
        <f t="shared" si="3"/>
        <v>57</v>
      </c>
      <c r="B60" s="11" t="s">
        <v>147</v>
      </c>
      <c r="C60" s="11" t="s">
        <v>2061</v>
      </c>
      <c r="D60" s="11" t="s">
        <v>2090</v>
      </c>
      <c r="E60" s="10">
        <f t="shared" si="4"/>
        <v>51</v>
      </c>
      <c r="F60" s="11" t="s">
        <v>2093</v>
      </c>
      <c r="G60" s="10"/>
      <c r="H60" s="10"/>
      <c r="I60" s="10" t="s">
        <v>1996</v>
      </c>
      <c r="J60" s="10"/>
      <c r="K60" s="10"/>
      <c r="L60" s="10" t="s">
        <v>64</v>
      </c>
      <c r="M60" s="10" t="s">
        <v>64</v>
      </c>
      <c r="N60" s="10" t="s">
        <v>65</v>
      </c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</row>
    <row r="61" ht="14.25" customHeight="1">
      <c r="A61" s="10">
        <f t="shared" si="3"/>
        <v>58</v>
      </c>
      <c r="B61" s="11" t="s">
        <v>147</v>
      </c>
      <c r="C61" s="11" t="s">
        <v>2061</v>
      </c>
      <c r="D61" s="11" t="s">
        <v>2090</v>
      </c>
      <c r="E61" s="10">
        <f t="shared" si="4"/>
        <v>52</v>
      </c>
      <c r="F61" s="11" t="s">
        <v>2094</v>
      </c>
      <c r="G61" s="10"/>
      <c r="H61" s="10"/>
      <c r="I61" s="10" t="s">
        <v>1996</v>
      </c>
      <c r="J61" s="10"/>
      <c r="K61" s="10"/>
      <c r="L61" s="10" t="s">
        <v>64</v>
      </c>
      <c r="M61" s="10" t="s">
        <v>64</v>
      </c>
      <c r="N61" s="10" t="s">
        <v>65</v>
      </c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</row>
    <row r="62" ht="14.25" customHeight="1">
      <c r="A62" s="10">
        <f t="shared" si="3"/>
        <v>59</v>
      </c>
      <c r="B62" s="11" t="s">
        <v>147</v>
      </c>
      <c r="C62" s="11" t="s">
        <v>2061</v>
      </c>
      <c r="D62" s="11" t="s">
        <v>2090</v>
      </c>
      <c r="E62" s="10">
        <f t="shared" si="4"/>
        <v>53</v>
      </c>
      <c r="F62" s="11" t="s">
        <v>2095</v>
      </c>
      <c r="G62" s="10"/>
      <c r="H62" s="10"/>
      <c r="I62" s="10" t="s">
        <v>1996</v>
      </c>
      <c r="J62" s="10"/>
      <c r="K62" s="10"/>
      <c r="L62" s="10" t="s">
        <v>64</v>
      </c>
      <c r="M62" s="10" t="s">
        <v>64</v>
      </c>
      <c r="N62" s="10" t="s">
        <v>65</v>
      </c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</row>
    <row r="63" ht="14.25" customHeight="1">
      <c r="A63" s="10">
        <f t="shared" si="3"/>
        <v>60</v>
      </c>
      <c r="B63" s="11" t="s">
        <v>147</v>
      </c>
      <c r="C63" s="11" t="s">
        <v>2061</v>
      </c>
      <c r="D63" s="11" t="s">
        <v>2090</v>
      </c>
      <c r="E63" s="10">
        <f t="shared" si="4"/>
        <v>54</v>
      </c>
      <c r="F63" s="11" t="s">
        <v>2096</v>
      </c>
      <c r="G63" s="10"/>
      <c r="H63" s="10"/>
      <c r="I63" s="10" t="s">
        <v>1996</v>
      </c>
      <c r="J63" s="10"/>
      <c r="K63" s="10"/>
      <c r="L63" s="10" t="s">
        <v>64</v>
      </c>
      <c r="M63" s="10" t="s">
        <v>64</v>
      </c>
      <c r="N63" s="10" t="s">
        <v>65</v>
      </c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</row>
    <row r="64" ht="14.25" customHeight="1">
      <c r="A64" s="10">
        <f t="shared" si="3"/>
        <v>61</v>
      </c>
      <c r="B64" s="11" t="s">
        <v>147</v>
      </c>
      <c r="C64" s="11" t="s">
        <v>2061</v>
      </c>
      <c r="D64" s="11" t="s">
        <v>2090</v>
      </c>
      <c r="E64" s="10">
        <f t="shared" si="4"/>
        <v>55</v>
      </c>
      <c r="F64" s="11" t="s">
        <v>2097</v>
      </c>
      <c r="G64" s="10"/>
      <c r="H64" s="10"/>
      <c r="I64" s="10" t="s">
        <v>1996</v>
      </c>
      <c r="J64" s="10"/>
      <c r="K64" s="10"/>
      <c r="L64" s="10" t="s">
        <v>64</v>
      </c>
      <c r="M64" s="10" t="s">
        <v>64</v>
      </c>
      <c r="N64" s="10" t="s">
        <v>65</v>
      </c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</row>
    <row r="65" ht="14.25" customHeight="1">
      <c r="A65" s="10">
        <f t="shared" si="3"/>
        <v>62</v>
      </c>
      <c r="B65" s="11" t="s">
        <v>147</v>
      </c>
      <c r="C65" s="11" t="s">
        <v>2061</v>
      </c>
      <c r="D65" s="11" t="s">
        <v>2090</v>
      </c>
      <c r="E65" s="10">
        <f t="shared" si="4"/>
        <v>56</v>
      </c>
      <c r="F65" s="11" t="s">
        <v>2090</v>
      </c>
      <c r="G65" s="10"/>
      <c r="H65" s="10"/>
      <c r="I65" s="10" t="s">
        <v>1996</v>
      </c>
      <c r="J65" s="10"/>
      <c r="K65" s="10"/>
      <c r="L65" s="10" t="s">
        <v>64</v>
      </c>
      <c r="M65" s="10" t="s">
        <v>64</v>
      </c>
      <c r="N65" s="10" t="s">
        <v>65</v>
      </c>
      <c r="O65" s="10" t="s">
        <v>110</v>
      </c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</row>
    <row r="66" ht="14.25" customHeight="1">
      <c r="A66" s="10">
        <f t="shared" si="3"/>
        <v>63</v>
      </c>
      <c r="B66" s="11" t="s">
        <v>147</v>
      </c>
      <c r="C66" s="11" t="s">
        <v>2061</v>
      </c>
      <c r="D66" s="11" t="s">
        <v>2090</v>
      </c>
      <c r="E66" s="10">
        <f t="shared" si="4"/>
        <v>57</v>
      </c>
      <c r="F66" s="11" t="s">
        <v>2098</v>
      </c>
      <c r="G66" s="10"/>
      <c r="H66" s="10"/>
      <c r="I66" s="10" t="s">
        <v>1996</v>
      </c>
      <c r="J66" s="10"/>
      <c r="K66" s="10"/>
      <c r="L66" s="10" t="s">
        <v>64</v>
      </c>
      <c r="M66" s="10" t="s">
        <v>64</v>
      </c>
      <c r="N66" s="10" t="s">
        <v>65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</row>
    <row r="67" ht="14.25" customHeight="1">
      <c r="A67" s="10">
        <f t="shared" si="3"/>
        <v>64</v>
      </c>
      <c r="B67" s="11" t="s">
        <v>147</v>
      </c>
      <c r="C67" s="11" t="s">
        <v>2061</v>
      </c>
      <c r="D67" s="11" t="s">
        <v>2099</v>
      </c>
      <c r="E67" s="10">
        <f t="shared" si="4"/>
        <v>58</v>
      </c>
      <c r="F67" s="11" t="s">
        <v>2100</v>
      </c>
      <c r="G67" s="10"/>
      <c r="H67" s="10"/>
      <c r="I67" s="10" t="s">
        <v>1996</v>
      </c>
      <c r="J67" s="10"/>
      <c r="K67" s="10"/>
      <c r="L67" s="10" t="s">
        <v>64</v>
      </c>
      <c r="M67" s="10" t="s">
        <v>64</v>
      </c>
      <c r="N67" s="10" t="s">
        <v>65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</row>
    <row r="68" ht="14.25" customHeight="1">
      <c r="A68" s="10">
        <f t="shared" si="3"/>
        <v>65</v>
      </c>
      <c r="B68" s="11" t="s">
        <v>147</v>
      </c>
      <c r="C68" s="11" t="s">
        <v>2061</v>
      </c>
      <c r="D68" s="11" t="s">
        <v>2099</v>
      </c>
      <c r="E68" s="10">
        <f t="shared" si="4"/>
        <v>59</v>
      </c>
      <c r="F68" s="11" t="s">
        <v>2101</v>
      </c>
      <c r="G68" s="10"/>
      <c r="H68" s="10"/>
      <c r="I68" s="10" t="s">
        <v>1996</v>
      </c>
      <c r="J68" s="10"/>
      <c r="K68" s="10"/>
      <c r="L68" s="10" t="s">
        <v>64</v>
      </c>
      <c r="M68" s="10" t="s">
        <v>64</v>
      </c>
      <c r="N68" s="10" t="s">
        <v>65</v>
      </c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</row>
    <row r="69" ht="14.25" customHeight="1">
      <c r="A69" s="10">
        <f t="shared" si="3"/>
        <v>66</v>
      </c>
      <c r="B69" s="11" t="s">
        <v>147</v>
      </c>
      <c r="C69" s="11" t="s">
        <v>2061</v>
      </c>
      <c r="D69" s="11" t="s">
        <v>2099</v>
      </c>
      <c r="E69" s="10">
        <f t="shared" si="4"/>
        <v>60</v>
      </c>
      <c r="F69" s="11" t="s">
        <v>2102</v>
      </c>
      <c r="G69" s="10"/>
      <c r="H69" s="10"/>
      <c r="I69" s="10" t="s">
        <v>1996</v>
      </c>
      <c r="J69" s="10"/>
      <c r="K69" s="10"/>
      <c r="L69" s="10" t="s">
        <v>64</v>
      </c>
      <c r="M69" s="10" t="s">
        <v>64</v>
      </c>
      <c r="N69" s="10" t="s">
        <v>65</v>
      </c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</row>
    <row r="70" ht="14.25" customHeight="1">
      <c r="A70" s="10">
        <f t="shared" si="3"/>
        <v>67</v>
      </c>
      <c r="B70" s="11" t="s">
        <v>147</v>
      </c>
      <c r="C70" s="11" t="s">
        <v>2061</v>
      </c>
      <c r="D70" s="11" t="s">
        <v>2099</v>
      </c>
      <c r="E70" s="10">
        <f t="shared" si="4"/>
        <v>61</v>
      </c>
      <c r="F70" s="11" t="s">
        <v>2103</v>
      </c>
      <c r="G70" s="10"/>
      <c r="H70" s="10"/>
      <c r="I70" s="10" t="s">
        <v>1996</v>
      </c>
      <c r="J70" s="10"/>
      <c r="K70" s="10"/>
      <c r="L70" s="10" t="s">
        <v>64</v>
      </c>
      <c r="M70" s="10" t="s">
        <v>64</v>
      </c>
      <c r="N70" s="10" t="s">
        <v>65</v>
      </c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</row>
    <row r="71" ht="14.25" customHeight="1">
      <c r="A71" s="10">
        <f t="shared" si="3"/>
        <v>68</v>
      </c>
      <c r="B71" s="11" t="s">
        <v>147</v>
      </c>
      <c r="C71" s="11" t="s">
        <v>2104</v>
      </c>
      <c r="D71" s="11" t="s">
        <v>2105</v>
      </c>
      <c r="E71" s="10">
        <f t="shared" si="4"/>
        <v>62</v>
      </c>
      <c r="F71" s="11" t="s">
        <v>2106</v>
      </c>
      <c r="G71" s="10"/>
      <c r="H71" s="10"/>
      <c r="I71" s="10" t="s">
        <v>1996</v>
      </c>
      <c r="J71" s="10"/>
      <c r="K71" s="10"/>
      <c r="L71" s="10" t="s">
        <v>64</v>
      </c>
      <c r="M71" s="10" t="s">
        <v>64</v>
      </c>
      <c r="N71" s="10" t="s">
        <v>65</v>
      </c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</row>
    <row r="72" ht="14.25" customHeight="1">
      <c r="A72" s="10">
        <f t="shared" si="3"/>
        <v>69</v>
      </c>
      <c r="B72" s="11" t="s">
        <v>147</v>
      </c>
      <c r="C72" s="11" t="s">
        <v>2107</v>
      </c>
      <c r="D72" s="11" t="s">
        <v>2108</v>
      </c>
      <c r="E72" s="10">
        <f t="shared" si="4"/>
        <v>63</v>
      </c>
      <c r="F72" s="11" t="s">
        <v>2109</v>
      </c>
      <c r="G72" s="10"/>
      <c r="H72" s="10"/>
      <c r="I72" s="10" t="s">
        <v>1996</v>
      </c>
      <c r="J72" s="10"/>
      <c r="K72" s="10"/>
      <c r="L72" s="10" t="s">
        <v>64</v>
      </c>
      <c r="M72" s="10" t="s">
        <v>64</v>
      </c>
      <c r="N72" s="10" t="s">
        <v>65</v>
      </c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</row>
    <row r="73" ht="14.25" customHeight="1">
      <c r="A73" s="10">
        <f t="shared" si="3"/>
        <v>70</v>
      </c>
      <c r="B73" s="11" t="s">
        <v>147</v>
      </c>
      <c r="C73" s="11" t="s">
        <v>2107</v>
      </c>
      <c r="D73" s="11" t="s">
        <v>2110</v>
      </c>
      <c r="E73" s="10">
        <f t="shared" si="4"/>
        <v>64</v>
      </c>
      <c r="F73" s="11" t="s">
        <v>2111</v>
      </c>
      <c r="G73" s="10"/>
      <c r="H73" s="10"/>
      <c r="I73" s="10" t="s">
        <v>1996</v>
      </c>
      <c r="J73" s="10"/>
      <c r="K73" s="10"/>
      <c r="L73" s="10" t="s">
        <v>64</v>
      </c>
      <c r="M73" s="10" t="s">
        <v>64</v>
      </c>
      <c r="N73" s="10" t="s">
        <v>65</v>
      </c>
      <c r="O73" s="10" t="s">
        <v>110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</row>
    <row r="74" ht="14.25" customHeight="1">
      <c r="A74" s="10">
        <f t="shared" si="3"/>
        <v>71</v>
      </c>
      <c r="B74" s="11" t="s">
        <v>147</v>
      </c>
      <c r="C74" s="11" t="s">
        <v>2107</v>
      </c>
      <c r="D74" s="11" t="s">
        <v>2112</v>
      </c>
      <c r="E74" s="10">
        <f t="shared" si="4"/>
        <v>65</v>
      </c>
      <c r="F74" s="11" t="s">
        <v>2113</v>
      </c>
      <c r="G74" s="10"/>
      <c r="H74" s="10"/>
      <c r="I74" s="10" t="s">
        <v>1996</v>
      </c>
      <c r="J74" s="10"/>
      <c r="K74" s="10"/>
      <c r="L74" s="10" t="s">
        <v>64</v>
      </c>
      <c r="M74" s="10" t="s">
        <v>64</v>
      </c>
      <c r="N74" s="10" t="s">
        <v>65</v>
      </c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</row>
    <row r="75" ht="14.25" customHeight="1">
      <c r="A75" s="10">
        <f t="shared" si="3"/>
        <v>72</v>
      </c>
      <c r="B75" s="11" t="s">
        <v>147</v>
      </c>
      <c r="C75" s="11" t="s">
        <v>2114</v>
      </c>
      <c r="D75" s="11" t="s">
        <v>2115</v>
      </c>
      <c r="E75" s="10">
        <f t="shared" si="4"/>
        <v>66</v>
      </c>
      <c r="F75" s="11" t="s">
        <v>2116</v>
      </c>
      <c r="G75" s="10"/>
      <c r="H75" s="10"/>
      <c r="I75" s="10" t="s">
        <v>1996</v>
      </c>
      <c r="J75" s="10"/>
      <c r="K75" s="10"/>
      <c r="L75" s="10" t="s">
        <v>64</v>
      </c>
      <c r="M75" s="10" t="s">
        <v>64</v>
      </c>
      <c r="N75" s="10" t="s">
        <v>65</v>
      </c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</row>
    <row r="76" ht="14.25" customHeight="1">
      <c r="A76" s="10">
        <f t="shared" si="3"/>
        <v>73</v>
      </c>
      <c r="B76" s="11" t="s">
        <v>147</v>
      </c>
      <c r="C76" s="11" t="s">
        <v>2117</v>
      </c>
      <c r="D76" s="11" t="s">
        <v>2105</v>
      </c>
      <c r="E76" s="10">
        <f t="shared" si="4"/>
        <v>67</v>
      </c>
      <c r="F76" s="11" t="s">
        <v>2105</v>
      </c>
      <c r="G76" s="10"/>
      <c r="H76" s="10"/>
      <c r="I76" s="10" t="s">
        <v>1996</v>
      </c>
      <c r="J76" s="10"/>
      <c r="K76" s="10"/>
      <c r="L76" s="10" t="s">
        <v>64</v>
      </c>
      <c r="M76" s="10" t="s">
        <v>64</v>
      </c>
      <c r="N76" s="10" t="s">
        <v>65</v>
      </c>
      <c r="O76" s="10" t="s">
        <v>110</v>
      </c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</row>
    <row r="77" ht="14.25" customHeight="1">
      <c r="A77" s="10">
        <f t="shared" si="3"/>
        <v>74</v>
      </c>
      <c r="B77" s="11" t="s">
        <v>147</v>
      </c>
      <c r="C77" s="11" t="s">
        <v>2117</v>
      </c>
      <c r="D77" s="11" t="s">
        <v>2105</v>
      </c>
      <c r="E77" s="10">
        <f t="shared" si="4"/>
        <v>68</v>
      </c>
      <c r="F77" s="11" t="s">
        <v>2118</v>
      </c>
      <c r="G77" s="10"/>
      <c r="H77" s="10"/>
      <c r="I77" s="10" t="s">
        <v>1996</v>
      </c>
      <c r="J77" s="10"/>
      <c r="K77" s="10"/>
      <c r="L77" s="10" t="s">
        <v>64</v>
      </c>
      <c r="M77" s="10" t="s">
        <v>64</v>
      </c>
      <c r="N77" s="10" t="s">
        <v>65</v>
      </c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</row>
    <row r="78" ht="14.25" customHeight="1">
      <c r="A78" s="10">
        <f t="shared" si="3"/>
        <v>75</v>
      </c>
      <c r="B78" s="11" t="s">
        <v>147</v>
      </c>
      <c r="C78" s="11" t="s">
        <v>2117</v>
      </c>
      <c r="D78" s="11" t="s">
        <v>2105</v>
      </c>
      <c r="E78" s="10">
        <f t="shared" si="4"/>
        <v>69</v>
      </c>
      <c r="F78" s="11" t="s">
        <v>2119</v>
      </c>
      <c r="G78" s="10"/>
      <c r="H78" s="10"/>
      <c r="I78" s="10" t="s">
        <v>1996</v>
      </c>
      <c r="J78" s="10"/>
      <c r="K78" s="10"/>
      <c r="L78" s="10" t="s">
        <v>64</v>
      </c>
      <c r="M78" s="10" t="s">
        <v>64</v>
      </c>
      <c r="N78" s="10" t="s">
        <v>65</v>
      </c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</row>
    <row r="79" ht="14.25" customHeight="1">
      <c r="A79" s="10">
        <f t="shared" si="3"/>
        <v>76</v>
      </c>
      <c r="B79" s="11" t="s">
        <v>147</v>
      </c>
      <c r="C79" s="11" t="s">
        <v>2117</v>
      </c>
      <c r="D79" s="11" t="s">
        <v>2105</v>
      </c>
      <c r="E79" s="10">
        <f t="shared" si="4"/>
        <v>70</v>
      </c>
      <c r="F79" s="11" t="s">
        <v>2120</v>
      </c>
      <c r="G79" s="10"/>
      <c r="H79" s="10"/>
      <c r="I79" s="10" t="s">
        <v>1996</v>
      </c>
      <c r="J79" s="10"/>
      <c r="K79" s="10"/>
      <c r="L79" s="10" t="s">
        <v>64</v>
      </c>
      <c r="M79" s="10" t="s">
        <v>64</v>
      </c>
      <c r="N79" s="10" t="s">
        <v>65</v>
      </c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</row>
    <row r="80" ht="14.25" customHeight="1">
      <c r="A80" s="10">
        <f t="shared" si="3"/>
        <v>77</v>
      </c>
      <c r="B80" s="11" t="s">
        <v>147</v>
      </c>
      <c r="C80" s="11" t="s">
        <v>2117</v>
      </c>
      <c r="D80" s="11" t="s">
        <v>2065</v>
      </c>
      <c r="E80" s="10">
        <f t="shared" si="4"/>
        <v>71</v>
      </c>
      <c r="F80" s="11" t="s">
        <v>2121</v>
      </c>
      <c r="G80" s="10"/>
      <c r="H80" s="10"/>
      <c r="I80" s="10" t="s">
        <v>1996</v>
      </c>
      <c r="J80" s="10"/>
      <c r="K80" s="10"/>
      <c r="L80" s="10" t="s">
        <v>64</v>
      </c>
      <c r="M80" s="10" t="s">
        <v>64</v>
      </c>
      <c r="N80" s="10" t="s">
        <v>65</v>
      </c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</row>
    <row r="81" ht="14.25" customHeight="1">
      <c r="A81" s="10">
        <f t="shared" si="3"/>
        <v>78</v>
      </c>
      <c r="B81" s="11" t="s">
        <v>147</v>
      </c>
      <c r="C81" s="11" t="s">
        <v>2122</v>
      </c>
      <c r="D81" s="11" t="s">
        <v>2123</v>
      </c>
      <c r="E81" s="10">
        <f t="shared" si="4"/>
        <v>72</v>
      </c>
      <c r="F81" s="11" t="s">
        <v>2123</v>
      </c>
      <c r="G81" s="10"/>
      <c r="H81" s="10"/>
      <c r="I81" s="10" t="s">
        <v>1996</v>
      </c>
      <c r="J81" s="10"/>
      <c r="K81" s="10"/>
      <c r="L81" s="10" t="s">
        <v>64</v>
      </c>
      <c r="M81" s="10" t="s">
        <v>64</v>
      </c>
      <c r="N81" s="10" t="s">
        <v>65</v>
      </c>
      <c r="O81" s="10" t="s">
        <v>228</v>
      </c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</row>
    <row r="82" ht="14.25" customHeight="1">
      <c r="A82" s="10">
        <f t="shared" si="3"/>
        <v>79</v>
      </c>
      <c r="B82" s="11" t="s">
        <v>147</v>
      </c>
      <c r="C82" s="11" t="s">
        <v>2122</v>
      </c>
      <c r="D82" s="11" t="s">
        <v>2123</v>
      </c>
      <c r="E82" s="10">
        <f t="shared" si="4"/>
        <v>73</v>
      </c>
      <c r="F82" s="11" t="s">
        <v>2124</v>
      </c>
      <c r="G82" s="10"/>
      <c r="H82" s="10"/>
      <c r="I82" s="10" t="s">
        <v>1996</v>
      </c>
      <c r="J82" s="10"/>
      <c r="K82" s="10"/>
      <c r="L82" s="10" t="s">
        <v>64</v>
      </c>
      <c r="M82" s="10" t="s">
        <v>252</v>
      </c>
      <c r="N82" s="10" t="s">
        <v>65</v>
      </c>
      <c r="O82" s="10" t="s">
        <v>110</v>
      </c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</row>
    <row r="83" ht="14.25" customHeight="1">
      <c r="A83" s="10">
        <f t="shared" si="3"/>
        <v>80</v>
      </c>
      <c r="B83" s="11" t="s">
        <v>147</v>
      </c>
      <c r="C83" s="11" t="s">
        <v>2122</v>
      </c>
      <c r="D83" s="11" t="s">
        <v>2123</v>
      </c>
      <c r="E83" s="10">
        <f t="shared" si="4"/>
        <v>74</v>
      </c>
      <c r="F83" s="11" t="s">
        <v>2125</v>
      </c>
      <c r="G83" s="10"/>
      <c r="H83" s="10"/>
      <c r="I83" s="10" t="s">
        <v>1996</v>
      </c>
      <c r="J83" s="10"/>
      <c r="K83" s="10"/>
      <c r="L83" s="10" t="s">
        <v>64</v>
      </c>
      <c r="M83" s="10" t="s">
        <v>64</v>
      </c>
      <c r="N83" s="10" t="s">
        <v>65</v>
      </c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</row>
    <row r="84" ht="14.25" customHeight="1">
      <c r="A84" s="10">
        <f t="shared" si="3"/>
        <v>81</v>
      </c>
      <c r="B84" s="11" t="s">
        <v>147</v>
      </c>
      <c r="C84" s="11" t="s">
        <v>2122</v>
      </c>
      <c r="D84" s="11" t="s">
        <v>2123</v>
      </c>
      <c r="E84" s="10">
        <f t="shared" si="4"/>
        <v>75</v>
      </c>
      <c r="F84" s="11" t="s">
        <v>2126</v>
      </c>
      <c r="G84" s="10"/>
      <c r="H84" s="10"/>
      <c r="I84" s="10" t="s">
        <v>1996</v>
      </c>
      <c r="J84" s="10"/>
      <c r="K84" s="10"/>
      <c r="L84" s="10" t="s">
        <v>64</v>
      </c>
      <c r="M84" s="10" t="s">
        <v>64</v>
      </c>
      <c r="N84" s="10" t="s">
        <v>65</v>
      </c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</row>
    <row r="85" ht="14.25" customHeight="1">
      <c r="A85" s="10">
        <f t="shared" si="3"/>
        <v>82</v>
      </c>
      <c r="B85" s="11" t="s">
        <v>147</v>
      </c>
      <c r="C85" s="11" t="s">
        <v>2122</v>
      </c>
      <c r="D85" s="11" t="s">
        <v>2123</v>
      </c>
      <c r="E85" s="10">
        <f t="shared" si="4"/>
        <v>76</v>
      </c>
      <c r="F85" s="11" t="s">
        <v>2127</v>
      </c>
      <c r="G85" s="10"/>
      <c r="H85" s="10"/>
      <c r="I85" s="10" t="s">
        <v>1996</v>
      </c>
      <c r="J85" s="10"/>
      <c r="K85" s="10"/>
      <c r="L85" s="10" t="s">
        <v>64</v>
      </c>
      <c r="M85" s="10" t="s">
        <v>64</v>
      </c>
      <c r="N85" s="10" t="s">
        <v>65</v>
      </c>
      <c r="O85" s="10" t="s">
        <v>110</v>
      </c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</row>
    <row r="86" ht="14.25" customHeight="1">
      <c r="A86" s="10">
        <f t="shared" si="3"/>
        <v>83</v>
      </c>
      <c r="B86" s="11" t="s">
        <v>147</v>
      </c>
      <c r="C86" s="11" t="s">
        <v>2122</v>
      </c>
      <c r="D86" s="11" t="s">
        <v>2128</v>
      </c>
      <c r="E86" s="10">
        <f t="shared" si="4"/>
        <v>77</v>
      </c>
      <c r="F86" s="11" t="s">
        <v>2128</v>
      </c>
      <c r="G86" s="10"/>
      <c r="H86" s="10"/>
      <c r="I86" s="10" t="s">
        <v>1996</v>
      </c>
      <c r="J86" s="10"/>
      <c r="K86" s="10"/>
      <c r="L86" s="10" t="s">
        <v>64</v>
      </c>
      <c r="M86" s="10" t="s">
        <v>64</v>
      </c>
      <c r="N86" s="10" t="s">
        <v>65</v>
      </c>
      <c r="O86" s="10" t="s">
        <v>110</v>
      </c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</row>
    <row r="87" ht="14.25" customHeight="1">
      <c r="A87" s="10">
        <f t="shared" si="3"/>
        <v>84</v>
      </c>
      <c r="B87" s="11" t="s">
        <v>147</v>
      </c>
      <c r="C87" s="11" t="s">
        <v>2122</v>
      </c>
      <c r="D87" s="11" t="s">
        <v>2125</v>
      </c>
      <c r="E87" s="10">
        <f t="shared" si="4"/>
        <v>78</v>
      </c>
      <c r="F87" s="11" t="s">
        <v>2129</v>
      </c>
      <c r="G87" s="10"/>
      <c r="H87" s="10"/>
      <c r="I87" s="10" t="s">
        <v>1996</v>
      </c>
      <c r="J87" s="10"/>
      <c r="K87" s="10"/>
      <c r="L87" s="10" t="s">
        <v>64</v>
      </c>
      <c r="M87" s="10" t="s">
        <v>252</v>
      </c>
      <c r="N87" s="10" t="s">
        <v>65</v>
      </c>
      <c r="O87" s="10" t="s">
        <v>110</v>
      </c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</row>
    <row r="88" ht="14.25" customHeight="1">
      <c r="A88" s="10">
        <f t="shared" si="3"/>
        <v>85</v>
      </c>
      <c r="B88" s="11" t="s">
        <v>147</v>
      </c>
      <c r="C88" s="11" t="s">
        <v>2122</v>
      </c>
      <c r="D88" s="11" t="s">
        <v>2130</v>
      </c>
      <c r="E88" s="10">
        <f t="shared" si="4"/>
        <v>79</v>
      </c>
      <c r="F88" s="11" t="s">
        <v>2131</v>
      </c>
      <c r="G88" s="10"/>
      <c r="H88" s="10"/>
      <c r="I88" s="10" t="s">
        <v>1996</v>
      </c>
      <c r="J88" s="10"/>
      <c r="K88" s="10"/>
      <c r="L88" s="10" t="s">
        <v>64</v>
      </c>
      <c r="M88" s="10" t="s">
        <v>64</v>
      </c>
      <c r="N88" s="10" t="s">
        <v>65</v>
      </c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</row>
    <row r="89" ht="14.25" customHeight="1">
      <c r="A89" s="10">
        <f t="shared" si="3"/>
        <v>86</v>
      </c>
      <c r="B89" s="11" t="s">
        <v>147</v>
      </c>
      <c r="C89" s="11" t="s">
        <v>2122</v>
      </c>
      <c r="D89" s="11" t="s">
        <v>2132</v>
      </c>
      <c r="E89" s="10">
        <f t="shared" si="4"/>
        <v>80</v>
      </c>
      <c r="F89" s="11" t="s">
        <v>2133</v>
      </c>
      <c r="G89" s="10"/>
      <c r="H89" s="10"/>
      <c r="I89" s="10" t="s">
        <v>1996</v>
      </c>
      <c r="J89" s="10"/>
      <c r="K89" s="10"/>
      <c r="L89" s="10" t="s">
        <v>64</v>
      </c>
      <c r="M89" s="10" t="s">
        <v>64</v>
      </c>
      <c r="N89" s="10" t="s">
        <v>65</v>
      </c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</row>
    <row r="90" ht="14.25" customHeight="1">
      <c r="A90" s="10">
        <f t="shared" si="3"/>
        <v>87</v>
      </c>
      <c r="B90" s="11" t="s">
        <v>147</v>
      </c>
      <c r="C90" s="11" t="s">
        <v>2122</v>
      </c>
      <c r="D90" s="11" t="s">
        <v>2132</v>
      </c>
      <c r="E90" s="10">
        <f t="shared" si="4"/>
        <v>81</v>
      </c>
      <c r="F90" s="11" t="s">
        <v>2132</v>
      </c>
      <c r="G90" s="10"/>
      <c r="H90" s="10"/>
      <c r="I90" s="10" t="s">
        <v>1996</v>
      </c>
      <c r="J90" s="10"/>
      <c r="K90" s="10"/>
      <c r="L90" s="10" t="s">
        <v>64</v>
      </c>
      <c r="M90" s="10" t="s">
        <v>64</v>
      </c>
      <c r="N90" s="10" t="s">
        <v>65</v>
      </c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</row>
    <row r="91" ht="14.25" customHeight="1">
      <c r="A91" s="10">
        <f t="shared" si="3"/>
        <v>88</v>
      </c>
      <c r="B91" s="11" t="s">
        <v>147</v>
      </c>
      <c r="C91" s="11" t="s">
        <v>2122</v>
      </c>
      <c r="D91" s="11" t="s">
        <v>2132</v>
      </c>
      <c r="E91" s="10">
        <f t="shared" si="4"/>
        <v>82</v>
      </c>
      <c r="F91" s="11" t="s">
        <v>2134</v>
      </c>
      <c r="G91" s="10"/>
      <c r="H91" s="10"/>
      <c r="I91" s="10" t="s">
        <v>1996</v>
      </c>
      <c r="J91" s="10"/>
      <c r="K91" s="10"/>
      <c r="L91" s="10" t="s">
        <v>64</v>
      </c>
      <c r="M91" s="10" t="s">
        <v>64</v>
      </c>
      <c r="N91" s="10" t="s">
        <v>65</v>
      </c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</row>
    <row r="92" ht="14.25" customHeight="1">
      <c r="A92" s="10">
        <f t="shared" si="3"/>
        <v>89</v>
      </c>
      <c r="B92" s="11" t="s">
        <v>147</v>
      </c>
      <c r="C92" s="11" t="s">
        <v>2122</v>
      </c>
      <c r="D92" s="11" t="s">
        <v>2135</v>
      </c>
      <c r="E92" s="10">
        <f t="shared" si="4"/>
        <v>83</v>
      </c>
      <c r="F92" s="11" t="s">
        <v>2136</v>
      </c>
      <c r="G92" s="10"/>
      <c r="H92" s="10"/>
      <c r="I92" s="10" t="s">
        <v>1996</v>
      </c>
      <c r="J92" s="10"/>
      <c r="K92" s="10"/>
      <c r="L92" s="10" t="s">
        <v>64</v>
      </c>
      <c r="M92" s="10" t="s">
        <v>64</v>
      </c>
      <c r="N92" s="10" t="s">
        <v>65</v>
      </c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</row>
    <row r="93" ht="14.25" customHeight="1">
      <c r="A93" s="10">
        <f t="shared" si="3"/>
        <v>90</v>
      </c>
      <c r="B93" s="11" t="s">
        <v>147</v>
      </c>
      <c r="C93" s="11" t="s">
        <v>2122</v>
      </c>
      <c r="D93" s="11" t="s">
        <v>2137</v>
      </c>
      <c r="E93" s="10">
        <f t="shared" si="4"/>
        <v>84</v>
      </c>
      <c r="F93" s="11" t="s">
        <v>2138</v>
      </c>
      <c r="G93" s="10"/>
      <c r="H93" s="10"/>
      <c r="I93" s="10" t="s">
        <v>1996</v>
      </c>
      <c r="J93" s="10"/>
      <c r="K93" s="10"/>
      <c r="L93" s="10" t="s">
        <v>64</v>
      </c>
      <c r="M93" s="10" t="s">
        <v>64</v>
      </c>
      <c r="N93" s="10" t="s">
        <v>65</v>
      </c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</row>
    <row r="94" ht="14.25" customHeight="1">
      <c r="A94" s="10">
        <f t="shared" si="3"/>
        <v>91</v>
      </c>
      <c r="B94" s="11" t="s">
        <v>147</v>
      </c>
      <c r="C94" s="11" t="s">
        <v>2122</v>
      </c>
      <c r="D94" s="11" t="s">
        <v>2137</v>
      </c>
      <c r="E94" s="10">
        <f t="shared" si="4"/>
        <v>85</v>
      </c>
      <c r="F94" s="11" t="s">
        <v>2139</v>
      </c>
      <c r="G94" s="10"/>
      <c r="H94" s="10"/>
      <c r="I94" s="10" t="s">
        <v>1996</v>
      </c>
      <c r="J94" s="10"/>
      <c r="K94" s="10"/>
      <c r="L94" s="10" t="s">
        <v>64</v>
      </c>
      <c r="M94" s="10" t="s">
        <v>64</v>
      </c>
      <c r="N94" s="10" t="s">
        <v>65</v>
      </c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</row>
    <row r="95" ht="14.25" customHeight="1">
      <c r="A95" s="40" t="s">
        <v>186</v>
      </c>
      <c r="B95" s="41"/>
      <c r="C95" s="41" t="s">
        <v>187</v>
      </c>
      <c r="D95" s="6"/>
      <c r="E95" s="7"/>
      <c r="F95" s="6"/>
      <c r="G95" s="6"/>
      <c r="H95" s="6"/>
      <c r="I95" s="6"/>
      <c r="J95" s="6"/>
      <c r="K95" s="6"/>
      <c r="L95" s="6"/>
      <c r="M95" s="6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</row>
    <row r="96" ht="14.25" customHeight="1">
      <c r="A96" s="10">
        <f>A94+1</f>
        <v>92</v>
      </c>
      <c r="B96" s="11" t="s">
        <v>187</v>
      </c>
      <c r="C96" s="11" t="s">
        <v>2140</v>
      </c>
      <c r="D96" s="11" t="s">
        <v>2141</v>
      </c>
      <c r="E96" s="10">
        <v>1.0</v>
      </c>
      <c r="F96" s="11" t="s">
        <v>2142</v>
      </c>
      <c r="G96" s="10"/>
      <c r="H96" s="10"/>
      <c r="I96" s="10" t="s">
        <v>1996</v>
      </c>
      <c r="J96" s="10"/>
      <c r="K96" s="10"/>
      <c r="L96" s="10" t="s">
        <v>64</v>
      </c>
      <c r="M96" s="10" t="s">
        <v>64</v>
      </c>
      <c r="N96" s="10" t="s">
        <v>245</v>
      </c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</row>
    <row r="97" ht="14.25" customHeight="1">
      <c r="A97" s="10">
        <f t="shared" ref="A97:A108" si="5">A96+1</f>
        <v>93</v>
      </c>
      <c r="B97" s="11" t="s">
        <v>187</v>
      </c>
      <c r="C97" s="11" t="s">
        <v>2140</v>
      </c>
      <c r="D97" s="11" t="s">
        <v>2141</v>
      </c>
      <c r="E97" s="10">
        <f t="shared" ref="E97:E108" si="6">E96+1</f>
        <v>2</v>
      </c>
      <c r="F97" s="11" t="s">
        <v>2143</v>
      </c>
      <c r="G97" s="10"/>
      <c r="H97" s="10"/>
      <c r="I97" s="10" t="s">
        <v>1996</v>
      </c>
      <c r="J97" s="10"/>
      <c r="K97" s="10"/>
      <c r="L97" s="10" t="s">
        <v>64</v>
      </c>
      <c r="M97" s="10" t="s">
        <v>64</v>
      </c>
      <c r="N97" s="10" t="s">
        <v>245</v>
      </c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</row>
    <row r="98" ht="14.25" customHeight="1">
      <c r="A98" s="10">
        <f t="shared" si="5"/>
        <v>94</v>
      </c>
      <c r="B98" s="11" t="s">
        <v>187</v>
      </c>
      <c r="C98" s="11" t="s">
        <v>2140</v>
      </c>
      <c r="D98" s="11" t="s">
        <v>2141</v>
      </c>
      <c r="E98" s="10">
        <f t="shared" si="6"/>
        <v>3</v>
      </c>
      <c r="F98" s="11" t="s">
        <v>2144</v>
      </c>
      <c r="G98" s="10"/>
      <c r="H98" s="10"/>
      <c r="I98" s="10" t="s">
        <v>1996</v>
      </c>
      <c r="J98" s="10"/>
      <c r="K98" s="10"/>
      <c r="L98" s="10" t="s">
        <v>64</v>
      </c>
      <c r="M98" s="10" t="s">
        <v>64</v>
      </c>
      <c r="N98" s="10" t="s">
        <v>245</v>
      </c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</row>
    <row r="99" ht="14.25" customHeight="1">
      <c r="A99" s="10">
        <f t="shared" si="5"/>
        <v>95</v>
      </c>
      <c r="B99" s="11" t="s">
        <v>187</v>
      </c>
      <c r="C99" s="11" t="s">
        <v>2140</v>
      </c>
      <c r="D99" s="11" t="s">
        <v>2141</v>
      </c>
      <c r="E99" s="10">
        <f t="shared" si="6"/>
        <v>4</v>
      </c>
      <c r="F99" s="11" t="s">
        <v>2145</v>
      </c>
      <c r="G99" s="10"/>
      <c r="H99" s="10"/>
      <c r="I99" s="10" t="s">
        <v>2009</v>
      </c>
      <c r="J99" s="10"/>
      <c r="K99" s="10"/>
      <c r="L99" s="10" t="s">
        <v>64</v>
      </c>
      <c r="M99" s="10" t="s">
        <v>64</v>
      </c>
      <c r="N99" s="10" t="s">
        <v>245</v>
      </c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</row>
    <row r="100" ht="14.25" customHeight="1">
      <c r="A100" s="10">
        <f t="shared" si="5"/>
        <v>96</v>
      </c>
      <c r="B100" s="11" t="s">
        <v>187</v>
      </c>
      <c r="C100" s="11" t="s">
        <v>2146</v>
      </c>
      <c r="D100" s="11" t="s">
        <v>2147</v>
      </c>
      <c r="E100" s="10">
        <f t="shared" si="6"/>
        <v>5</v>
      </c>
      <c r="F100" s="11" t="s">
        <v>2148</v>
      </c>
      <c r="G100" s="10"/>
      <c r="H100" s="10"/>
      <c r="I100" s="10" t="s">
        <v>2009</v>
      </c>
      <c r="J100" s="10"/>
      <c r="K100" s="10"/>
      <c r="L100" s="10" t="s">
        <v>64</v>
      </c>
      <c r="M100" s="10" t="s">
        <v>64</v>
      </c>
      <c r="N100" s="10" t="s">
        <v>245</v>
      </c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</row>
    <row r="101" ht="14.25" customHeight="1">
      <c r="A101" s="10">
        <f t="shared" si="5"/>
        <v>97</v>
      </c>
      <c r="B101" s="11" t="s">
        <v>187</v>
      </c>
      <c r="C101" s="11" t="s">
        <v>2149</v>
      </c>
      <c r="D101" s="11" t="s">
        <v>2150</v>
      </c>
      <c r="E101" s="10">
        <f t="shared" si="6"/>
        <v>6</v>
      </c>
      <c r="F101" s="11" t="s">
        <v>2151</v>
      </c>
      <c r="G101" s="10"/>
      <c r="H101" s="10"/>
      <c r="I101" s="10" t="s">
        <v>1996</v>
      </c>
      <c r="J101" s="10"/>
      <c r="K101" s="10"/>
      <c r="L101" s="10" t="s">
        <v>145</v>
      </c>
      <c r="M101" s="10" t="s">
        <v>145</v>
      </c>
      <c r="N101" s="10" t="s">
        <v>245</v>
      </c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</row>
    <row r="102" ht="14.25" customHeight="1">
      <c r="A102" s="10">
        <f t="shared" si="5"/>
        <v>98</v>
      </c>
      <c r="B102" s="11" t="s">
        <v>187</v>
      </c>
      <c r="C102" s="11" t="s">
        <v>2149</v>
      </c>
      <c r="D102" s="11" t="s">
        <v>2152</v>
      </c>
      <c r="E102" s="10">
        <f t="shared" si="6"/>
        <v>7</v>
      </c>
      <c r="F102" s="11" t="s">
        <v>2153</v>
      </c>
      <c r="G102" s="10"/>
      <c r="H102" s="10"/>
      <c r="I102" s="10" t="s">
        <v>1996</v>
      </c>
      <c r="J102" s="10"/>
      <c r="K102" s="10"/>
      <c r="L102" s="10" t="s">
        <v>145</v>
      </c>
      <c r="M102" s="10" t="s">
        <v>145</v>
      </c>
      <c r="N102" s="10" t="s">
        <v>245</v>
      </c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</row>
    <row r="103" ht="14.25" customHeight="1">
      <c r="A103" s="10">
        <f t="shared" si="5"/>
        <v>99</v>
      </c>
      <c r="B103" s="11" t="s">
        <v>187</v>
      </c>
      <c r="C103" s="11" t="s">
        <v>2149</v>
      </c>
      <c r="D103" s="11" t="s">
        <v>2152</v>
      </c>
      <c r="E103" s="10">
        <f t="shared" si="6"/>
        <v>8</v>
      </c>
      <c r="F103" s="11" t="s">
        <v>2154</v>
      </c>
      <c r="G103" s="10"/>
      <c r="H103" s="10"/>
      <c r="I103" s="10" t="s">
        <v>1996</v>
      </c>
      <c r="J103" s="10"/>
      <c r="K103" s="10"/>
      <c r="L103" s="10" t="s">
        <v>145</v>
      </c>
      <c r="M103" s="10" t="s">
        <v>145</v>
      </c>
      <c r="N103" s="10" t="s">
        <v>245</v>
      </c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</row>
    <row r="104" ht="14.25" customHeight="1">
      <c r="A104" s="10">
        <f t="shared" si="5"/>
        <v>100</v>
      </c>
      <c r="B104" s="11" t="s">
        <v>187</v>
      </c>
      <c r="C104" s="11" t="s">
        <v>2149</v>
      </c>
      <c r="D104" s="11" t="s">
        <v>2155</v>
      </c>
      <c r="E104" s="10">
        <f t="shared" si="6"/>
        <v>9</v>
      </c>
      <c r="F104" s="11" t="s">
        <v>2156</v>
      </c>
      <c r="G104" s="10"/>
      <c r="H104" s="10"/>
      <c r="I104" s="10" t="s">
        <v>1996</v>
      </c>
      <c r="J104" s="10"/>
      <c r="K104" s="10"/>
      <c r="L104" s="10" t="s">
        <v>64</v>
      </c>
      <c r="M104" s="10" t="s">
        <v>64</v>
      </c>
      <c r="N104" s="10" t="s">
        <v>245</v>
      </c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</row>
    <row r="105" ht="14.25" customHeight="1">
      <c r="A105" s="10">
        <f t="shared" si="5"/>
        <v>101</v>
      </c>
      <c r="B105" s="11" t="s">
        <v>187</v>
      </c>
      <c r="C105" s="11" t="s">
        <v>2149</v>
      </c>
      <c r="D105" s="11" t="s">
        <v>2155</v>
      </c>
      <c r="E105" s="10">
        <f t="shared" si="6"/>
        <v>10</v>
      </c>
      <c r="F105" s="43" t="s">
        <v>2157</v>
      </c>
      <c r="G105" s="10"/>
      <c r="H105" s="10"/>
      <c r="I105" s="10" t="s">
        <v>1996</v>
      </c>
      <c r="J105" s="10"/>
      <c r="K105" s="10"/>
      <c r="L105" s="10" t="s">
        <v>64</v>
      </c>
      <c r="M105" s="10" t="s">
        <v>64</v>
      </c>
      <c r="N105" s="10" t="s">
        <v>245</v>
      </c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</row>
    <row r="106" ht="14.25" customHeight="1">
      <c r="A106" s="10">
        <f t="shared" si="5"/>
        <v>102</v>
      </c>
      <c r="B106" s="11" t="s">
        <v>187</v>
      </c>
      <c r="C106" s="11" t="s">
        <v>2149</v>
      </c>
      <c r="D106" s="11" t="s">
        <v>2158</v>
      </c>
      <c r="E106" s="10">
        <f t="shared" si="6"/>
        <v>11</v>
      </c>
      <c r="F106" s="11" t="s">
        <v>2159</v>
      </c>
      <c r="G106" s="10"/>
      <c r="H106" s="10"/>
      <c r="I106" s="10" t="s">
        <v>1996</v>
      </c>
      <c r="J106" s="10"/>
      <c r="K106" s="10"/>
      <c r="L106" s="10" t="s">
        <v>64</v>
      </c>
      <c r="M106" s="10" t="s">
        <v>64</v>
      </c>
      <c r="N106" s="10" t="s">
        <v>245</v>
      </c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</row>
    <row r="107" ht="14.25" customHeight="1">
      <c r="A107" s="10">
        <f t="shared" si="5"/>
        <v>103</v>
      </c>
      <c r="B107" s="11" t="s">
        <v>187</v>
      </c>
      <c r="C107" s="11" t="s">
        <v>2149</v>
      </c>
      <c r="D107" s="11" t="s">
        <v>2160</v>
      </c>
      <c r="E107" s="10">
        <f t="shared" si="6"/>
        <v>12</v>
      </c>
      <c r="F107" s="11" t="s">
        <v>2161</v>
      </c>
      <c r="G107" s="10"/>
      <c r="H107" s="10"/>
      <c r="I107" s="10" t="s">
        <v>1996</v>
      </c>
      <c r="J107" s="10"/>
      <c r="K107" s="10"/>
      <c r="L107" s="10" t="s">
        <v>64</v>
      </c>
      <c r="M107" s="10" t="s">
        <v>64</v>
      </c>
      <c r="N107" s="10" t="s">
        <v>245</v>
      </c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</row>
    <row r="108" ht="14.25" customHeight="1">
      <c r="A108" s="10">
        <f t="shared" si="5"/>
        <v>104</v>
      </c>
      <c r="B108" s="11" t="s">
        <v>187</v>
      </c>
      <c r="C108" s="11" t="s">
        <v>2162</v>
      </c>
      <c r="D108" s="11" t="s">
        <v>2163</v>
      </c>
      <c r="E108" s="10">
        <f t="shared" si="6"/>
        <v>13</v>
      </c>
      <c r="F108" s="11" t="s">
        <v>2164</v>
      </c>
      <c r="G108" s="10"/>
      <c r="H108" s="10"/>
      <c r="I108" s="10" t="s">
        <v>2009</v>
      </c>
      <c r="J108" s="10"/>
      <c r="K108" s="10"/>
      <c r="L108" s="10" t="s">
        <v>64</v>
      </c>
      <c r="M108" s="10" t="s">
        <v>64</v>
      </c>
      <c r="N108" s="10" t="s">
        <v>245</v>
      </c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</row>
    <row r="109" ht="14.25" customHeight="1">
      <c r="A109" s="40" t="s">
        <v>223</v>
      </c>
      <c r="B109" s="41"/>
      <c r="C109" s="41" t="s">
        <v>313</v>
      </c>
      <c r="D109" s="6"/>
      <c r="E109" s="7"/>
      <c r="F109" s="7"/>
      <c r="G109" s="6"/>
      <c r="H109" s="6"/>
      <c r="I109" s="6"/>
      <c r="J109" s="6"/>
      <c r="K109" s="6"/>
      <c r="L109" s="6"/>
      <c r="M109" s="6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</row>
    <row r="110" ht="14.25" customHeight="1">
      <c r="A110" s="10">
        <f>A108+1</f>
        <v>105</v>
      </c>
      <c r="B110" s="11" t="s">
        <v>313</v>
      </c>
      <c r="C110" s="11" t="s">
        <v>314</v>
      </c>
      <c r="D110" s="11" t="s">
        <v>2165</v>
      </c>
      <c r="E110" s="10">
        <v>1.0</v>
      </c>
      <c r="F110" s="11" t="s">
        <v>2165</v>
      </c>
      <c r="G110" s="10"/>
      <c r="H110" s="10"/>
      <c r="I110" s="10" t="s">
        <v>2009</v>
      </c>
      <c r="J110" s="10"/>
      <c r="K110" s="10"/>
      <c r="L110" s="10" t="s">
        <v>145</v>
      </c>
      <c r="M110" s="10" t="s">
        <v>145</v>
      </c>
      <c r="N110" s="10" t="s">
        <v>245</v>
      </c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</row>
    <row r="111" ht="14.25" customHeight="1">
      <c r="A111" s="10">
        <f t="shared" ref="A111:A163" si="7">A110+1</f>
        <v>106</v>
      </c>
      <c r="B111" s="11" t="s">
        <v>313</v>
      </c>
      <c r="C111" s="11" t="s">
        <v>314</v>
      </c>
      <c r="D111" s="11" t="s">
        <v>2166</v>
      </c>
      <c r="E111" s="10">
        <f t="shared" ref="E111:E163" si="8">E110+1</f>
        <v>2</v>
      </c>
      <c r="F111" s="11" t="s">
        <v>2166</v>
      </c>
      <c r="G111" s="10"/>
      <c r="H111" s="10"/>
      <c r="I111" s="10" t="s">
        <v>2009</v>
      </c>
      <c r="J111" s="10"/>
      <c r="K111" s="10"/>
      <c r="L111" s="10" t="s">
        <v>64</v>
      </c>
      <c r="M111" s="10" t="s">
        <v>64</v>
      </c>
      <c r="N111" s="10" t="s">
        <v>245</v>
      </c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</row>
    <row r="112" ht="14.25" customHeight="1">
      <c r="A112" s="10">
        <f t="shared" si="7"/>
        <v>107</v>
      </c>
      <c r="B112" s="11" t="s">
        <v>313</v>
      </c>
      <c r="C112" s="11" t="s">
        <v>314</v>
      </c>
      <c r="D112" s="11" t="s">
        <v>2166</v>
      </c>
      <c r="E112" s="10">
        <f t="shared" si="8"/>
        <v>3</v>
      </c>
      <c r="F112" s="11" t="s">
        <v>2167</v>
      </c>
      <c r="G112" s="10"/>
      <c r="H112" s="10"/>
      <c r="I112" s="10" t="s">
        <v>2009</v>
      </c>
      <c r="J112" s="10"/>
      <c r="K112" s="10"/>
      <c r="L112" s="10" t="s">
        <v>64</v>
      </c>
      <c r="M112" s="10" t="s">
        <v>64</v>
      </c>
      <c r="N112" s="10" t="s">
        <v>245</v>
      </c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</row>
    <row r="113" ht="14.25" customHeight="1">
      <c r="A113" s="10">
        <f t="shared" si="7"/>
        <v>108</v>
      </c>
      <c r="B113" s="11" t="s">
        <v>313</v>
      </c>
      <c r="C113" s="11" t="s">
        <v>332</v>
      </c>
      <c r="D113" s="11" t="s">
        <v>2168</v>
      </c>
      <c r="E113" s="10">
        <f t="shared" si="8"/>
        <v>4</v>
      </c>
      <c r="F113" s="11" t="s">
        <v>2169</v>
      </c>
      <c r="G113" s="10"/>
      <c r="H113" s="10"/>
      <c r="I113" s="10" t="s">
        <v>2009</v>
      </c>
      <c r="J113" s="10"/>
      <c r="K113" s="10"/>
      <c r="L113" s="10" t="s">
        <v>64</v>
      </c>
      <c r="M113" s="10" t="s">
        <v>64</v>
      </c>
      <c r="N113" s="10" t="s">
        <v>245</v>
      </c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</row>
    <row r="114" ht="14.25" customHeight="1">
      <c r="A114" s="10">
        <f t="shared" si="7"/>
        <v>109</v>
      </c>
      <c r="B114" s="11" t="s">
        <v>313</v>
      </c>
      <c r="C114" s="11" t="s">
        <v>332</v>
      </c>
      <c r="D114" s="11" t="s">
        <v>2168</v>
      </c>
      <c r="E114" s="10">
        <f t="shared" si="8"/>
        <v>5</v>
      </c>
      <c r="F114" s="11" t="s">
        <v>2170</v>
      </c>
      <c r="G114" s="10"/>
      <c r="H114" s="10"/>
      <c r="I114" s="10" t="s">
        <v>2009</v>
      </c>
      <c r="J114" s="10"/>
      <c r="K114" s="10"/>
      <c r="L114" s="10" t="s">
        <v>145</v>
      </c>
      <c r="M114" s="10" t="s">
        <v>145</v>
      </c>
      <c r="N114" s="10" t="s">
        <v>245</v>
      </c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</row>
    <row r="115" ht="14.25" customHeight="1">
      <c r="A115" s="10">
        <f t="shared" si="7"/>
        <v>110</v>
      </c>
      <c r="B115" s="11" t="s">
        <v>313</v>
      </c>
      <c r="C115" s="11" t="s">
        <v>332</v>
      </c>
      <c r="D115" s="11" t="s">
        <v>2168</v>
      </c>
      <c r="E115" s="10">
        <f t="shared" si="8"/>
        <v>6</v>
      </c>
      <c r="F115" s="11" t="s">
        <v>2171</v>
      </c>
      <c r="G115" s="10"/>
      <c r="H115" s="10"/>
      <c r="I115" s="10" t="s">
        <v>2009</v>
      </c>
      <c r="J115" s="10"/>
      <c r="K115" s="10"/>
      <c r="L115" s="10" t="s">
        <v>145</v>
      </c>
      <c r="M115" s="10" t="s">
        <v>145</v>
      </c>
      <c r="N115" s="10" t="s">
        <v>245</v>
      </c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</row>
    <row r="116" ht="14.25" customHeight="1">
      <c r="A116" s="10">
        <f t="shared" si="7"/>
        <v>111</v>
      </c>
      <c r="B116" s="11" t="s">
        <v>313</v>
      </c>
      <c r="C116" s="11" t="s">
        <v>332</v>
      </c>
      <c r="D116" s="11" t="s">
        <v>2168</v>
      </c>
      <c r="E116" s="10">
        <f t="shared" si="8"/>
        <v>7</v>
      </c>
      <c r="F116" s="11" t="s">
        <v>2172</v>
      </c>
      <c r="G116" s="10"/>
      <c r="H116" s="10"/>
      <c r="I116" s="10" t="s">
        <v>2009</v>
      </c>
      <c r="J116" s="10"/>
      <c r="K116" s="10"/>
      <c r="L116" s="10" t="s">
        <v>145</v>
      </c>
      <c r="M116" s="10" t="s">
        <v>145</v>
      </c>
      <c r="N116" s="10" t="s">
        <v>245</v>
      </c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</row>
    <row r="117" ht="14.25" customHeight="1">
      <c r="A117" s="10">
        <f t="shared" si="7"/>
        <v>112</v>
      </c>
      <c r="B117" s="11" t="s">
        <v>313</v>
      </c>
      <c r="C117" s="11" t="s">
        <v>332</v>
      </c>
      <c r="D117" s="11" t="s">
        <v>2173</v>
      </c>
      <c r="E117" s="10">
        <f t="shared" si="8"/>
        <v>8</v>
      </c>
      <c r="F117" s="11" t="s">
        <v>2174</v>
      </c>
      <c r="G117" s="10"/>
      <c r="H117" s="10"/>
      <c r="I117" s="10" t="s">
        <v>2009</v>
      </c>
      <c r="J117" s="10"/>
      <c r="K117" s="10"/>
      <c r="L117" s="10" t="s">
        <v>64</v>
      </c>
      <c r="M117" s="10" t="s">
        <v>64</v>
      </c>
      <c r="N117" s="10" t="s">
        <v>245</v>
      </c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</row>
    <row r="118" ht="14.25" customHeight="1">
      <c r="A118" s="10">
        <f t="shared" si="7"/>
        <v>113</v>
      </c>
      <c r="B118" s="11" t="s">
        <v>313</v>
      </c>
      <c r="C118" s="11" t="s">
        <v>332</v>
      </c>
      <c r="D118" s="11" t="s">
        <v>2175</v>
      </c>
      <c r="E118" s="10">
        <f t="shared" si="8"/>
        <v>9</v>
      </c>
      <c r="F118" s="11" t="s">
        <v>2176</v>
      </c>
      <c r="G118" s="10"/>
      <c r="H118" s="10"/>
      <c r="I118" s="10" t="s">
        <v>2009</v>
      </c>
      <c r="J118" s="10"/>
      <c r="K118" s="10"/>
      <c r="L118" s="10" t="s">
        <v>145</v>
      </c>
      <c r="M118" s="10" t="s">
        <v>145</v>
      </c>
      <c r="N118" s="10" t="s">
        <v>245</v>
      </c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</row>
    <row r="119" ht="14.25" customHeight="1">
      <c r="A119" s="10">
        <f t="shared" si="7"/>
        <v>114</v>
      </c>
      <c r="B119" s="11" t="s">
        <v>313</v>
      </c>
      <c r="C119" s="11" t="s">
        <v>332</v>
      </c>
      <c r="D119" s="11" t="s">
        <v>2177</v>
      </c>
      <c r="E119" s="10">
        <f t="shared" si="8"/>
        <v>10</v>
      </c>
      <c r="F119" s="11" t="s">
        <v>2178</v>
      </c>
      <c r="G119" s="10"/>
      <c r="H119" s="10"/>
      <c r="I119" s="10" t="s">
        <v>2009</v>
      </c>
      <c r="J119" s="10"/>
      <c r="K119" s="10"/>
      <c r="L119" s="10" t="s">
        <v>64</v>
      </c>
      <c r="M119" s="10" t="s">
        <v>64</v>
      </c>
      <c r="N119" s="10" t="s">
        <v>245</v>
      </c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</row>
    <row r="120" ht="14.25" customHeight="1">
      <c r="A120" s="10">
        <f t="shared" si="7"/>
        <v>115</v>
      </c>
      <c r="B120" s="11" t="s">
        <v>313</v>
      </c>
      <c r="C120" s="11" t="s">
        <v>332</v>
      </c>
      <c r="D120" s="11" t="s">
        <v>2179</v>
      </c>
      <c r="E120" s="10">
        <f t="shared" si="8"/>
        <v>11</v>
      </c>
      <c r="F120" s="11" t="s">
        <v>2180</v>
      </c>
      <c r="G120" s="10"/>
      <c r="H120" s="10"/>
      <c r="I120" s="10" t="s">
        <v>2009</v>
      </c>
      <c r="J120" s="10"/>
      <c r="K120" s="10"/>
      <c r="L120" s="10" t="s">
        <v>64</v>
      </c>
      <c r="M120" s="10" t="s">
        <v>64</v>
      </c>
      <c r="N120" s="10" t="s">
        <v>245</v>
      </c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</row>
    <row r="121" ht="14.25" customHeight="1">
      <c r="A121" s="10">
        <f t="shared" si="7"/>
        <v>116</v>
      </c>
      <c r="B121" s="11" t="s">
        <v>313</v>
      </c>
      <c r="C121" s="11" t="s">
        <v>332</v>
      </c>
      <c r="D121" s="11" t="s">
        <v>2181</v>
      </c>
      <c r="E121" s="10">
        <f t="shared" si="8"/>
        <v>12</v>
      </c>
      <c r="F121" s="11" t="s">
        <v>2182</v>
      </c>
      <c r="G121" s="10"/>
      <c r="H121" s="10"/>
      <c r="I121" s="10" t="s">
        <v>2009</v>
      </c>
      <c r="J121" s="10"/>
      <c r="K121" s="10"/>
      <c r="L121" s="10" t="s">
        <v>64</v>
      </c>
      <c r="M121" s="10" t="s">
        <v>64</v>
      </c>
      <c r="N121" s="10" t="s">
        <v>245</v>
      </c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</row>
    <row r="122" ht="14.25" customHeight="1">
      <c r="A122" s="10">
        <f t="shared" si="7"/>
        <v>117</v>
      </c>
      <c r="B122" s="11" t="s">
        <v>313</v>
      </c>
      <c r="C122" s="11" t="s">
        <v>332</v>
      </c>
      <c r="D122" s="11" t="s">
        <v>2183</v>
      </c>
      <c r="E122" s="10">
        <f t="shared" si="8"/>
        <v>13</v>
      </c>
      <c r="F122" s="11" t="s">
        <v>2183</v>
      </c>
      <c r="G122" s="10"/>
      <c r="H122" s="10"/>
      <c r="I122" s="10" t="s">
        <v>2009</v>
      </c>
      <c r="J122" s="10"/>
      <c r="K122" s="10"/>
      <c r="L122" s="10" t="s">
        <v>64</v>
      </c>
      <c r="M122" s="10" t="s">
        <v>64</v>
      </c>
      <c r="N122" s="10" t="s">
        <v>245</v>
      </c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</row>
    <row r="123" ht="14.25" customHeight="1">
      <c r="A123" s="10">
        <f t="shared" si="7"/>
        <v>118</v>
      </c>
      <c r="B123" s="11" t="s">
        <v>313</v>
      </c>
      <c r="C123" s="11" t="s">
        <v>332</v>
      </c>
      <c r="D123" s="11" t="s">
        <v>2184</v>
      </c>
      <c r="E123" s="10">
        <f t="shared" si="8"/>
        <v>14</v>
      </c>
      <c r="F123" s="11" t="s">
        <v>2185</v>
      </c>
      <c r="G123" s="10"/>
      <c r="H123" s="10"/>
      <c r="I123" s="10" t="s">
        <v>2009</v>
      </c>
      <c r="J123" s="10"/>
      <c r="K123" s="10"/>
      <c r="L123" s="10" t="s">
        <v>64</v>
      </c>
      <c r="M123" s="10" t="s">
        <v>64</v>
      </c>
      <c r="N123" s="10" t="s">
        <v>245</v>
      </c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</row>
    <row r="124" ht="14.25" customHeight="1">
      <c r="A124" s="10">
        <f t="shared" si="7"/>
        <v>119</v>
      </c>
      <c r="B124" s="11" t="s">
        <v>313</v>
      </c>
      <c r="C124" s="11" t="s">
        <v>332</v>
      </c>
      <c r="D124" s="11" t="s">
        <v>2184</v>
      </c>
      <c r="E124" s="10">
        <f t="shared" si="8"/>
        <v>15</v>
      </c>
      <c r="F124" s="11" t="s">
        <v>2186</v>
      </c>
      <c r="G124" s="10"/>
      <c r="H124" s="10"/>
      <c r="I124" s="10" t="s">
        <v>2009</v>
      </c>
      <c r="J124" s="10"/>
      <c r="K124" s="10"/>
      <c r="L124" s="10" t="s">
        <v>145</v>
      </c>
      <c r="M124" s="10" t="s">
        <v>145</v>
      </c>
      <c r="N124" s="10" t="s">
        <v>245</v>
      </c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</row>
    <row r="125" ht="14.25" customHeight="1">
      <c r="A125" s="10">
        <f t="shared" si="7"/>
        <v>120</v>
      </c>
      <c r="B125" s="11" t="s">
        <v>313</v>
      </c>
      <c r="C125" s="11" t="s">
        <v>332</v>
      </c>
      <c r="D125" s="11" t="s">
        <v>2187</v>
      </c>
      <c r="E125" s="10">
        <f t="shared" si="8"/>
        <v>16</v>
      </c>
      <c r="F125" s="11" t="s">
        <v>2187</v>
      </c>
      <c r="G125" s="10"/>
      <c r="H125" s="10"/>
      <c r="I125" s="10" t="s">
        <v>2009</v>
      </c>
      <c r="J125" s="10"/>
      <c r="K125" s="10"/>
      <c r="L125" s="10" t="s">
        <v>145</v>
      </c>
      <c r="M125" s="10" t="s">
        <v>145</v>
      </c>
      <c r="N125" s="10" t="s">
        <v>245</v>
      </c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</row>
    <row r="126" ht="14.25" customHeight="1">
      <c r="A126" s="10">
        <f t="shared" si="7"/>
        <v>121</v>
      </c>
      <c r="B126" s="11" t="s">
        <v>313</v>
      </c>
      <c r="C126" s="11" t="s">
        <v>332</v>
      </c>
      <c r="D126" s="11" t="s">
        <v>2188</v>
      </c>
      <c r="E126" s="10">
        <f t="shared" si="8"/>
        <v>17</v>
      </c>
      <c r="F126" s="11" t="s">
        <v>2188</v>
      </c>
      <c r="G126" s="10"/>
      <c r="H126" s="10"/>
      <c r="I126" s="10" t="s">
        <v>2009</v>
      </c>
      <c r="J126" s="10"/>
      <c r="K126" s="10"/>
      <c r="L126" s="10" t="s">
        <v>64</v>
      </c>
      <c r="M126" s="10" t="s">
        <v>64</v>
      </c>
      <c r="N126" s="10" t="s">
        <v>245</v>
      </c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</row>
    <row r="127" ht="14.25" customHeight="1">
      <c r="A127" s="10">
        <f t="shared" si="7"/>
        <v>122</v>
      </c>
      <c r="B127" s="11" t="s">
        <v>313</v>
      </c>
      <c r="C127" s="11" t="s">
        <v>332</v>
      </c>
      <c r="D127" s="11" t="s">
        <v>338</v>
      </c>
      <c r="E127" s="10">
        <f t="shared" si="8"/>
        <v>18</v>
      </c>
      <c r="F127" s="11" t="s">
        <v>2189</v>
      </c>
      <c r="G127" s="10"/>
      <c r="H127" s="10"/>
      <c r="I127" s="10" t="s">
        <v>2009</v>
      </c>
      <c r="J127" s="10"/>
      <c r="K127" s="10"/>
      <c r="L127" s="10" t="s">
        <v>64</v>
      </c>
      <c r="M127" s="10" t="s">
        <v>64</v>
      </c>
      <c r="N127" s="10" t="s">
        <v>245</v>
      </c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</row>
    <row r="128" ht="14.25" customHeight="1">
      <c r="A128" s="10">
        <f t="shared" si="7"/>
        <v>123</v>
      </c>
      <c r="B128" s="11" t="s">
        <v>313</v>
      </c>
      <c r="C128" s="11" t="s">
        <v>332</v>
      </c>
      <c r="D128" s="11" t="s">
        <v>338</v>
      </c>
      <c r="E128" s="10">
        <f t="shared" si="8"/>
        <v>19</v>
      </c>
      <c r="F128" s="11" t="s">
        <v>339</v>
      </c>
      <c r="G128" s="10"/>
      <c r="H128" s="10"/>
      <c r="I128" s="10" t="s">
        <v>2009</v>
      </c>
      <c r="J128" s="10"/>
      <c r="K128" s="10"/>
      <c r="L128" s="10" t="s">
        <v>64</v>
      </c>
      <c r="M128" s="10" t="s">
        <v>64</v>
      </c>
      <c r="N128" s="10" t="s">
        <v>245</v>
      </c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</row>
    <row r="129" ht="14.25" customHeight="1">
      <c r="A129" s="10">
        <f t="shared" si="7"/>
        <v>124</v>
      </c>
      <c r="B129" s="11" t="s">
        <v>313</v>
      </c>
      <c r="C129" s="11" t="s">
        <v>332</v>
      </c>
      <c r="D129" s="11" t="s">
        <v>2190</v>
      </c>
      <c r="E129" s="10">
        <f t="shared" si="8"/>
        <v>20</v>
      </c>
      <c r="F129" s="11" t="s">
        <v>2191</v>
      </c>
      <c r="G129" s="10"/>
      <c r="H129" s="10"/>
      <c r="I129" s="10" t="s">
        <v>2009</v>
      </c>
      <c r="J129" s="10"/>
      <c r="K129" s="10"/>
      <c r="L129" s="10" t="s">
        <v>64</v>
      </c>
      <c r="M129" s="10" t="s">
        <v>64</v>
      </c>
      <c r="N129" s="10" t="s">
        <v>245</v>
      </c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</row>
    <row r="130" ht="14.25" customHeight="1">
      <c r="A130" s="10">
        <f t="shared" si="7"/>
        <v>125</v>
      </c>
      <c r="B130" s="11" t="s">
        <v>313</v>
      </c>
      <c r="C130" s="11" t="s">
        <v>2192</v>
      </c>
      <c r="D130" s="11" t="s">
        <v>2193</v>
      </c>
      <c r="E130" s="10">
        <f t="shared" si="8"/>
        <v>21</v>
      </c>
      <c r="F130" s="11" t="s">
        <v>2194</v>
      </c>
      <c r="G130" s="10"/>
      <c r="H130" s="10"/>
      <c r="I130" s="10" t="s">
        <v>2009</v>
      </c>
      <c r="J130" s="10"/>
      <c r="K130" s="10"/>
      <c r="L130" s="10" t="s">
        <v>64</v>
      </c>
      <c r="M130" s="10" t="s">
        <v>64</v>
      </c>
      <c r="N130" s="10" t="s">
        <v>245</v>
      </c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</row>
    <row r="131" ht="14.25" customHeight="1">
      <c r="A131" s="10">
        <f t="shared" si="7"/>
        <v>126</v>
      </c>
      <c r="B131" s="11" t="s">
        <v>313</v>
      </c>
      <c r="C131" s="11" t="s">
        <v>2195</v>
      </c>
      <c r="D131" s="11" t="s">
        <v>2196</v>
      </c>
      <c r="E131" s="10">
        <f t="shared" si="8"/>
        <v>22</v>
      </c>
      <c r="F131" s="11" t="s">
        <v>2196</v>
      </c>
      <c r="G131" s="10"/>
      <c r="H131" s="10"/>
      <c r="I131" s="10" t="s">
        <v>2009</v>
      </c>
      <c r="J131" s="10"/>
      <c r="K131" s="10"/>
      <c r="L131" s="10" t="s">
        <v>145</v>
      </c>
      <c r="M131" s="10" t="s">
        <v>145</v>
      </c>
      <c r="N131" s="10" t="s">
        <v>245</v>
      </c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</row>
    <row r="132" ht="14.25" customHeight="1">
      <c r="A132" s="10">
        <f t="shared" si="7"/>
        <v>127</v>
      </c>
      <c r="B132" s="11" t="s">
        <v>313</v>
      </c>
      <c r="C132" s="11" t="s">
        <v>2195</v>
      </c>
      <c r="D132" s="11" t="s">
        <v>2197</v>
      </c>
      <c r="E132" s="10">
        <f t="shared" si="8"/>
        <v>23</v>
      </c>
      <c r="F132" s="11" t="s">
        <v>2197</v>
      </c>
      <c r="G132" s="10"/>
      <c r="H132" s="10"/>
      <c r="I132" s="10" t="s">
        <v>2009</v>
      </c>
      <c r="J132" s="10"/>
      <c r="K132" s="10"/>
      <c r="L132" s="10" t="s">
        <v>145</v>
      </c>
      <c r="M132" s="10" t="s">
        <v>145</v>
      </c>
      <c r="N132" s="10" t="s">
        <v>245</v>
      </c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</row>
    <row r="133" ht="14.25" customHeight="1">
      <c r="A133" s="10">
        <f t="shared" si="7"/>
        <v>128</v>
      </c>
      <c r="B133" s="11" t="s">
        <v>313</v>
      </c>
      <c r="C133" s="11" t="s">
        <v>2195</v>
      </c>
      <c r="D133" s="11" t="s">
        <v>2198</v>
      </c>
      <c r="E133" s="10">
        <f t="shared" si="8"/>
        <v>24</v>
      </c>
      <c r="F133" s="11" t="s">
        <v>2198</v>
      </c>
      <c r="G133" s="10"/>
      <c r="H133" s="10"/>
      <c r="I133" s="10" t="s">
        <v>2009</v>
      </c>
      <c r="J133" s="10"/>
      <c r="K133" s="10"/>
      <c r="L133" s="10" t="s">
        <v>64</v>
      </c>
      <c r="M133" s="10" t="s">
        <v>64</v>
      </c>
      <c r="N133" s="10" t="s">
        <v>245</v>
      </c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</row>
    <row r="134" ht="14.25" customHeight="1">
      <c r="A134" s="10">
        <f t="shared" si="7"/>
        <v>129</v>
      </c>
      <c r="B134" s="11" t="s">
        <v>313</v>
      </c>
      <c r="C134" s="11" t="s">
        <v>2195</v>
      </c>
      <c r="D134" s="11" t="s">
        <v>2199</v>
      </c>
      <c r="E134" s="10">
        <f t="shared" si="8"/>
        <v>25</v>
      </c>
      <c r="F134" s="11" t="s">
        <v>2200</v>
      </c>
      <c r="G134" s="10"/>
      <c r="H134" s="10"/>
      <c r="I134" s="10" t="s">
        <v>2009</v>
      </c>
      <c r="J134" s="10"/>
      <c r="K134" s="10"/>
      <c r="L134" s="10" t="s">
        <v>145</v>
      </c>
      <c r="M134" s="10" t="s">
        <v>145</v>
      </c>
      <c r="N134" s="10" t="s">
        <v>245</v>
      </c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</row>
    <row r="135" ht="14.25" customHeight="1">
      <c r="A135" s="10">
        <f t="shared" si="7"/>
        <v>130</v>
      </c>
      <c r="B135" s="11" t="s">
        <v>313</v>
      </c>
      <c r="C135" s="11" t="s">
        <v>2195</v>
      </c>
      <c r="D135" s="11" t="s">
        <v>2201</v>
      </c>
      <c r="E135" s="10">
        <f t="shared" si="8"/>
        <v>26</v>
      </c>
      <c r="F135" s="11" t="s">
        <v>2202</v>
      </c>
      <c r="G135" s="10"/>
      <c r="H135" s="10"/>
      <c r="I135" s="10" t="s">
        <v>2009</v>
      </c>
      <c r="J135" s="10"/>
      <c r="K135" s="10"/>
      <c r="L135" s="10" t="s">
        <v>145</v>
      </c>
      <c r="M135" s="10" t="s">
        <v>145</v>
      </c>
      <c r="N135" s="10" t="s">
        <v>245</v>
      </c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</row>
    <row r="136" ht="14.25" customHeight="1">
      <c r="A136" s="10">
        <f t="shared" si="7"/>
        <v>131</v>
      </c>
      <c r="B136" s="11" t="s">
        <v>313</v>
      </c>
      <c r="C136" s="11" t="s">
        <v>2195</v>
      </c>
      <c r="D136" s="11" t="s">
        <v>2203</v>
      </c>
      <c r="E136" s="10">
        <f t="shared" si="8"/>
        <v>27</v>
      </c>
      <c r="F136" s="11" t="s">
        <v>2204</v>
      </c>
      <c r="G136" s="10"/>
      <c r="H136" s="10"/>
      <c r="I136" s="10" t="s">
        <v>2009</v>
      </c>
      <c r="J136" s="10"/>
      <c r="K136" s="10"/>
      <c r="L136" s="10" t="s">
        <v>145</v>
      </c>
      <c r="M136" s="10" t="s">
        <v>145</v>
      </c>
      <c r="N136" s="10" t="s">
        <v>245</v>
      </c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</row>
    <row r="137" ht="14.25" customHeight="1">
      <c r="A137" s="10">
        <f t="shared" si="7"/>
        <v>132</v>
      </c>
      <c r="B137" s="11" t="s">
        <v>313</v>
      </c>
      <c r="C137" s="11" t="s">
        <v>2195</v>
      </c>
      <c r="D137" s="11" t="s">
        <v>2205</v>
      </c>
      <c r="E137" s="10">
        <f t="shared" si="8"/>
        <v>28</v>
      </c>
      <c r="F137" s="11" t="s">
        <v>2206</v>
      </c>
      <c r="G137" s="10"/>
      <c r="H137" s="10"/>
      <c r="I137" s="10" t="s">
        <v>1996</v>
      </c>
      <c r="J137" s="10"/>
      <c r="K137" s="10"/>
      <c r="L137" s="10" t="s">
        <v>145</v>
      </c>
      <c r="M137" s="10" t="s">
        <v>145</v>
      </c>
      <c r="N137" s="10" t="s">
        <v>245</v>
      </c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</row>
    <row r="138" ht="14.25" customHeight="1">
      <c r="A138" s="10">
        <f t="shared" si="7"/>
        <v>133</v>
      </c>
      <c r="B138" s="11" t="s">
        <v>313</v>
      </c>
      <c r="C138" s="11" t="s">
        <v>340</v>
      </c>
      <c r="D138" s="11" t="s">
        <v>346</v>
      </c>
      <c r="E138" s="10">
        <f t="shared" si="8"/>
        <v>29</v>
      </c>
      <c r="F138" s="11" t="s">
        <v>346</v>
      </c>
      <c r="G138" s="10"/>
      <c r="H138" s="10"/>
      <c r="I138" s="10" t="s">
        <v>2009</v>
      </c>
      <c r="J138" s="10"/>
      <c r="K138" s="10"/>
      <c r="L138" s="10" t="s">
        <v>64</v>
      </c>
      <c r="M138" s="10" t="s">
        <v>64</v>
      </c>
      <c r="N138" s="10" t="s">
        <v>245</v>
      </c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</row>
    <row r="139" ht="14.25" customHeight="1">
      <c r="A139" s="10">
        <f t="shared" si="7"/>
        <v>134</v>
      </c>
      <c r="B139" s="11" t="s">
        <v>313</v>
      </c>
      <c r="C139" s="11" t="s">
        <v>340</v>
      </c>
      <c r="D139" s="11" t="s">
        <v>2207</v>
      </c>
      <c r="E139" s="10">
        <f t="shared" si="8"/>
        <v>30</v>
      </c>
      <c r="F139" s="11" t="s">
        <v>351</v>
      </c>
      <c r="G139" s="10"/>
      <c r="H139" s="10"/>
      <c r="I139" s="10" t="s">
        <v>2009</v>
      </c>
      <c r="J139" s="10"/>
      <c r="K139" s="10"/>
      <c r="L139" s="10" t="s">
        <v>64</v>
      </c>
      <c r="M139" s="10" t="s">
        <v>64</v>
      </c>
      <c r="N139" s="10" t="s">
        <v>245</v>
      </c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</row>
    <row r="140" ht="14.25" customHeight="1">
      <c r="A140" s="10">
        <f t="shared" si="7"/>
        <v>135</v>
      </c>
      <c r="B140" s="11" t="s">
        <v>313</v>
      </c>
      <c r="C140" s="11" t="s">
        <v>362</v>
      </c>
      <c r="D140" s="11" t="s">
        <v>2208</v>
      </c>
      <c r="E140" s="10">
        <f t="shared" si="8"/>
        <v>31</v>
      </c>
      <c r="F140" s="11" t="s">
        <v>364</v>
      </c>
      <c r="G140" s="10"/>
      <c r="H140" s="10"/>
      <c r="I140" s="10" t="s">
        <v>2009</v>
      </c>
      <c r="J140" s="10"/>
      <c r="K140" s="10"/>
      <c r="L140" s="10" t="s">
        <v>64</v>
      </c>
      <c r="M140" s="10" t="s">
        <v>64</v>
      </c>
      <c r="N140" s="10" t="s">
        <v>245</v>
      </c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</row>
    <row r="141" ht="14.25" customHeight="1">
      <c r="A141" s="10">
        <f t="shared" si="7"/>
        <v>136</v>
      </c>
      <c r="B141" s="11" t="s">
        <v>313</v>
      </c>
      <c r="C141" s="11" t="s">
        <v>2209</v>
      </c>
      <c r="D141" s="11" t="s">
        <v>371</v>
      </c>
      <c r="E141" s="10">
        <f t="shared" si="8"/>
        <v>32</v>
      </c>
      <c r="F141" s="11" t="s">
        <v>2210</v>
      </c>
      <c r="G141" s="10"/>
      <c r="H141" s="10"/>
      <c r="I141" s="10" t="s">
        <v>2009</v>
      </c>
      <c r="J141" s="10"/>
      <c r="K141" s="10"/>
      <c r="L141" s="10" t="s">
        <v>64</v>
      </c>
      <c r="M141" s="10" t="s">
        <v>64</v>
      </c>
      <c r="N141" s="10" t="s">
        <v>245</v>
      </c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</row>
    <row r="142" ht="14.25" customHeight="1">
      <c r="A142" s="10">
        <f t="shared" si="7"/>
        <v>137</v>
      </c>
      <c r="B142" s="11" t="s">
        <v>313</v>
      </c>
      <c r="C142" s="11" t="s">
        <v>2211</v>
      </c>
      <c r="D142" s="11" t="s">
        <v>2212</v>
      </c>
      <c r="E142" s="10">
        <f t="shared" si="8"/>
        <v>33</v>
      </c>
      <c r="F142" s="11" t="s">
        <v>2212</v>
      </c>
      <c r="G142" s="10"/>
      <c r="H142" s="10"/>
      <c r="I142" s="10" t="s">
        <v>2009</v>
      </c>
      <c r="J142" s="10"/>
      <c r="K142" s="10"/>
      <c r="L142" s="10" t="s">
        <v>145</v>
      </c>
      <c r="M142" s="10" t="s">
        <v>145</v>
      </c>
      <c r="N142" s="10" t="s">
        <v>245</v>
      </c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</row>
    <row r="143" ht="14.25" customHeight="1">
      <c r="A143" s="10">
        <f t="shared" si="7"/>
        <v>138</v>
      </c>
      <c r="B143" s="11" t="s">
        <v>313</v>
      </c>
      <c r="C143" s="11" t="s">
        <v>2211</v>
      </c>
      <c r="D143" s="11" t="s">
        <v>2213</v>
      </c>
      <c r="E143" s="10">
        <f t="shared" si="8"/>
        <v>34</v>
      </c>
      <c r="F143" s="11" t="s">
        <v>2213</v>
      </c>
      <c r="G143" s="10"/>
      <c r="H143" s="10"/>
      <c r="I143" s="10" t="s">
        <v>2009</v>
      </c>
      <c r="J143" s="10"/>
      <c r="K143" s="10"/>
      <c r="L143" s="10" t="s">
        <v>145</v>
      </c>
      <c r="M143" s="10" t="s">
        <v>145</v>
      </c>
      <c r="N143" s="10" t="s">
        <v>245</v>
      </c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</row>
    <row r="144" ht="14.25" customHeight="1">
      <c r="A144" s="10">
        <f t="shared" si="7"/>
        <v>139</v>
      </c>
      <c r="B144" s="11" t="s">
        <v>313</v>
      </c>
      <c r="C144" s="11" t="s">
        <v>2211</v>
      </c>
      <c r="D144" s="11" t="s">
        <v>2214</v>
      </c>
      <c r="E144" s="10">
        <f t="shared" si="8"/>
        <v>35</v>
      </c>
      <c r="F144" s="11" t="s">
        <v>2215</v>
      </c>
      <c r="G144" s="10"/>
      <c r="H144" s="10"/>
      <c r="I144" s="10" t="s">
        <v>2009</v>
      </c>
      <c r="J144" s="10"/>
      <c r="K144" s="10"/>
      <c r="L144" s="10" t="s">
        <v>145</v>
      </c>
      <c r="M144" s="10" t="s">
        <v>145</v>
      </c>
      <c r="N144" s="10" t="s">
        <v>245</v>
      </c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</row>
    <row r="145" ht="14.25" customHeight="1">
      <c r="A145" s="10">
        <f t="shared" si="7"/>
        <v>140</v>
      </c>
      <c r="B145" s="11" t="s">
        <v>313</v>
      </c>
      <c r="C145" s="11" t="s">
        <v>2216</v>
      </c>
      <c r="D145" s="11" t="s">
        <v>2217</v>
      </c>
      <c r="E145" s="10">
        <f t="shared" si="8"/>
        <v>36</v>
      </c>
      <c r="F145" s="11" t="s">
        <v>2218</v>
      </c>
      <c r="G145" s="10"/>
      <c r="H145" s="10"/>
      <c r="I145" s="10" t="s">
        <v>2009</v>
      </c>
      <c r="J145" s="10"/>
      <c r="K145" s="10"/>
      <c r="L145" s="10" t="s">
        <v>145</v>
      </c>
      <c r="M145" s="10" t="s">
        <v>145</v>
      </c>
      <c r="N145" s="10" t="s">
        <v>245</v>
      </c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</row>
    <row r="146" ht="14.25" customHeight="1">
      <c r="A146" s="10">
        <f t="shared" si="7"/>
        <v>141</v>
      </c>
      <c r="B146" s="11" t="s">
        <v>313</v>
      </c>
      <c r="C146" s="11" t="s">
        <v>2219</v>
      </c>
      <c r="D146" s="11" t="s">
        <v>2220</v>
      </c>
      <c r="E146" s="10">
        <f t="shared" si="8"/>
        <v>37</v>
      </c>
      <c r="F146" s="11" t="s">
        <v>180</v>
      </c>
      <c r="G146" s="10"/>
      <c r="H146" s="10"/>
      <c r="I146" s="10" t="s">
        <v>2009</v>
      </c>
      <c r="J146" s="10"/>
      <c r="K146" s="10"/>
      <c r="L146" s="10" t="s">
        <v>64</v>
      </c>
      <c r="M146" s="10" t="s">
        <v>64</v>
      </c>
      <c r="N146" s="10" t="s">
        <v>245</v>
      </c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</row>
    <row r="147" ht="14.25" customHeight="1">
      <c r="A147" s="10">
        <f t="shared" si="7"/>
        <v>142</v>
      </c>
      <c r="B147" s="11" t="s">
        <v>313</v>
      </c>
      <c r="C147" s="11" t="s">
        <v>2219</v>
      </c>
      <c r="D147" s="11" t="s">
        <v>2221</v>
      </c>
      <c r="E147" s="10">
        <f t="shared" si="8"/>
        <v>38</v>
      </c>
      <c r="F147" s="11" t="s">
        <v>2222</v>
      </c>
      <c r="G147" s="10"/>
      <c r="H147" s="10"/>
      <c r="I147" s="10" t="s">
        <v>2009</v>
      </c>
      <c r="J147" s="10"/>
      <c r="K147" s="10"/>
      <c r="L147" s="10" t="s">
        <v>64</v>
      </c>
      <c r="M147" s="10" t="s">
        <v>64</v>
      </c>
      <c r="N147" s="10" t="s">
        <v>245</v>
      </c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</row>
    <row r="148" ht="14.25" customHeight="1">
      <c r="A148" s="10">
        <f t="shared" si="7"/>
        <v>143</v>
      </c>
      <c r="B148" s="11" t="s">
        <v>313</v>
      </c>
      <c r="C148" s="11" t="s">
        <v>2219</v>
      </c>
      <c r="D148" s="11" t="s">
        <v>2223</v>
      </c>
      <c r="E148" s="10">
        <f t="shared" si="8"/>
        <v>39</v>
      </c>
      <c r="F148" s="11" t="s">
        <v>2223</v>
      </c>
      <c r="G148" s="10"/>
      <c r="H148" s="10"/>
      <c r="I148" s="10" t="s">
        <v>2009</v>
      </c>
      <c r="J148" s="10"/>
      <c r="K148" s="10"/>
      <c r="L148" s="10" t="s">
        <v>64</v>
      </c>
      <c r="M148" s="10" t="s">
        <v>64</v>
      </c>
      <c r="N148" s="10" t="s">
        <v>245</v>
      </c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</row>
    <row r="149" ht="14.25" customHeight="1">
      <c r="A149" s="10">
        <f t="shared" si="7"/>
        <v>144</v>
      </c>
      <c r="B149" s="11" t="s">
        <v>313</v>
      </c>
      <c r="C149" s="11" t="s">
        <v>2224</v>
      </c>
      <c r="D149" s="11" t="s">
        <v>2225</v>
      </c>
      <c r="E149" s="10">
        <f t="shared" si="8"/>
        <v>40</v>
      </c>
      <c r="F149" s="11" t="s">
        <v>2225</v>
      </c>
      <c r="G149" s="10"/>
      <c r="H149" s="10"/>
      <c r="I149" s="10" t="s">
        <v>2009</v>
      </c>
      <c r="J149" s="10"/>
      <c r="K149" s="10"/>
      <c r="L149" s="10" t="s">
        <v>145</v>
      </c>
      <c r="M149" s="10" t="s">
        <v>145</v>
      </c>
      <c r="N149" s="10" t="s">
        <v>245</v>
      </c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</row>
    <row r="150" ht="14.25" customHeight="1">
      <c r="A150" s="10">
        <f t="shared" si="7"/>
        <v>145</v>
      </c>
      <c r="B150" s="11" t="s">
        <v>313</v>
      </c>
      <c r="C150" s="11" t="s">
        <v>2226</v>
      </c>
      <c r="D150" s="11" t="s">
        <v>2227</v>
      </c>
      <c r="E150" s="10">
        <f t="shared" si="8"/>
        <v>41</v>
      </c>
      <c r="F150" s="11" t="s">
        <v>2227</v>
      </c>
      <c r="G150" s="10"/>
      <c r="H150" s="10"/>
      <c r="I150" s="10" t="s">
        <v>2009</v>
      </c>
      <c r="J150" s="10"/>
      <c r="K150" s="10"/>
      <c r="L150" s="10" t="s">
        <v>145</v>
      </c>
      <c r="M150" s="10" t="s">
        <v>145</v>
      </c>
      <c r="N150" s="10" t="s">
        <v>245</v>
      </c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</row>
    <row r="151" ht="14.25" customHeight="1">
      <c r="A151" s="10">
        <f t="shared" si="7"/>
        <v>146</v>
      </c>
      <c r="B151" s="11" t="s">
        <v>313</v>
      </c>
      <c r="C151" s="11" t="s">
        <v>2226</v>
      </c>
      <c r="D151" s="11" t="s">
        <v>2228</v>
      </c>
      <c r="E151" s="10">
        <f t="shared" si="8"/>
        <v>42</v>
      </c>
      <c r="F151" s="11" t="s">
        <v>2229</v>
      </c>
      <c r="G151" s="10"/>
      <c r="H151" s="10"/>
      <c r="I151" s="10" t="s">
        <v>2009</v>
      </c>
      <c r="J151" s="10"/>
      <c r="K151" s="10"/>
      <c r="L151" s="10" t="s">
        <v>145</v>
      </c>
      <c r="M151" s="10" t="s">
        <v>145</v>
      </c>
      <c r="N151" s="10" t="s">
        <v>245</v>
      </c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</row>
    <row r="152" ht="14.25" customHeight="1">
      <c r="A152" s="10">
        <f t="shared" si="7"/>
        <v>147</v>
      </c>
      <c r="B152" s="11" t="s">
        <v>313</v>
      </c>
      <c r="C152" s="11" t="s">
        <v>2226</v>
      </c>
      <c r="D152" s="11" t="s">
        <v>2230</v>
      </c>
      <c r="E152" s="10">
        <f t="shared" si="8"/>
        <v>43</v>
      </c>
      <c r="F152" s="11" t="s">
        <v>2231</v>
      </c>
      <c r="G152" s="10"/>
      <c r="H152" s="10"/>
      <c r="I152" s="10" t="s">
        <v>2009</v>
      </c>
      <c r="J152" s="10"/>
      <c r="K152" s="10"/>
      <c r="L152" s="10" t="s">
        <v>64</v>
      </c>
      <c r="M152" s="10" t="s">
        <v>64</v>
      </c>
      <c r="N152" s="10" t="s">
        <v>245</v>
      </c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</row>
    <row r="153" ht="14.25" customHeight="1">
      <c r="A153" s="10">
        <f t="shared" si="7"/>
        <v>148</v>
      </c>
      <c r="B153" s="11" t="s">
        <v>313</v>
      </c>
      <c r="C153" s="11" t="s">
        <v>2226</v>
      </c>
      <c r="D153" s="11" t="s">
        <v>2232</v>
      </c>
      <c r="E153" s="10">
        <f t="shared" si="8"/>
        <v>44</v>
      </c>
      <c r="F153" s="11" t="s">
        <v>2233</v>
      </c>
      <c r="G153" s="10"/>
      <c r="H153" s="10"/>
      <c r="I153" s="10" t="s">
        <v>2009</v>
      </c>
      <c r="J153" s="10"/>
      <c r="K153" s="10"/>
      <c r="L153" s="10" t="s">
        <v>64</v>
      </c>
      <c r="M153" s="10" t="s">
        <v>64</v>
      </c>
      <c r="N153" s="10" t="s">
        <v>245</v>
      </c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</row>
    <row r="154" ht="14.25" customHeight="1">
      <c r="A154" s="10">
        <f t="shared" si="7"/>
        <v>149</v>
      </c>
      <c r="B154" s="11" t="s">
        <v>313</v>
      </c>
      <c r="C154" s="11" t="s">
        <v>371</v>
      </c>
      <c r="D154" s="11" t="s">
        <v>2234</v>
      </c>
      <c r="E154" s="10">
        <f t="shared" si="8"/>
        <v>45</v>
      </c>
      <c r="F154" s="11" t="s">
        <v>2235</v>
      </c>
      <c r="G154" s="10"/>
      <c r="H154" s="10"/>
      <c r="I154" s="10" t="s">
        <v>2009</v>
      </c>
      <c r="J154" s="10"/>
      <c r="K154" s="10"/>
      <c r="L154" s="10" t="s">
        <v>64</v>
      </c>
      <c r="M154" s="10" t="s">
        <v>64</v>
      </c>
      <c r="N154" s="10" t="s">
        <v>245</v>
      </c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</row>
    <row r="155" ht="14.25" customHeight="1">
      <c r="A155" s="10">
        <f t="shared" si="7"/>
        <v>150</v>
      </c>
      <c r="B155" s="11" t="s">
        <v>313</v>
      </c>
      <c r="C155" s="11" t="s">
        <v>371</v>
      </c>
      <c r="D155" s="11" t="s">
        <v>2234</v>
      </c>
      <c r="E155" s="10">
        <f t="shared" si="8"/>
        <v>46</v>
      </c>
      <c r="F155" s="11" t="s">
        <v>2236</v>
      </c>
      <c r="G155" s="10"/>
      <c r="H155" s="10"/>
      <c r="I155" s="10" t="s">
        <v>2009</v>
      </c>
      <c r="J155" s="10"/>
      <c r="K155" s="10"/>
      <c r="L155" s="10" t="s">
        <v>145</v>
      </c>
      <c r="M155" s="10" t="s">
        <v>145</v>
      </c>
      <c r="N155" s="10" t="s">
        <v>245</v>
      </c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</row>
    <row r="156" ht="14.25" customHeight="1">
      <c r="A156" s="10">
        <f t="shared" si="7"/>
        <v>151</v>
      </c>
      <c r="B156" s="11" t="s">
        <v>313</v>
      </c>
      <c r="C156" s="11" t="s">
        <v>371</v>
      </c>
      <c r="D156" s="11" t="s">
        <v>2234</v>
      </c>
      <c r="E156" s="10">
        <f t="shared" si="8"/>
        <v>47</v>
      </c>
      <c r="F156" s="11" t="s">
        <v>2237</v>
      </c>
      <c r="G156" s="10"/>
      <c r="H156" s="10"/>
      <c r="I156" s="10" t="s">
        <v>2009</v>
      </c>
      <c r="J156" s="10"/>
      <c r="K156" s="10"/>
      <c r="L156" s="10" t="s">
        <v>145</v>
      </c>
      <c r="M156" s="10" t="s">
        <v>145</v>
      </c>
      <c r="N156" s="10" t="s">
        <v>245</v>
      </c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</row>
    <row r="157" ht="14.25" customHeight="1">
      <c r="A157" s="10">
        <f t="shared" si="7"/>
        <v>152</v>
      </c>
      <c r="B157" s="11" t="s">
        <v>313</v>
      </c>
      <c r="C157" s="11" t="s">
        <v>371</v>
      </c>
      <c r="D157" s="11" t="s">
        <v>371</v>
      </c>
      <c r="E157" s="10">
        <f t="shared" si="8"/>
        <v>48</v>
      </c>
      <c r="F157" s="11" t="s">
        <v>2238</v>
      </c>
      <c r="G157" s="10"/>
      <c r="H157" s="10"/>
      <c r="I157" s="10" t="s">
        <v>2009</v>
      </c>
      <c r="J157" s="10"/>
      <c r="K157" s="10"/>
      <c r="L157" s="10" t="s">
        <v>145</v>
      </c>
      <c r="M157" s="10" t="s">
        <v>145</v>
      </c>
      <c r="N157" s="10" t="s">
        <v>245</v>
      </c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</row>
    <row r="158" ht="14.25" customHeight="1">
      <c r="A158" s="10">
        <f t="shared" si="7"/>
        <v>153</v>
      </c>
      <c r="B158" s="11" t="s">
        <v>313</v>
      </c>
      <c r="C158" s="11" t="s">
        <v>371</v>
      </c>
      <c r="D158" s="11" t="s">
        <v>372</v>
      </c>
      <c r="E158" s="10">
        <f t="shared" si="8"/>
        <v>49</v>
      </c>
      <c r="F158" s="11" t="s">
        <v>2239</v>
      </c>
      <c r="G158" s="10"/>
      <c r="H158" s="10"/>
      <c r="I158" s="10" t="s">
        <v>2009</v>
      </c>
      <c r="J158" s="10"/>
      <c r="K158" s="10"/>
      <c r="L158" s="10" t="s">
        <v>145</v>
      </c>
      <c r="M158" s="10" t="s">
        <v>145</v>
      </c>
      <c r="N158" s="10" t="s">
        <v>245</v>
      </c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</row>
    <row r="159" ht="14.25" customHeight="1">
      <c r="A159" s="10">
        <f t="shared" si="7"/>
        <v>154</v>
      </c>
      <c r="B159" s="11" t="s">
        <v>313</v>
      </c>
      <c r="C159" s="11" t="s">
        <v>371</v>
      </c>
      <c r="D159" s="11" t="s">
        <v>372</v>
      </c>
      <c r="E159" s="10">
        <f t="shared" si="8"/>
        <v>50</v>
      </c>
      <c r="F159" s="11" t="s">
        <v>372</v>
      </c>
      <c r="G159" s="10"/>
      <c r="H159" s="10"/>
      <c r="I159" s="10" t="s">
        <v>2009</v>
      </c>
      <c r="J159" s="10"/>
      <c r="K159" s="10"/>
      <c r="L159" s="10" t="s">
        <v>64</v>
      </c>
      <c r="M159" s="10" t="s">
        <v>64</v>
      </c>
      <c r="N159" s="10" t="s">
        <v>245</v>
      </c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</row>
    <row r="160" ht="14.25" customHeight="1">
      <c r="A160" s="10">
        <f t="shared" si="7"/>
        <v>155</v>
      </c>
      <c r="B160" s="11" t="s">
        <v>313</v>
      </c>
      <c r="C160" s="11" t="s">
        <v>371</v>
      </c>
      <c r="D160" s="11" t="s">
        <v>372</v>
      </c>
      <c r="E160" s="10">
        <f t="shared" si="8"/>
        <v>51</v>
      </c>
      <c r="F160" s="11" t="s">
        <v>2240</v>
      </c>
      <c r="G160" s="10"/>
      <c r="H160" s="10"/>
      <c r="I160" s="10" t="s">
        <v>2009</v>
      </c>
      <c r="J160" s="10"/>
      <c r="K160" s="10"/>
      <c r="L160" s="10" t="s">
        <v>145</v>
      </c>
      <c r="M160" s="10" t="s">
        <v>145</v>
      </c>
      <c r="N160" s="10" t="s">
        <v>245</v>
      </c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</row>
    <row r="161" ht="14.25" customHeight="1">
      <c r="A161" s="10">
        <f t="shared" si="7"/>
        <v>156</v>
      </c>
      <c r="B161" s="11" t="s">
        <v>313</v>
      </c>
      <c r="C161" s="11" t="s">
        <v>371</v>
      </c>
      <c r="D161" s="11" t="s">
        <v>2166</v>
      </c>
      <c r="E161" s="10">
        <f t="shared" si="8"/>
        <v>52</v>
      </c>
      <c r="F161" s="11" t="s">
        <v>2241</v>
      </c>
      <c r="G161" s="10"/>
      <c r="H161" s="10"/>
      <c r="I161" s="10" t="s">
        <v>2009</v>
      </c>
      <c r="J161" s="10"/>
      <c r="K161" s="10"/>
      <c r="L161" s="10" t="s">
        <v>64</v>
      </c>
      <c r="M161" s="10" t="s">
        <v>64</v>
      </c>
      <c r="N161" s="10" t="s">
        <v>245</v>
      </c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</row>
    <row r="162" ht="14.25" customHeight="1">
      <c r="A162" s="10">
        <f t="shared" si="7"/>
        <v>157</v>
      </c>
      <c r="B162" s="11" t="s">
        <v>313</v>
      </c>
      <c r="C162" s="11" t="s">
        <v>371</v>
      </c>
      <c r="D162" s="11" t="s">
        <v>2242</v>
      </c>
      <c r="E162" s="10">
        <f t="shared" si="8"/>
        <v>53</v>
      </c>
      <c r="F162" s="11" t="s">
        <v>2243</v>
      </c>
      <c r="G162" s="10"/>
      <c r="H162" s="10"/>
      <c r="I162" s="10" t="s">
        <v>2009</v>
      </c>
      <c r="J162" s="10"/>
      <c r="K162" s="10"/>
      <c r="L162" s="10" t="s">
        <v>145</v>
      </c>
      <c r="M162" s="10" t="s">
        <v>145</v>
      </c>
      <c r="N162" s="10" t="s">
        <v>245</v>
      </c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</row>
    <row r="163" ht="14.25" customHeight="1">
      <c r="A163" s="10">
        <f t="shared" si="7"/>
        <v>158</v>
      </c>
      <c r="B163" s="11" t="s">
        <v>313</v>
      </c>
      <c r="C163" s="11" t="s">
        <v>371</v>
      </c>
      <c r="D163" s="11" t="s">
        <v>2242</v>
      </c>
      <c r="E163" s="10">
        <f t="shared" si="8"/>
        <v>54</v>
      </c>
      <c r="F163" s="11" t="s">
        <v>2244</v>
      </c>
      <c r="G163" s="10"/>
      <c r="H163" s="10"/>
      <c r="I163" s="10" t="s">
        <v>2009</v>
      </c>
      <c r="J163" s="10"/>
      <c r="K163" s="10"/>
      <c r="L163" s="10" t="s">
        <v>145</v>
      </c>
      <c r="M163" s="10" t="s">
        <v>145</v>
      </c>
      <c r="N163" s="10" t="s">
        <v>245</v>
      </c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</row>
    <row r="164" ht="14.25" customHeight="1">
      <c r="A164" s="40" t="s">
        <v>312</v>
      </c>
      <c r="B164" s="41"/>
      <c r="C164" s="41" t="s">
        <v>379</v>
      </c>
      <c r="D164" s="7"/>
      <c r="E164" s="7"/>
      <c r="F164" s="7"/>
      <c r="G164" s="6"/>
      <c r="H164" s="6"/>
      <c r="I164" s="6"/>
      <c r="J164" s="6"/>
      <c r="K164" s="6"/>
      <c r="L164" s="6"/>
      <c r="M164" s="6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2"/>
      <c r="AO164" s="42"/>
      <c r="AP164" s="42"/>
      <c r="AQ164" s="42"/>
      <c r="AR164" s="42"/>
      <c r="AS164" s="4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  <c r="BF164" s="42"/>
      <c r="BG164" s="42"/>
    </row>
    <row r="165" ht="14.25" customHeight="1">
      <c r="A165" s="10">
        <f>A163+1</f>
        <v>159</v>
      </c>
      <c r="B165" s="11" t="s">
        <v>379</v>
      </c>
      <c r="C165" s="11" t="s">
        <v>2245</v>
      </c>
      <c r="D165" s="11" t="s">
        <v>2246</v>
      </c>
      <c r="E165" s="10">
        <v>1.0</v>
      </c>
      <c r="F165" s="11" t="s">
        <v>2246</v>
      </c>
      <c r="G165" s="10"/>
      <c r="H165" s="10"/>
      <c r="I165" s="10" t="s">
        <v>1996</v>
      </c>
      <c r="J165" s="10"/>
      <c r="K165" s="10"/>
      <c r="L165" s="10" t="s">
        <v>145</v>
      </c>
      <c r="M165" s="10" t="s">
        <v>145</v>
      </c>
      <c r="N165" s="10" t="s">
        <v>245</v>
      </c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</row>
    <row r="166" ht="14.25" customHeight="1">
      <c r="A166" s="10">
        <f t="shared" ref="A166:A175" si="9">A165+1</f>
        <v>160</v>
      </c>
      <c r="B166" s="11" t="s">
        <v>379</v>
      </c>
      <c r="C166" s="11" t="s">
        <v>2247</v>
      </c>
      <c r="D166" s="11" t="s">
        <v>2248</v>
      </c>
      <c r="E166" s="10">
        <f t="shared" ref="E166:E175" si="10">E165+1</f>
        <v>2</v>
      </c>
      <c r="F166" s="11" t="s">
        <v>2248</v>
      </c>
      <c r="G166" s="10"/>
      <c r="H166" s="10"/>
      <c r="I166" s="10" t="s">
        <v>1996</v>
      </c>
      <c r="J166" s="10"/>
      <c r="K166" s="10"/>
      <c r="L166" s="10" t="s">
        <v>64</v>
      </c>
      <c r="M166" s="10" t="s">
        <v>64</v>
      </c>
      <c r="N166" s="10" t="s">
        <v>245</v>
      </c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</row>
    <row r="167" ht="14.25" customHeight="1">
      <c r="A167" s="10">
        <f t="shared" si="9"/>
        <v>161</v>
      </c>
      <c r="B167" s="11" t="s">
        <v>379</v>
      </c>
      <c r="C167" s="11" t="s">
        <v>2247</v>
      </c>
      <c r="D167" s="11" t="s">
        <v>2249</v>
      </c>
      <c r="E167" s="10">
        <f t="shared" si="10"/>
        <v>3</v>
      </c>
      <c r="F167" s="11" t="s">
        <v>2250</v>
      </c>
      <c r="G167" s="10"/>
      <c r="H167" s="10"/>
      <c r="I167" s="10" t="s">
        <v>2009</v>
      </c>
      <c r="J167" s="10"/>
      <c r="K167" s="10"/>
      <c r="L167" s="10" t="s">
        <v>145</v>
      </c>
      <c r="M167" s="10" t="s">
        <v>145</v>
      </c>
      <c r="N167" s="10" t="s">
        <v>245</v>
      </c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</row>
    <row r="168" ht="14.25" customHeight="1">
      <c r="A168" s="10">
        <f t="shared" si="9"/>
        <v>162</v>
      </c>
      <c r="B168" s="11" t="s">
        <v>379</v>
      </c>
      <c r="C168" s="11" t="s">
        <v>2247</v>
      </c>
      <c r="D168" s="11" t="s">
        <v>2249</v>
      </c>
      <c r="E168" s="10">
        <f t="shared" si="10"/>
        <v>4</v>
      </c>
      <c r="F168" s="11" t="s">
        <v>2251</v>
      </c>
      <c r="G168" s="10"/>
      <c r="H168" s="10"/>
      <c r="I168" s="10" t="s">
        <v>2009</v>
      </c>
      <c r="J168" s="10"/>
      <c r="K168" s="10"/>
      <c r="L168" s="10" t="s">
        <v>64</v>
      </c>
      <c r="M168" s="10" t="s">
        <v>64</v>
      </c>
      <c r="N168" s="10" t="s">
        <v>65</v>
      </c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</row>
    <row r="169" ht="14.25" customHeight="1">
      <c r="A169" s="10">
        <f t="shared" si="9"/>
        <v>163</v>
      </c>
      <c r="B169" s="11" t="s">
        <v>379</v>
      </c>
      <c r="C169" s="11" t="s">
        <v>380</v>
      </c>
      <c r="D169" s="11" t="s">
        <v>381</v>
      </c>
      <c r="E169" s="10">
        <f t="shared" si="10"/>
        <v>5</v>
      </c>
      <c r="F169" s="11" t="s">
        <v>382</v>
      </c>
      <c r="G169" s="10"/>
      <c r="H169" s="10"/>
      <c r="I169" s="10" t="s">
        <v>2009</v>
      </c>
      <c r="J169" s="10"/>
      <c r="K169" s="10"/>
      <c r="L169" s="10" t="s">
        <v>64</v>
      </c>
      <c r="M169" s="10" t="s">
        <v>64</v>
      </c>
      <c r="N169" s="10" t="s">
        <v>109</v>
      </c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</row>
    <row r="170" ht="14.25" customHeight="1">
      <c r="A170" s="10">
        <f t="shared" si="9"/>
        <v>164</v>
      </c>
      <c r="B170" s="11" t="s">
        <v>379</v>
      </c>
      <c r="C170" s="11" t="s">
        <v>2252</v>
      </c>
      <c r="D170" s="11" t="s">
        <v>2253</v>
      </c>
      <c r="E170" s="10">
        <f t="shared" si="10"/>
        <v>6</v>
      </c>
      <c r="F170" s="11" t="s">
        <v>2253</v>
      </c>
      <c r="G170" s="10"/>
      <c r="H170" s="10"/>
      <c r="I170" s="10" t="s">
        <v>2009</v>
      </c>
      <c r="J170" s="10"/>
      <c r="K170" s="10"/>
      <c r="L170" s="10" t="s">
        <v>64</v>
      </c>
      <c r="M170" s="10" t="s">
        <v>64</v>
      </c>
      <c r="N170" s="10" t="s">
        <v>65</v>
      </c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</row>
    <row r="171" ht="14.25" customHeight="1">
      <c r="A171" s="10">
        <f t="shared" si="9"/>
        <v>165</v>
      </c>
      <c r="B171" s="11" t="s">
        <v>379</v>
      </c>
      <c r="C171" s="11" t="s">
        <v>2252</v>
      </c>
      <c r="D171" s="11" t="s">
        <v>2254</v>
      </c>
      <c r="E171" s="10">
        <f t="shared" si="10"/>
        <v>7</v>
      </c>
      <c r="F171" s="11" t="s">
        <v>2255</v>
      </c>
      <c r="G171" s="10"/>
      <c r="H171" s="10"/>
      <c r="I171" s="10" t="s">
        <v>2009</v>
      </c>
      <c r="J171" s="10"/>
      <c r="K171" s="10"/>
      <c r="L171" s="10" t="s">
        <v>145</v>
      </c>
      <c r="M171" s="10" t="s">
        <v>145</v>
      </c>
      <c r="N171" s="10" t="s">
        <v>65</v>
      </c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</row>
    <row r="172" ht="14.25" customHeight="1">
      <c r="A172" s="10">
        <f t="shared" si="9"/>
        <v>166</v>
      </c>
      <c r="B172" s="11" t="s">
        <v>379</v>
      </c>
      <c r="C172" s="11" t="s">
        <v>2252</v>
      </c>
      <c r="D172" s="11" t="s">
        <v>2256</v>
      </c>
      <c r="E172" s="10">
        <f t="shared" si="10"/>
        <v>8</v>
      </c>
      <c r="F172" s="11" t="s">
        <v>2257</v>
      </c>
      <c r="G172" s="10"/>
      <c r="H172" s="10"/>
      <c r="I172" s="10" t="s">
        <v>2009</v>
      </c>
      <c r="J172" s="10"/>
      <c r="K172" s="10"/>
      <c r="L172" s="10" t="s">
        <v>64</v>
      </c>
      <c r="M172" s="10" t="s">
        <v>64</v>
      </c>
      <c r="N172" s="10" t="s">
        <v>65</v>
      </c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</row>
    <row r="173" ht="14.25" customHeight="1">
      <c r="A173" s="10">
        <f t="shared" si="9"/>
        <v>167</v>
      </c>
      <c r="B173" s="11" t="s">
        <v>379</v>
      </c>
      <c r="C173" s="11" t="s">
        <v>2252</v>
      </c>
      <c r="D173" s="11" t="s">
        <v>2258</v>
      </c>
      <c r="E173" s="10">
        <f t="shared" si="10"/>
        <v>9</v>
      </c>
      <c r="F173" s="11" t="s">
        <v>2258</v>
      </c>
      <c r="G173" s="10"/>
      <c r="H173" s="10"/>
      <c r="I173" s="10" t="s">
        <v>2009</v>
      </c>
      <c r="J173" s="10"/>
      <c r="K173" s="10"/>
      <c r="L173" s="10" t="s">
        <v>64</v>
      </c>
      <c r="M173" s="10" t="s">
        <v>64</v>
      </c>
      <c r="N173" s="10" t="s">
        <v>109</v>
      </c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</row>
    <row r="174" ht="14.25" customHeight="1">
      <c r="A174" s="10">
        <f t="shared" si="9"/>
        <v>168</v>
      </c>
      <c r="B174" s="11" t="s">
        <v>379</v>
      </c>
      <c r="C174" s="11" t="s">
        <v>2259</v>
      </c>
      <c r="D174" s="11" t="s">
        <v>2260</v>
      </c>
      <c r="E174" s="10">
        <f t="shared" si="10"/>
        <v>10</v>
      </c>
      <c r="F174" s="11" t="s">
        <v>2261</v>
      </c>
      <c r="G174" s="10"/>
      <c r="H174" s="10"/>
      <c r="I174" s="10" t="s">
        <v>2009</v>
      </c>
      <c r="J174" s="10"/>
      <c r="K174" s="10"/>
      <c r="L174" s="10" t="s">
        <v>145</v>
      </c>
      <c r="M174" s="10" t="s">
        <v>145</v>
      </c>
      <c r="N174" s="10" t="s">
        <v>245</v>
      </c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</row>
    <row r="175" ht="14.25" customHeight="1">
      <c r="A175" s="10">
        <f t="shared" si="9"/>
        <v>169</v>
      </c>
      <c r="B175" s="11" t="s">
        <v>379</v>
      </c>
      <c r="C175" s="11" t="s">
        <v>2259</v>
      </c>
      <c r="D175" s="11" t="s">
        <v>2260</v>
      </c>
      <c r="E175" s="10">
        <f t="shared" si="10"/>
        <v>11</v>
      </c>
      <c r="F175" s="11" t="s">
        <v>2262</v>
      </c>
      <c r="G175" s="10"/>
      <c r="H175" s="10"/>
      <c r="I175" s="10" t="s">
        <v>2009</v>
      </c>
      <c r="J175" s="10"/>
      <c r="K175" s="10"/>
      <c r="L175" s="10" t="s">
        <v>145</v>
      </c>
      <c r="M175" s="10" t="s">
        <v>145</v>
      </c>
      <c r="N175" s="10" t="s">
        <v>245</v>
      </c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</row>
    <row r="176">
      <c r="A176" s="40" t="s">
        <v>378</v>
      </c>
      <c r="B176" s="41"/>
      <c r="C176" s="41" t="s">
        <v>388</v>
      </c>
      <c r="D176" s="7"/>
      <c r="E176" s="7"/>
      <c r="F176" s="7"/>
      <c r="G176" s="6"/>
      <c r="H176" s="6"/>
      <c r="I176" s="6"/>
      <c r="J176" s="6"/>
      <c r="K176" s="6"/>
      <c r="L176" s="6"/>
      <c r="M176" s="6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  <c r="BF176" s="42"/>
      <c r="BG176" s="42"/>
    </row>
    <row r="177" ht="14.25" customHeight="1">
      <c r="A177" s="10">
        <f>A175+1</f>
        <v>170</v>
      </c>
      <c r="B177" s="11" t="s">
        <v>388</v>
      </c>
      <c r="C177" s="11" t="s">
        <v>389</v>
      </c>
      <c r="D177" s="11" t="s">
        <v>2263</v>
      </c>
      <c r="E177" s="10">
        <v>1.0</v>
      </c>
      <c r="F177" s="11" t="s">
        <v>2264</v>
      </c>
      <c r="G177" s="10"/>
      <c r="H177" s="10"/>
      <c r="I177" s="10" t="s">
        <v>2009</v>
      </c>
      <c r="J177" s="10"/>
      <c r="K177" s="10"/>
      <c r="L177" s="10" t="s">
        <v>145</v>
      </c>
      <c r="M177" s="10" t="s">
        <v>252</v>
      </c>
      <c r="N177" s="10" t="s">
        <v>245</v>
      </c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</row>
    <row r="178" ht="14.25" customHeight="1">
      <c r="A178" s="10">
        <f t="shared" ref="A178:A285" si="11">A177+1</f>
        <v>171</v>
      </c>
      <c r="B178" s="11" t="s">
        <v>388</v>
      </c>
      <c r="C178" s="11" t="s">
        <v>389</v>
      </c>
      <c r="D178" s="11" t="s">
        <v>2263</v>
      </c>
      <c r="E178" s="10">
        <f t="shared" ref="E178:E285" si="12">E177+1</f>
        <v>2</v>
      </c>
      <c r="F178" s="11" t="s">
        <v>2265</v>
      </c>
      <c r="G178" s="10"/>
      <c r="H178" s="10"/>
      <c r="I178" s="10" t="s">
        <v>2009</v>
      </c>
      <c r="J178" s="10"/>
      <c r="K178" s="10"/>
      <c r="L178" s="10" t="s">
        <v>64</v>
      </c>
      <c r="M178" s="10" t="s">
        <v>64</v>
      </c>
      <c r="N178" s="10" t="s">
        <v>65</v>
      </c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</row>
    <row r="179" ht="14.25" customHeight="1">
      <c r="A179" s="10">
        <f t="shared" si="11"/>
        <v>172</v>
      </c>
      <c r="B179" s="11" t="s">
        <v>388</v>
      </c>
      <c r="C179" s="11" t="s">
        <v>389</v>
      </c>
      <c r="D179" s="11" t="s">
        <v>2263</v>
      </c>
      <c r="E179" s="10">
        <f t="shared" si="12"/>
        <v>3</v>
      </c>
      <c r="F179" s="11" t="s">
        <v>2266</v>
      </c>
      <c r="G179" s="10"/>
      <c r="H179" s="10"/>
      <c r="I179" s="10" t="s">
        <v>2009</v>
      </c>
      <c r="J179" s="10"/>
      <c r="K179" s="10"/>
      <c r="L179" s="10" t="s">
        <v>64</v>
      </c>
      <c r="M179" s="10" t="s">
        <v>64</v>
      </c>
      <c r="N179" s="10" t="s">
        <v>65</v>
      </c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</row>
    <row r="180" ht="14.25" customHeight="1">
      <c r="A180" s="10">
        <f t="shared" si="11"/>
        <v>173</v>
      </c>
      <c r="B180" s="11" t="s">
        <v>388</v>
      </c>
      <c r="C180" s="11" t="s">
        <v>389</v>
      </c>
      <c r="D180" s="11" t="s">
        <v>2267</v>
      </c>
      <c r="E180" s="10">
        <f t="shared" si="12"/>
        <v>4</v>
      </c>
      <c r="F180" s="11" t="s">
        <v>2268</v>
      </c>
      <c r="G180" s="10"/>
      <c r="H180" s="10"/>
      <c r="I180" s="10" t="s">
        <v>2009</v>
      </c>
      <c r="J180" s="10"/>
      <c r="K180" s="10"/>
      <c r="L180" s="10" t="s">
        <v>64</v>
      </c>
      <c r="M180" s="10" t="s">
        <v>64</v>
      </c>
      <c r="N180" s="10" t="s">
        <v>65</v>
      </c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</row>
    <row r="181" ht="14.25" customHeight="1">
      <c r="A181" s="10">
        <f t="shared" si="11"/>
        <v>174</v>
      </c>
      <c r="B181" s="11" t="s">
        <v>388</v>
      </c>
      <c r="C181" s="11" t="s">
        <v>389</v>
      </c>
      <c r="D181" s="11" t="s">
        <v>2269</v>
      </c>
      <c r="E181" s="10">
        <f t="shared" si="12"/>
        <v>5</v>
      </c>
      <c r="F181" s="11" t="s">
        <v>2270</v>
      </c>
      <c r="G181" s="10"/>
      <c r="H181" s="10"/>
      <c r="I181" s="10" t="s">
        <v>2009</v>
      </c>
      <c r="J181" s="10"/>
      <c r="K181" s="10"/>
      <c r="L181" s="10" t="s">
        <v>64</v>
      </c>
      <c r="M181" s="10" t="s">
        <v>64</v>
      </c>
      <c r="N181" s="10" t="s">
        <v>65</v>
      </c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</row>
    <row r="182" ht="14.25" customHeight="1">
      <c r="A182" s="10">
        <f t="shared" si="11"/>
        <v>175</v>
      </c>
      <c r="B182" s="11" t="s">
        <v>388</v>
      </c>
      <c r="C182" s="11" t="s">
        <v>389</v>
      </c>
      <c r="D182" s="11" t="s">
        <v>2269</v>
      </c>
      <c r="E182" s="10">
        <f t="shared" si="12"/>
        <v>6</v>
      </c>
      <c r="F182" s="11" t="s">
        <v>2271</v>
      </c>
      <c r="G182" s="10"/>
      <c r="H182" s="10"/>
      <c r="I182" s="10" t="s">
        <v>2009</v>
      </c>
      <c r="J182" s="10"/>
      <c r="K182" s="10"/>
      <c r="L182" s="10" t="s">
        <v>64</v>
      </c>
      <c r="M182" s="10" t="s">
        <v>64</v>
      </c>
      <c r="N182" s="10" t="s">
        <v>65</v>
      </c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</row>
    <row r="183" ht="14.25" customHeight="1">
      <c r="A183" s="10">
        <f t="shared" si="11"/>
        <v>176</v>
      </c>
      <c r="B183" s="11" t="s">
        <v>388</v>
      </c>
      <c r="C183" s="11" t="s">
        <v>389</v>
      </c>
      <c r="D183" s="11" t="s">
        <v>390</v>
      </c>
      <c r="E183" s="10">
        <f t="shared" si="12"/>
        <v>7</v>
      </c>
      <c r="F183" s="11" t="s">
        <v>2272</v>
      </c>
      <c r="G183" s="10"/>
      <c r="H183" s="10"/>
      <c r="I183" s="10" t="s">
        <v>2009</v>
      </c>
      <c r="J183" s="10"/>
      <c r="K183" s="10"/>
      <c r="L183" s="10" t="s">
        <v>64</v>
      </c>
      <c r="M183" s="10" t="s">
        <v>64</v>
      </c>
      <c r="N183" s="10" t="s">
        <v>65</v>
      </c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</row>
    <row r="184" ht="14.25" customHeight="1">
      <c r="A184" s="10">
        <f t="shared" si="11"/>
        <v>177</v>
      </c>
      <c r="B184" s="11" t="s">
        <v>388</v>
      </c>
      <c r="C184" s="11" t="s">
        <v>389</v>
      </c>
      <c r="D184" s="11" t="s">
        <v>2273</v>
      </c>
      <c r="E184" s="10">
        <f t="shared" si="12"/>
        <v>8</v>
      </c>
      <c r="F184" s="11" t="s">
        <v>2274</v>
      </c>
      <c r="G184" s="10"/>
      <c r="H184" s="10"/>
      <c r="I184" s="10" t="s">
        <v>2009</v>
      </c>
      <c r="J184" s="10"/>
      <c r="K184" s="10"/>
      <c r="L184" s="10" t="s">
        <v>145</v>
      </c>
      <c r="M184" s="10" t="s">
        <v>252</v>
      </c>
      <c r="N184" s="10" t="s">
        <v>245</v>
      </c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</row>
    <row r="185" ht="14.25" customHeight="1">
      <c r="A185" s="10">
        <f t="shared" si="11"/>
        <v>178</v>
      </c>
      <c r="B185" s="11" t="s">
        <v>388</v>
      </c>
      <c r="C185" s="11" t="s">
        <v>389</v>
      </c>
      <c r="D185" s="11" t="s">
        <v>2273</v>
      </c>
      <c r="E185" s="10">
        <f t="shared" si="12"/>
        <v>9</v>
      </c>
      <c r="F185" s="11" t="s">
        <v>2273</v>
      </c>
      <c r="G185" s="10"/>
      <c r="H185" s="10"/>
      <c r="I185" s="10" t="s">
        <v>2009</v>
      </c>
      <c r="J185" s="10"/>
      <c r="K185" s="10"/>
      <c r="L185" s="10" t="s">
        <v>64</v>
      </c>
      <c r="M185" s="10" t="s">
        <v>64</v>
      </c>
      <c r="N185" s="10" t="s">
        <v>65</v>
      </c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</row>
    <row r="186" ht="14.25" customHeight="1">
      <c r="A186" s="10">
        <f t="shared" si="11"/>
        <v>179</v>
      </c>
      <c r="B186" s="11" t="s">
        <v>388</v>
      </c>
      <c r="C186" s="11" t="s">
        <v>389</v>
      </c>
      <c r="D186" s="11" t="s">
        <v>2273</v>
      </c>
      <c r="E186" s="10">
        <f t="shared" si="12"/>
        <v>10</v>
      </c>
      <c r="F186" s="11" t="s">
        <v>2275</v>
      </c>
      <c r="G186" s="10"/>
      <c r="H186" s="10"/>
      <c r="I186" s="10" t="s">
        <v>2009</v>
      </c>
      <c r="J186" s="10"/>
      <c r="K186" s="10"/>
      <c r="L186" s="10" t="s">
        <v>64</v>
      </c>
      <c r="M186" s="10" t="s">
        <v>64</v>
      </c>
      <c r="N186" s="10" t="s">
        <v>65</v>
      </c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</row>
    <row r="187" ht="14.25" customHeight="1">
      <c r="A187" s="10">
        <f t="shared" si="11"/>
        <v>180</v>
      </c>
      <c r="B187" s="11" t="s">
        <v>388</v>
      </c>
      <c r="C187" s="11" t="s">
        <v>389</v>
      </c>
      <c r="D187" s="11" t="s">
        <v>2276</v>
      </c>
      <c r="E187" s="10">
        <f t="shared" si="12"/>
        <v>11</v>
      </c>
      <c r="F187" s="11" t="s">
        <v>2276</v>
      </c>
      <c r="G187" s="10"/>
      <c r="H187" s="10"/>
      <c r="I187" s="10" t="s">
        <v>2009</v>
      </c>
      <c r="J187" s="10"/>
      <c r="K187" s="10"/>
      <c r="L187" s="10" t="s">
        <v>64</v>
      </c>
      <c r="M187" s="10" t="s">
        <v>64</v>
      </c>
      <c r="N187" s="10" t="s">
        <v>65</v>
      </c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</row>
    <row r="188" ht="14.25" customHeight="1">
      <c r="A188" s="10">
        <f t="shared" si="11"/>
        <v>181</v>
      </c>
      <c r="B188" s="11" t="s">
        <v>388</v>
      </c>
      <c r="C188" s="11" t="s">
        <v>389</v>
      </c>
      <c r="D188" s="11" t="s">
        <v>2277</v>
      </c>
      <c r="E188" s="10">
        <f t="shared" si="12"/>
        <v>12</v>
      </c>
      <c r="F188" s="11" t="s">
        <v>2278</v>
      </c>
      <c r="G188" s="10"/>
      <c r="H188" s="10"/>
      <c r="I188" s="10" t="s">
        <v>2009</v>
      </c>
      <c r="J188" s="10"/>
      <c r="K188" s="10"/>
      <c r="L188" s="10" t="s">
        <v>64</v>
      </c>
      <c r="M188" s="10" t="s">
        <v>64</v>
      </c>
      <c r="N188" s="10" t="s">
        <v>65</v>
      </c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</row>
    <row r="189" ht="14.25" customHeight="1">
      <c r="A189" s="10">
        <f t="shared" si="11"/>
        <v>182</v>
      </c>
      <c r="B189" s="11" t="s">
        <v>388</v>
      </c>
      <c r="C189" s="11" t="s">
        <v>389</v>
      </c>
      <c r="D189" s="11" t="s">
        <v>2277</v>
      </c>
      <c r="E189" s="10">
        <f t="shared" si="12"/>
        <v>13</v>
      </c>
      <c r="F189" s="11" t="s">
        <v>2277</v>
      </c>
      <c r="G189" s="10"/>
      <c r="H189" s="10"/>
      <c r="I189" s="10" t="s">
        <v>2009</v>
      </c>
      <c r="J189" s="10"/>
      <c r="K189" s="10"/>
      <c r="L189" s="10" t="s">
        <v>64</v>
      </c>
      <c r="M189" s="10" t="s">
        <v>64</v>
      </c>
      <c r="N189" s="10" t="s">
        <v>65</v>
      </c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</row>
    <row r="190" ht="14.25" customHeight="1">
      <c r="A190" s="10">
        <f t="shared" si="11"/>
        <v>183</v>
      </c>
      <c r="B190" s="11" t="s">
        <v>388</v>
      </c>
      <c r="C190" s="11" t="s">
        <v>389</v>
      </c>
      <c r="D190" s="11" t="s">
        <v>2279</v>
      </c>
      <c r="E190" s="10">
        <f t="shared" si="12"/>
        <v>14</v>
      </c>
      <c r="F190" s="11" t="s">
        <v>2279</v>
      </c>
      <c r="G190" s="10"/>
      <c r="H190" s="10"/>
      <c r="I190" s="10" t="s">
        <v>2009</v>
      </c>
      <c r="J190" s="10"/>
      <c r="K190" s="10"/>
      <c r="L190" s="10" t="s">
        <v>64</v>
      </c>
      <c r="M190" s="10" t="s">
        <v>64</v>
      </c>
      <c r="N190" s="10" t="s">
        <v>65</v>
      </c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</row>
    <row r="191" ht="14.25" customHeight="1">
      <c r="A191" s="10">
        <f t="shared" si="11"/>
        <v>184</v>
      </c>
      <c r="B191" s="11" t="s">
        <v>388</v>
      </c>
      <c r="C191" s="11" t="s">
        <v>389</v>
      </c>
      <c r="D191" s="11" t="s">
        <v>2279</v>
      </c>
      <c r="E191" s="10">
        <f t="shared" si="12"/>
        <v>15</v>
      </c>
      <c r="F191" s="11" t="s">
        <v>2280</v>
      </c>
      <c r="G191" s="10"/>
      <c r="H191" s="10"/>
      <c r="I191" s="10" t="s">
        <v>2009</v>
      </c>
      <c r="J191" s="10"/>
      <c r="K191" s="10"/>
      <c r="L191" s="10" t="s">
        <v>145</v>
      </c>
      <c r="M191" s="10" t="s">
        <v>145</v>
      </c>
      <c r="N191" s="10" t="s">
        <v>65</v>
      </c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</row>
    <row r="192" ht="14.25" customHeight="1">
      <c r="A192" s="10">
        <f t="shared" si="11"/>
        <v>185</v>
      </c>
      <c r="B192" s="11" t="s">
        <v>388</v>
      </c>
      <c r="C192" s="11" t="s">
        <v>389</v>
      </c>
      <c r="D192" s="11" t="s">
        <v>2279</v>
      </c>
      <c r="E192" s="10">
        <f t="shared" si="12"/>
        <v>16</v>
      </c>
      <c r="F192" s="11" t="s">
        <v>2281</v>
      </c>
      <c r="G192" s="10"/>
      <c r="H192" s="10"/>
      <c r="I192" s="10" t="s">
        <v>2009</v>
      </c>
      <c r="J192" s="10"/>
      <c r="K192" s="10"/>
      <c r="L192" s="10" t="s">
        <v>64</v>
      </c>
      <c r="M192" s="10" t="s">
        <v>64</v>
      </c>
      <c r="N192" s="10" t="s">
        <v>65</v>
      </c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</row>
    <row r="193" ht="14.25" customHeight="1">
      <c r="A193" s="10">
        <f t="shared" si="11"/>
        <v>186</v>
      </c>
      <c r="B193" s="11" t="s">
        <v>388</v>
      </c>
      <c r="C193" s="11" t="s">
        <v>389</v>
      </c>
      <c r="D193" s="11" t="s">
        <v>2282</v>
      </c>
      <c r="E193" s="10">
        <f t="shared" si="12"/>
        <v>17</v>
      </c>
      <c r="F193" s="11" t="s">
        <v>2283</v>
      </c>
      <c r="G193" s="10"/>
      <c r="H193" s="10"/>
      <c r="I193" s="10" t="s">
        <v>2009</v>
      </c>
      <c r="J193" s="10"/>
      <c r="K193" s="10"/>
      <c r="L193" s="10" t="s">
        <v>64</v>
      </c>
      <c r="M193" s="10" t="s">
        <v>64</v>
      </c>
      <c r="N193" s="10" t="s">
        <v>65</v>
      </c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</row>
    <row r="194" ht="14.25" customHeight="1">
      <c r="A194" s="10">
        <f t="shared" si="11"/>
        <v>187</v>
      </c>
      <c r="B194" s="11" t="s">
        <v>388</v>
      </c>
      <c r="C194" s="11" t="s">
        <v>389</v>
      </c>
      <c r="D194" s="11" t="s">
        <v>2282</v>
      </c>
      <c r="E194" s="10">
        <f t="shared" si="12"/>
        <v>18</v>
      </c>
      <c r="F194" s="11" t="s">
        <v>500</v>
      </c>
      <c r="G194" s="10"/>
      <c r="H194" s="10"/>
      <c r="I194" s="10" t="s">
        <v>2009</v>
      </c>
      <c r="J194" s="10"/>
      <c r="K194" s="10"/>
      <c r="L194" s="10" t="s">
        <v>64</v>
      </c>
      <c r="M194" s="10" t="s">
        <v>64</v>
      </c>
      <c r="N194" s="10" t="s">
        <v>65</v>
      </c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</row>
    <row r="195" ht="14.25" customHeight="1">
      <c r="A195" s="10">
        <f t="shared" si="11"/>
        <v>188</v>
      </c>
      <c r="B195" s="11" t="s">
        <v>388</v>
      </c>
      <c r="C195" s="11" t="s">
        <v>389</v>
      </c>
      <c r="D195" s="11" t="s">
        <v>2284</v>
      </c>
      <c r="E195" s="10">
        <f t="shared" si="12"/>
        <v>19</v>
      </c>
      <c r="F195" s="11" t="s">
        <v>2284</v>
      </c>
      <c r="G195" s="10"/>
      <c r="H195" s="10"/>
      <c r="I195" s="10" t="s">
        <v>2009</v>
      </c>
      <c r="J195" s="10"/>
      <c r="K195" s="10"/>
      <c r="L195" s="10" t="s">
        <v>64</v>
      </c>
      <c r="M195" s="10" t="s">
        <v>64</v>
      </c>
      <c r="N195" s="10" t="s">
        <v>65</v>
      </c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</row>
    <row r="196" ht="14.25" customHeight="1">
      <c r="A196" s="10">
        <f t="shared" si="11"/>
        <v>189</v>
      </c>
      <c r="B196" s="11" t="s">
        <v>388</v>
      </c>
      <c r="C196" s="11" t="s">
        <v>389</v>
      </c>
      <c r="D196" s="11" t="s">
        <v>2285</v>
      </c>
      <c r="E196" s="10">
        <f t="shared" si="12"/>
        <v>20</v>
      </c>
      <c r="F196" s="11" t="s">
        <v>2286</v>
      </c>
      <c r="G196" s="10"/>
      <c r="H196" s="10"/>
      <c r="I196" s="10" t="s">
        <v>2009</v>
      </c>
      <c r="J196" s="10"/>
      <c r="K196" s="10"/>
      <c r="L196" s="10" t="s">
        <v>64</v>
      </c>
      <c r="M196" s="10" t="s">
        <v>64</v>
      </c>
      <c r="N196" s="10" t="s">
        <v>65</v>
      </c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</row>
    <row r="197" ht="14.25" customHeight="1">
      <c r="A197" s="10">
        <f t="shared" si="11"/>
        <v>190</v>
      </c>
      <c r="B197" s="11" t="s">
        <v>388</v>
      </c>
      <c r="C197" s="11" t="s">
        <v>389</v>
      </c>
      <c r="D197" s="11" t="s">
        <v>2287</v>
      </c>
      <c r="E197" s="10">
        <f t="shared" si="12"/>
        <v>21</v>
      </c>
      <c r="F197" s="11" t="s">
        <v>2288</v>
      </c>
      <c r="G197" s="10"/>
      <c r="H197" s="10"/>
      <c r="I197" s="10" t="s">
        <v>2009</v>
      </c>
      <c r="J197" s="10"/>
      <c r="K197" s="10"/>
      <c r="L197" s="10" t="s">
        <v>145</v>
      </c>
      <c r="M197" s="10" t="s">
        <v>145</v>
      </c>
      <c r="N197" s="10" t="s">
        <v>65</v>
      </c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</row>
    <row r="198" ht="14.25" customHeight="1">
      <c r="A198" s="10">
        <f t="shared" si="11"/>
        <v>191</v>
      </c>
      <c r="B198" s="11" t="s">
        <v>388</v>
      </c>
      <c r="C198" s="11" t="s">
        <v>389</v>
      </c>
      <c r="D198" s="11" t="s">
        <v>2287</v>
      </c>
      <c r="E198" s="10">
        <f t="shared" si="12"/>
        <v>22</v>
      </c>
      <c r="F198" s="11" t="s">
        <v>2289</v>
      </c>
      <c r="G198" s="10"/>
      <c r="H198" s="10"/>
      <c r="I198" s="10" t="s">
        <v>2009</v>
      </c>
      <c r="J198" s="10"/>
      <c r="K198" s="10"/>
      <c r="L198" s="10" t="s">
        <v>64</v>
      </c>
      <c r="M198" s="10" t="s">
        <v>64</v>
      </c>
      <c r="N198" s="10" t="s">
        <v>65</v>
      </c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</row>
    <row r="199" ht="14.25" customHeight="1">
      <c r="A199" s="10">
        <f t="shared" si="11"/>
        <v>192</v>
      </c>
      <c r="B199" s="11" t="s">
        <v>388</v>
      </c>
      <c r="C199" s="11" t="s">
        <v>389</v>
      </c>
      <c r="D199" s="11" t="s">
        <v>2287</v>
      </c>
      <c r="E199" s="10">
        <f t="shared" si="12"/>
        <v>23</v>
      </c>
      <c r="F199" s="11" t="s">
        <v>2290</v>
      </c>
      <c r="G199" s="10"/>
      <c r="H199" s="10"/>
      <c r="I199" s="10" t="s">
        <v>2009</v>
      </c>
      <c r="J199" s="10"/>
      <c r="K199" s="10"/>
      <c r="L199" s="10" t="s">
        <v>145</v>
      </c>
      <c r="M199" s="10" t="s">
        <v>145</v>
      </c>
      <c r="N199" s="10" t="s">
        <v>65</v>
      </c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</row>
    <row r="200" ht="14.25" customHeight="1">
      <c r="A200" s="10">
        <f t="shared" si="11"/>
        <v>193</v>
      </c>
      <c r="B200" s="11" t="s">
        <v>388</v>
      </c>
      <c r="C200" s="11" t="s">
        <v>389</v>
      </c>
      <c r="D200" s="11" t="s">
        <v>2290</v>
      </c>
      <c r="E200" s="10">
        <f t="shared" si="12"/>
        <v>24</v>
      </c>
      <c r="F200" s="11" t="s">
        <v>2291</v>
      </c>
      <c r="G200" s="10"/>
      <c r="H200" s="10"/>
      <c r="I200" s="10" t="s">
        <v>2009</v>
      </c>
      <c r="J200" s="10"/>
      <c r="K200" s="10"/>
      <c r="L200" s="10" t="s">
        <v>64</v>
      </c>
      <c r="M200" s="10" t="s">
        <v>64</v>
      </c>
      <c r="N200" s="10" t="s">
        <v>65</v>
      </c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</row>
    <row r="201" ht="14.25" customHeight="1">
      <c r="A201" s="10">
        <f t="shared" si="11"/>
        <v>194</v>
      </c>
      <c r="B201" s="11" t="s">
        <v>388</v>
      </c>
      <c r="C201" s="11" t="s">
        <v>389</v>
      </c>
      <c r="D201" s="11" t="s">
        <v>2290</v>
      </c>
      <c r="E201" s="10">
        <f t="shared" si="12"/>
        <v>25</v>
      </c>
      <c r="F201" s="11" t="s">
        <v>2292</v>
      </c>
      <c r="G201" s="10"/>
      <c r="H201" s="10"/>
      <c r="I201" s="10" t="s">
        <v>2009</v>
      </c>
      <c r="J201" s="10"/>
      <c r="K201" s="10"/>
      <c r="L201" s="10" t="s">
        <v>64</v>
      </c>
      <c r="M201" s="10" t="s">
        <v>64</v>
      </c>
      <c r="N201" s="10" t="s">
        <v>65</v>
      </c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</row>
    <row r="202" ht="14.25" customHeight="1">
      <c r="A202" s="10">
        <f t="shared" si="11"/>
        <v>195</v>
      </c>
      <c r="B202" s="11" t="s">
        <v>388</v>
      </c>
      <c r="C202" s="11" t="s">
        <v>389</v>
      </c>
      <c r="D202" s="11" t="s">
        <v>2290</v>
      </c>
      <c r="E202" s="10">
        <f t="shared" si="12"/>
        <v>26</v>
      </c>
      <c r="F202" s="11" t="s">
        <v>2293</v>
      </c>
      <c r="G202" s="10"/>
      <c r="H202" s="10"/>
      <c r="I202" s="10" t="s">
        <v>2009</v>
      </c>
      <c r="J202" s="10"/>
      <c r="K202" s="10"/>
      <c r="L202" s="10" t="s">
        <v>145</v>
      </c>
      <c r="M202" s="10" t="s">
        <v>145</v>
      </c>
      <c r="N202" s="10" t="s">
        <v>65</v>
      </c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</row>
    <row r="203" ht="14.25" customHeight="1">
      <c r="A203" s="10">
        <f t="shared" si="11"/>
        <v>196</v>
      </c>
      <c r="B203" s="11" t="s">
        <v>388</v>
      </c>
      <c r="C203" s="11" t="s">
        <v>2294</v>
      </c>
      <c r="D203" s="11" t="s">
        <v>2295</v>
      </c>
      <c r="E203" s="10">
        <f t="shared" si="12"/>
        <v>27</v>
      </c>
      <c r="F203" s="11" t="s">
        <v>2296</v>
      </c>
      <c r="G203" s="10"/>
      <c r="H203" s="10"/>
      <c r="I203" s="10" t="s">
        <v>2009</v>
      </c>
      <c r="J203" s="10"/>
      <c r="K203" s="10"/>
      <c r="L203" s="10" t="s">
        <v>64</v>
      </c>
      <c r="M203" s="10" t="s">
        <v>64</v>
      </c>
      <c r="N203" s="10" t="s">
        <v>65</v>
      </c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</row>
    <row r="204" ht="14.25" customHeight="1">
      <c r="A204" s="10">
        <f t="shared" si="11"/>
        <v>197</v>
      </c>
      <c r="B204" s="11" t="s">
        <v>388</v>
      </c>
      <c r="C204" s="11" t="s">
        <v>2294</v>
      </c>
      <c r="D204" s="11" t="s">
        <v>2295</v>
      </c>
      <c r="E204" s="10">
        <f t="shared" si="12"/>
        <v>28</v>
      </c>
      <c r="F204" s="11" t="s">
        <v>2297</v>
      </c>
      <c r="G204" s="10"/>
      <c r="H204" s="10"/>
      <c r="I204" s="10" t="s">
        <v>2009</v>
      </c>
      <c r="J204" s="10"/>
      <c r="K204" s="10"/>
      <c r="L204" s="10" t="s">
        <v>64</v>
      </c>
      <c r="M204" s="10" t="s">
        <v>64</v>
      </c>
      <c r="N204" s="10" t="s">
        <v>65</v>
      </c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</row>
    <row r="205" ht="14.25" customHeight="1">
      <c r="A205" s="10">
        <f t="shared" si="11"/>
        <v>198</v>
      </c>
      <c r="B205" s="11" t="s">
        <v>388</v>
      </c>
      <c r="C205" s="11" t="s">
        <v>2294</v>
      </c>
      <c r="D205" s="11" t="s">
        <v>2298</v>
      </c>
      <c r="E205" s="10">
        <f t="shared" si="12"/>
        <v>29</v>
      </c>
      <c r="F205" s="11" t="s">
        <v>2299</v>
      </c>
      <c r="G205" s="10"/>
      <c r="H205" s="10"/>
      <c r="I205" s="10" t="s">
        <v>2009</v>
      </c>
      <c r="J205" s="10"/>
      <c r="K205" s="10"/>
      <c r="L205" s="10" t="s">
        <v>64</v>
      </c>
      <c r="M205" s="10" t="s">
        <v>64</v>
      </c>
      <c r="N205" s="10" t="s">
        <v>65</v>
      </c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</row>
    <row r="206" ht="14.25" customHeight="1">
      <c r="A206" s="10">
        <f t="shared" si="11"/>
        <v>199</v>
      </c>
      <c r="B206" s="11" t="s">
        <v>388</v>
      </c>
      <c r="C206" s="11" t="s">
        <v>2294</v>
      </c>
      <c r="D206" s="11" t="s">
        <v>2300</v>
      </c>
      <c r="E206" s="10">
        <f t="shared" si="12"/>
        <v>30</v>
      </c>
      <c r="F206" s="11" t="s">
        <v>2301</v>
      </c>
      <c r="G206" s="10"/>
      <c r="H206" s="10"/>
      <c r="I206" s="10" t="s">
        <v>2009</v>
      </c>
      <c r="J206" s="10"/>
      <c r="K206" s="10"/>
      <c r="L206" s="10" t="s">
        <v>64</v>
      </c>
      <c r="M206" s="10" t="s">
        <v>64</v>
      </c>
      <c r="N206" s="10" t="s">
        <v>65</v>
      </c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</row>
    <row r="207" ht="14.25" customHeight="1">
      <c r="A207" s="10">
        <f t="shared" si="11"/>
        <v>200</v>
      </c>
      <c r="B207" s="11" t="s">
        <v>388</v>
      </c>
      <c r="C207" s="11" t="s">
        <v>2294</v>
      </c>
      <c r="D207" s="11" t="s">
        <v>2302</v>
      </c>
      <c r="E207" s="10">
        <f t="shared" si="12"/>
        <v>31</v>
      </c>
      <c r="F207" s="11" t="s">
        <v>2303</v>
      </c>
      <c r="G207" s="10"/>
      <c r="H207" s="10"/>
      <c r="I207" s="10" t="s">
        <v>2009</v>
      </c>
      <c r="J207" s="10"/>
      <c r="K207" s="10"/>
      <c r="L207" s="10" t="s">
        <v>64</v>
      </c>
      <c r="M207" s="10" t="s">
        <v>64</v>
      </c>
      <c r="N207" s="10" t="s">
        <v>65</v>
      </c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</row>
    <row r="208" ht="14.25" customHeight="1">
      <c r="A208" s="10">
        <f t="shared" si="11"/>
        <v>201</v>
      </c>
      <c r="B208" s="11" t="s">
        <v>388</v>
      </c>
      <c r="C208" s="11" t="s">
        <v>2294</v>
      </c>
      <c r="D208" s="11" t="s">
        <v>2304</v>
      </c>
      <c r="E208" s="10">
        <f t="shared" si="12"/>
        <v>32</v>
      </c>
      <c r="F208" s="11" t="s">
        <v>2304</v>
      </c>
      <c r="G208" s="10"/>
      <c r="H208" s="10"/>
      <c r="I208" s="10" t="s">
        <v>2009</v>
      </c>
      <c r="J208" s="10"/>
      <c r="K208" s="10"/>
      <c r="L208" s="10" t="s">
        <v>64</v>
      </c>
      <c r="M208" s="10" t="s">
        <v>64</v>
      </c>
      <c r="N208" s="10" t="s">
        <v>65</v>
      </c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</row>
    <row r="209" ht="14.25" customHeight="1">
      <c r="A209" s="10">
        <f t="shared" si="11"/>
        <v>202</v>
      </c>
      <c r="B209" s="11" t="s">
        <v>388</v>
      </c>
      <c r="C209" s="11" t="s">
        <v>2294</v>
      </c>
      <c r="D209" s="11" t="s">
        <v>2305</v>
      </c>
      <c r="E209" s="10">
        <f t="shared" si="12"/>
        <v>33</v>
      </c>
      <c r="F209" s="11" t="s">
        <v>2306</v>
      </c>
      <c r="G209" s="10"/>
      <c r="H209" s="10"/>
      <c r="I209" s="10" t="s">
        <v>2009</v>
      </c>
      <c r="J209" s="10"/>
      <c r="K209" s="10"/>
      <c r="L209" s="10" t="s">
        <v>145</v>
      </c>
      <c r="M209" s="10" t="s">
        <v>145</v>
      </c>
      <c r="N209" s="10" t="s">
        <v>65</v>
      </c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</row>
    <row r="210" ht="14.25" customHeight="1">
      <c r="A210" s="10">
        <f t="shared" si="11"/>
        <v>203</v>
      </c>
      <c r="B210" s="11" t="s">
        <v>388</v>
      </c>
      <c r="C210" s="11" t="s">
        <v>2307</v>
      </c>
      <c r="D210" s="11" t="s">
        <v>2308</v>
      </c>
      <c r="E210" s="10">
        <f t="shared" si="12"/>
        <v>34</v>
      </c>
      <c r="F210" s="11" t="s">
        <v>2308</v>
      </c>
      <c r="G210" s="10"/>
      <c r="H210" s="10"/>
      <c r="I210" s="10" t="s">
        <v>2009</v>
      </c>
      <c r="J210" s="10"/>
      <c r="K210" s="10"/>
      <c r="L210" s="10" t="s">
        <v>145</v>
      </c>
      <c r="M210" s="10" t="s">
        <v>145</v>
      </c>
      <c r="N210" s="10" t="s">
        <v>245</v>
      </c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</row>
    <row r="211" ht="14.25" customHeight="1">
      <c r="A211" s="10">
        <f t="shared" si="11"/>
        <v>204</v>
      </c>
      <c r="B211" s="11" t="s">
        <v>388</v>
      </c>
      <c r="C211" s="11" t="s">
        <v>2307</v>
      </c>
      <c r="D211" s="11" t="s">
        <v>2309</v>
      </c>
      <c r="E211" s="10">
        <f t="shared" si="12"/>
        <v>35</v>
      </c>
      <c r="F211" s="11" t="s">
        <v>2309</v>
      </c>
      <c r="G211" s="10"/>
      <c r="H211" s="10"/>
      <c r="I211" s="10" t="s">
        <v>2009</v>
      </c>
      <c r="J211" s="10"/>
      <c r="K211" s="10"/>
      <c r="L211" s="10" t="s">
        <v>145</v>
      </c>
      <c r="M211" s="10" t="s">
        <v>145</v>
      </c>
      <c r="N211" s="10" t="s">
        <v>245</v>
      </c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</row>
    <row r="212" ht="14.25" customHeight="1">
      <c r="A212" s="10">
        <f t="shared" si="11"/>
        <v>205</v>
      </c>
      <c r="B212" s="11" t="s">
        <v>388</v>
      </c>
      <c r="C212" s="11" t="s">
        <v>2307</v>
      </c>
      <c r="D212" s="11" t="s">
        <v>2310</v>
      </c>
      <c r="E212" s="10">
        <f t="shared" si="12"/>
        <v>36</v>
      </c>
      <c r="F212" s="11" t="s">
        <v>2311</v>
      </c>
      <c r="G212" s="10"/>
      <c r="H212" s="10"/>
      <c r="I212" s="10" t="s">
        <v>2009</v>
      </c>
      <c r="J212" s="10"/>
      <c r="K212" s="10"/>
      <c r="L212" s="10" t="s">
        <v>145</v>
      </c>
      <c r="M212" s="10" t="s">
        <v>145</v>
      </c>
      <c r="N212" s="10" t="s">
        <v>245</v>
      </c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</row>
    <row r="213" ht="14.25" customHeight="1">
      <c r="A213" s="10">
        <f t="shared" si="11"/>
        <v>206</v>
      </c>
      <c r="B213" s="11" t="s">
        <v>388</v>
      </c>
      <c r="C213" s="11" t="s">
        <v>2312</v>
      </c>
      <c r="D213" s="11" t="s">
        <v>2313</v>
      </c>
      <c r="E213" s="10">
        <f t="shared" si="12"/>
        <v>37</v>
      </c>
      <c r="F213" s="11" t="s">
        <v>2314</v>
      </c>
      <c r="G213" s="10"/>
      <c r="H213" s="10"/>
      <c r="I213" s="10" t="s">
        <v>1996</v>
      </c>
      <c r="J213" s="10"/>
      <c r="K213" s="10"/>
      <c r="L213" s="10" t="s">
        <v>145</v>
      </c>
      <c r="M213" s="10" t="s">
        <v>145</v>
      </c>
      <c r="N213" s="10" t="s">
        <v>245</v>
      </c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</row>
    <row r="214" ht="14.25" customHeight="1">
      <c r="A214" s="10">
        <f t="shared" si="11"/>
        <v>207</v>
      </c>
      <c r="B214" s="11" t="s">
        <v>388</v>
      </c>
      <c r="C214" s="11" t="s">
        <v>2315</v>
      </c>
      <c r="D214" s="11" t="s">
        <v>2316</v>
      </c>
      <c r="E214" s="10">
        <f t="shared" si="12"/>
        <v>38</v>
      </c>
      <c r="F214" s="11" t="s">
        <v>2317</v>
      </c>
      <c r="G214" s="10"/>
      <c r="H214" s="10"/>
      <c r="I214" s="10" t="s">
        <v>2009</v>
      </c>
      <c r="J214" s="10"/>
      <c r="K214" s="10"/>
      <c r="L214" s="10" t="s">
        <v>145</v>
      </c>
      <c r="M214" s="10" t="s">
        <v>145</v>
      </c>
      <c r="N214" s="10" t="s">
        <v>65</v>
      </c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</row>
    <row r="215" ht="14.25" customHeight="1">
      <c r="A215" s="10">
        <f t="shared" si="11"/>
        <v>208</v>
      </c>
      <c r="B215" s="11" t="s">
        <v>388</v>
      </c>
      <c r="C215" s="11" t="s">
        <v>2318</v>
      </c>
      <c r="D215" s="11" t="s">
        <v>2319</v>
      </c>
      <c r="E215" s="10">
        <f t="shared" si="12"/>
        <v>39</v>
      </c>
      <c r="F215" s="11" t="s">
        <v>2319</v>
      </c>
      <c r="G215" s="10"/>
      <c r="H215" s="10"/>
      <c r="I215" s="10" t="s">
        <v>2009</v>
      </c>
      <c r="J215" s="10"/>
      <c r="K215" s="10"/>
      <c r="L215" s="10" t="s">
        <v>145</v>
      </c>
      <c r="M215" s="10" t="s">
        <v>145</v>
      </c>
      <c r="N215" s="10" t="s">
        <v>245</v>
      </c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</row>
    <row r="216" ht="14.25" customHeight="1">
      <c r="A216" s="10">
        <f t="shared" si="11"/>
        <v>209</v>
      </c>
      <c r="B216" s="11" t="s">
        <v>388</v>
      </c>
      <c r="C216" s="11" t="s">
        <v>2318</v>
      </c>
      <c r="D216" s="11" t="s">
        <v>2318</v>
      </c>
      <c r="E216" s="10">
        <f t="shared" si="12"/>
        <v>40</v>
      </c>
      <c r="F216" s="11" t="s">
        <v>2318</v>
      </c>
      <c r="G216" s="10"/>
      <c r="H216" s="10"/>
      <c r="I216" s="10" t="s">
        <v>2009</v>
      </c>
      <c r="J216" s="10"/>
      <c r="K216" s="10"/>
      <c r="L216" s="10" t="s">
        <v>64</v>
      </c>
      <c r="M216" s="10" t="s">
        <v>64</v>
      </c>
      <c r="N216" s="10" t="s">
        <v>245</v>
      </c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</row>
    <row r="217" ht="14.25" customHeight="1">
      <c r="A217" s="10">
        <f t="shared" si="11"/>
        <v>210</v>
      </c>
      <c r="B217" s="11" t="s">
        <v>388</v>
      </c>
      <c r="C217" s="11" t="s">
        <v>2318</v>
      </c>
      <c r="D217" s="11" t="s">
        <v>2320</v>
      </c>
      <c r="E217" s="10">
        <f t="shared" si="12"/>
        <v>41</v>
      </c>
      <c r="F217" s="11" t="s">
        <v>2321</v>
      </c>
      <c r="G217" s="10"/>
      <c r="H217" s="10"/>
      <c r="I217" s="10" t="s">
        <v>2009</v>
      </c>
      <c r="J217" s="10"/>
      <c r="K217" s="10"/>
      <c r="L217" s="10" t="s">
        <v>145</v>
      </c>
      <c r="M217" s="10" t="s">
        <v>145</v>
      </c>
      <c r="N217" s="10" t="s">
        <v>245</v>
      </c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</row>
    <row r="218" ht="14.25" customHeight="1">
      <c r="A218" s="10">
        <f t="shared" si="11"/>
        <v>211</v>
      </c>
      <c r="B218" s="11" t="s">
        <v>388</v>
      </c>
      <c r="C218" s="11" t="s">
        <v>2318</v>
      </c>
      <c r="D218" s="11" t="s">
        <v>2285</v>
      </c>
      <c r="E218" s="10">
        <f t="shared" si="12"/>
        <v>42</v>
      </c>
      <c r="F218" s="11" t="s">
        <v>2322</v>
      </c>
      <c r="G218" s="10"/>
      <c r="H218" s="10"/>
      <c r="I218" s="10" t="s">
        <v>2009</v>
      </c>
      <c r="J218" s="10"/>
      <c r="K218" s="10"/>
      <c r="L218" s="10" t="s">
        <v>64</v>
      </c>
      <c r="M218" s="10" t="s">
        <v>64</v>
      </c>
      <c r="N218" s="10" t="s">
        <v>65</v>
      </c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</row>
    <row r="219" ht="14.25" customHeight="1">
      <c r="A219" s="10">
        <f t="shared" si="11"/>
        <v>212</v>
      </c>
      <c r="B219" s="11" t="s">
        <v>388</v>
      </c>
      <c r="C219" s="11" t="s">
        <v>2318</v>
      </c>
      <c r="D219" s="11" t="s">
        <v>2323</v>
      </c>
      <c r="E219" s="10">
        <f t="shared" si="12"/>
        <v>43</v>
      </c>
      <c r="F219" s="11" t="s">
        <v>2324</v>
      </c>
      <c r="G219" s="10"/>
      <c r="H219" s="10"/>
      <c r="I219" s="10" t="s">
        <v>2009</v>
      </c>
      <c r="J219" s="10"/>
      <c r="K219" s="10"/>
      <c r="L219" s="10" t="s">
        <v>64</v>
      </c>
      <c r="M219" s="10" t="s">
        <v>64</v>
      </c>
      <c r="N219" s="10" t="s">
        <v>245</v>
      </c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</row>
    <row r="220" ht="14.25" customHeight="1">
      <c r="A220" s="10">
        <f t="shared" si="11"/>
        <v>213</v>
      </c>
      <c r="B220" s="11" t="s">
        <v>388</v>
      </c>
      <c r="C220" s="11" t="s">
        <v>2318</v>
      </c>
      <c r="D220" s="11" t="s">
        <v>2325</v>
      </c>
      <c r="E220" s="10">
        <f t="shared" si="12"/>
        <v>44</v>
      </c>
      <c r="F220" s="11" t="s">
        <v>2325</v>
      </c>
      <c r="G220" s="10"/>
      <c r="H220" s="10"/>
      <c r="I220" s="10" t="s">
        <v>2009</v>
      </c>
      <c r="J220" s="10"/>
      <c r="K220" s="10"/>
      <c r="L220" s="10" t="s">
        <v>64</v>
      </c>
      <c r="M220" s="10" t="s">
        <v>64</v>
      </c>
      <c r="N220" s="10" t="s">
        <v>245</v>
      </c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</row>
    <row r="221" ht="14.25" customHeight="1">
      <c r="A221" s="10">
        <f t="shared" si="11"/>
        <v>214</v>
      </c>
      <c r="B221" s="11" t="s">
        <v>388</v>
      </c>
      <c r="C221" s="11" t="s">
        <v>2326</v>
      </c>
      <c r="D221" s="11" t="s">
        <v>2327</v>
      </c>
      <c r="E221" s="10">
        <f t="shared" si="12"/>
        <v>45</v>
      </c>
      <c r="F221" s="11" t="s">
        <v>2328</v>
      </c>
      <c r="G221" s="10"/>
      <c r="H221" s="10"/>
      <c r="I221" s="10" t="s">
        <v>2009</v>
      </c>
      <c r="J221" s="10"/>
      <c r="K221" s="10"/>
      <c r="L221" s="10" t="s">
        <v>64</v>
      </c>
      <c r="M221" s="10" t="s">
        <v>64</v>
      </c>
      <c r="N221" s="10" t="s">
        <v>65</v>
      </c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</row>
    <row r="222" ht="14.25" customHeight="1">
      <c r="A222" s="10">
        <f t="shared" si="11"/>
        <v>215</v>
      </c>
      <c r="B222" s="11" t="s">
        <v>388</v>
      </c>
      <c r="C222" s="11" t="s">
        <v>2326</v>
      </c>
      <c r="D222" s="11" t="s">
        <v>2329</v>
      </c>
      <c r="E222" s="10">
        <f t="shared" si="12"/>
        <v>46</v>
      </c>
      <c r="F222" s="11" t="s">
        <v>2329</v>
      </c>
      <c r="G222" s="10"/>
      <c r="H222" s="10"/>
      <c r="I222" s="10" t="s">
        <v>2009</v>
      </c>
      <c r="J222" s="10"/>
      <c r="K222" s="10"/>
      <c r="L222" s="10" t="s">
        <v>64</v>
      </c>
      <c r="M222" s="10" t="s">
        <v>64</v>
      </c>
      <c r="N222" s="10" t="s">
        <v>65</v>
      </c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</row>
    <row r="223" ht="14.25" customHeight="1">
      <c r="A223" s="10">
        <f t="shared" si="11"/>
        <v>216</v>
      </c>
      <c r="B223" s="11" t="s">
        <v>388</v>
      </c>
      <c r="C223" s="11" t="s">
        <v>2326</v>
      </c>
      <c r="D223" s="11" t="s">
        <v>2330</v>
      </c>
      <c r="E223" s="10">
        <f t="shared" si="12"/>
        <v>47</v>
      </c>
      <c r="F223" s="11" t="s">
        <v>2331</v>
      </c>
      <c r="G223" s="10"/>
      <c r="H223" s="10"/>
      <c r="I223" s="10" t="s">
        <v>2009</v>
      </c>
      <c r="J223" s="10"/>
      <c r="K223" s="10"/>
      <c r="L223" s="10" t="s">
        <v>145</v>
      </c>
      <c r="M223" s="10" t="s">
        <v>145</v>
      </c>
      <c r="N223" s="10" t="s">
        <v>245</v>
      </c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</row>
    <row r="224" ht="14.25" customHeight="1">
      <c r="A224" s="10">
        <f t="shared" si="11"/>
        <v>217</v>
      </c>
      <c r="B224" s="11" t="s">
        <v>388</v>
      </c>
      <c r="C224" s="11" t="s">
        <v>2326</v>
      </c>
      <c r="D224" s="11" t="s">
        <v>2332</v>
      </c>
      <c r="E224" s="10">
        <f t="shared" si="12"/>
        <v>48</v>
      </c>
      <c r="F224" s="11" t="s">
        <v>2333</v>
      </c>
      <c r="G224" s="10"/>
      <c r="H224" s="10"/>
      <c r="I224" s="10" t="s">
        <v>2009</v>
      </c>
      <c r="J224" s="10"/>
      <c r="K224" s="10"/>
      <c r="L224" s="10" t="s">
        <v>64</v>
      </c>
      <c r="M224" s="10" t="s">
        <v>64</v>
      </c>
      <c r="N224" s="10" t="s">
        <v>65</v>
      </c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</row>
    <row r="225" ht="14.25" customHeight="1">
      <c r="A225" s="10">
        <f t="shared" si="11"/>
        <v>218</v>
      </c>
      <c r="B225" s="11" t="s">
        <v>388</v>
      </c>
      <c r="C225" s="11" t="s">
        <v>2326</v>
      </c>
      <c r="D225" s="11" t="s">
        <v>2334</v>
      </c>
      <c r="E225" s="10">
        <f t="shared" si="12"/>
        <v>49</v>
      </c>
      <c r="F225" s="11" t="s">
        <v>2335</v>
      </c>
      <c r="G225" s="10"/>
      <c r="H225" s="10"/>
      <c r="I225" s="10" t="s">
        <v>2009</v>
      </c>
      <c r="J225" s="10"/>
      <c r="K225" s="10"/>
      <c r="L225" s="10" t="s">
        <v>145</v>
      </c>
      <c r="M225" s="10" t="s">
        <v>145</v>
      </c>
      <c r="N225" s="10" t="s">
        <v>65</v>
      </c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</row>
    <row r="226" ht="14.25" customHeight="1">
      <c r="A226" s="10">
        <f t="shared" si="11"/>
        <v>219</v>
      </c>
      <c r="B226" s="11" t="s">
        <v>388</v>
      </c>
      <c r="C226" s="11" t="s">
        <v>2326</v>
      </c>
      <c r="D226" s="11" t="s">
        <v>2336</v>
      </c>
      <c r="E226" s="10">
        <f t="shared" si="12"/>
        <v>50</v>
      </c>
      <c r="F226" s="11" t="s">
        <v>2336</v>
      </c>
      <c r="G226" s="10"/>
      <c r="H226" s="10"/>
      <c r="I226" s="10" t="s">
        <v>2009</v>
      </c>
      <c r="J226" s="10"/>
      <c r="K226" s="10"/>
      <c r="L226" s="10" t="s">
        <v>145</v>
      </c>
      <c r="M226" s="10" t="s">
        <v>145</v>
      </c>
      <c r="N226" s="10" t="s">
        <v>65</v>
      </c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</row>
    <row r="227" ht="14.25" customHeight="1">
      <c r="A227" s="10">
        <f t="shared" si="11"/>
        <v>220</v>
      </c>
      <c r="B227" s="11" t="s">
        <v>388</v>
      </c>
      <c r="C227" s="11" t="s">
        <v>2326</v>
      </c>
      <c r="D227" s="11" t="s">
        <v>2337</v>
      </c>
      <c r="E227" s="10">
        <f t="shared" si="12"/>
        <v>51</v>
      </c>
      <c r="F227" s="11" t="s">
        <v>2337</v>
      </c>
      <c r="G227" s="10"/>
      <c r="H227" s="10"/>
      <c r="I227" s="10" t="s">
        <v>2009</v>
      </c>
      <c r="J227" s="10"/>
      <c r="K227" s="10"/>
      <c r="L227" s="10" t="s">
        <v>64</v>
      </c>
      <c r="M227" s="10" t="s">
        <v>64</v>
      </c>
      <c r="N227" s="10" t="s">
        <v>65</v>
      </c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</row>
    <row r="228" ht="14.25" customHeight="1">
      <c r="A228" s="10">
        <f t="shared" si="11"/>
        <v>221</v>
      </c>
      <c r="B228" s="11" t="s">
        <v>388</v>
      </c>
      <c r="C228" s="11" t="s">
        <v>2326</v>
      </c>
      <c r="D228" s="11" t="s">
        <v>2338</v>
      </c>
      <c r="E228" s="10">
        <f t="shared" si="12"/>
        <v>52</v>
      </c>
      <c r="F228" s="11" t="s">
        <v>2339</v>
      </c>
      <c r="G228" s="10"/>
      <c r="H228" s="10"/>
      <c r="I228" s="10" t="s">
        <v>2009</v>
      </c>
      <c r="J228" s="10"/>
      <c r="K228" s="10"/>
      <c r="L228" s="10" t="s">
        <v>145</v>
      </c>
      <c r="M228" s="10" t="s">
        <v>145</v>
      </c>
      <c r="N228" s="10" t="s">
        <v>65</v>
      </c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</row>
    <row r="229" ht="14.25" customHeight="1">
      <c r="A229" s="10">
        <f t="shared" si="11"/>
        <v>222</v>
      </c>
      <c r="B229" s="11" t="s">
        <v>388</v>
      </c>
      <c r="C229" s="11" t="s">
        <v>2340</v>
      </c>
      <c r="D229" s="11" t="s">
        <v>2341</v>
      </c>
      <c r="E229" s="10">
        <f t="shared" si="12"/>
        <v>53</v>
      </c>
      <c r="F229" s="11" t="s">
        <v>2341</v>
      </c>
      <c r="G229" s="10"/>
      <c r="H229" s="10"/>
      <c r="I229" s="10" t="s">
        <v>2009</v>
      </c>
      <c r="J229" s="10"/>
      <c r="K229" s="10"/>
      <c r="L229" s="10" t="s">
        <v>64</v>
      </c>
      <c r="M229" s="10" t="s">
        <v>64</v>
      </c>
      <c r="N229" s="10" t="s">
        <v>65</v>
      </c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</row>
    <row r="230" ht="14.25" customHeight="1">
      <c r="A230" s="10">
        <f t="shared" si="11"/>
        <v>223</v>
      </c>
      <c r="B230" s="11" t="s">
        <v>388</v>
      </c>
      <c r="C230" s="11" t="s">
        <v>2340</v>
      </c>
      <c r="D230" s="11" t="s">
        <v>2342</v>
      </c>
      <c r="E230" s="10">
        <f t="shared" si="12"/>
        <v>54</v>
      </c>
      <c r="F230" s="11" t="s">
        <v>2342</v>
      </c>
      <c r="G230" s="10"/>
      <c r="H230" s="10"/>
      <c r="I230" s="10" t="s">
        <v>2009</v>
      </c>
      <c r="J230" s="10"/>
      <c r="K230" s="10"/>
      <c r="L230" s="10" t="s">
        <v>64</v>
      </c>
      <c r="M230" s="10" t="s">
        <v>64</v>
      </c>
      <c r="N230" s="10" t="s">
        <v>65</v>
      </c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</row>
    <row r="231" ht="14.25" customHeight="1">
      <c r="A231" s="10">
        <f t="shared" si="11"/>
        <v>224</v>
      </c>
      <c r="B231" s="11" t="s">
        <v>388</v>
      </c>
      <c r="C231" s="11" t="s">
        <v>2340</v>
      </c>
      <c r="D231" s="11" t="s">
        <v>2343</v>
      </c>
      <c r="E231" s="10">
        <f t="shared" si="12"/>
        <v>55</v>
      </c>
      <c r="F231" s="11" t="s">
        <v>2343</v>
      </c>
      <c r="G231" s="10"/>
      <c r="H231" s="10"/>
      <c r="I231" s="10" t="s">
        <v>2009</v>
      </c>
      <c r="J231" s="10"/>
      <c r="K231" s="10"/>
      <c r="L231" s="10" t="s">
        <v>64</v>
      </c>
      <c r="M231" s="10" t="s">
        <v>64</v>
      </c>
      <c r="N231" s="10" t="s">
        <v>65</v>
      </c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</row>
    <row r="232" ht="14.25" customHeight="1">
      <c r="A232" s="10">
        <f t="shared" si="11"/>
        <v>225</v>
      </c>
      <c r="B232" s="11" t="s">
        <v>388</v>
      </c>
      <c r="C232" s="11" t="s">
        <v>2340</v>
      </c>
      <c r="D232" s="11" t="s">
        <v>2344</v>
      </c>
      <c r="E232" s="10">
        <f t="shared" si="12"/>
        <v>56</v>
      </c>
      <c r="F232" s="11" t="s">
        <v>2344</v>
      </c>
      <c r="G232" s="10"/>
      <c r="H232" s="10"/>
      <c r="I232" s="10" t="s">
        <v>2009</v>
      </c>
      <c r="J232" s="10"/>
      <c r="K232" s="10"/>
      <c r="L232" s="10" t="s">
        <v>64</v>
      </c>
      <c r="M232" s="10" t="s">
        <v>64</v>
      </c>
      <c r="N232" s="10" t="s">
        <v>65</v>
      </c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</row>
    <row r="233" ht="14.25" customHeight="1">
      <c r="A233" s="10">
        <f t="shared" si="11"/>
        <v>226</v>
      </c>
      <c r="B233" s="11" t="s">
        <v>388</v>
      </c>
      <c r="C233" s="11" t="s">
        <v>2345</v>
      </c>
      <c r="D233" s="11" t="s">
        <v>2346</v>
      </c>
      <c r="E233" s="10">
        <f t="shared" si="12"/>
        <v>57</v>
      </c>
      <c r="F233" s="11" t="s">
        <v>2347</v>
      </c>
      <c r="G233" s="10"/>
      <c r="H233" s="10"/>
      <c r="I233" s="10" t="s">
        <v>2009</v>
      </c>
      <c r="J233" s="10"/>
      <c r="K233" s="10"/>
      <c r="L233" s="10" t="s">
        <v>64</v>
      </c>
      <c r="M233" s="10" t="s">
        <v>64</v>
      </c>
      <c r="N233" s="10" t="s">
        <v>65</v>
      </c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</row>
    <row r="234" ht="14.25" customHeight="1">
      <c r="A234" s="10">
        <f t="shared" si="11"/>
        <v>227</v>
      </c>
      <c r="B234" s="11" t="s">
        <v>388</v>
      </c>
      <c r="C234" s="11" t="s">
        <v>2345</v>
      </c>
      <c r="D234" s="11" t="s">
        <v>2348</v>
      </c>
      <c r="E234" s="10">
        <f t="shared" si="12"/>
        <v>58</v>
      </c>
      <c r="F234" s="11" t="s">
        <v>2349</v>
      </c>
      <c r="G234" s="10"/>
      <c r="H234" s="10"/>
      <c r="I234" s="10" t="s">
        <v>2009</v>
      </c>
      <c r="J234" s="10"/>
      <c r="K234" s="10"/>
      <c r="L234" s="10" t="s">
        <v>64</v>
      </c>
      <c r="M234" s="10" t="s">
        <v>64</v>
      </c>
      <c r="N234" s="10" t="s">
        <v>65</v>
      </c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</row>
    <row r="235" ht="14.25" customHeight="1">
      <c r="A235" s="10">
        <f t="shared" si="11"/>
        <v>228</v>
      </c>
      <c r="B235" s="11" t="s">
        <v>388</v>
      </c>
      <c r="C235" s="11" t="s">
        <v>2345</v>
      </c>
      <c r="D235" s="11" t="s">
        <v>2350</v>
      </c>
      <c r="E235" s="10">
        <f t="shared" si="12"/>
        <v>59</v>
      </c>
      <c r="F235" s="11" t="s">
        <v>2351</v>
      </c>
      <c r="G235" s="10"/>
      <c r="H235" s="10"/>
      <c r="I235" s="10" t="s">
        <v>2009</v>
      </c>
      <c r="J235" s="10"/>
      <c r="K235" s="10"/>
      <c r="L235" s="10" t="s">
        <v>64</v>
      </c>
      <c r="M235" s="10" t="s">
        <v>64</v>
      </c>
      <c r="N235" s="10" t="s">
        <v>65</v>
      </c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</row>
    <row r="236" ht="14.25" customHeight="1">
      <c r="A236" s="10">
        <f t="shared" si="11"/>
        <v>229</v>
      </c>
      <c r="B236" s="11" t="s">
        <v>388</v>
      </c>
      <c r="C236" s="11" t="s">
        <v>2352</v>
      </c>
      <c r="D236" s="11" t="s">
        <v>2353</v>
      </c>
      <c r="E236" s="10">
        <f t="shared" si="12"/>
        <v>60</v>
      </c>
      <c r="F236" s="11" t="s">
        <v>2353</v>
      </c>
      <c r="G236" s="10"/>
      <c r="H236" s="10"/>
      <c r="I236" s="10" t="s">
        <v>2009</v>
      </c>
      <c r="J236" s="10"/>
      <c r="K236" s="10"/>
      <c r="L236" s="10" t="s">
        <v>145</v>
      </c>
      <c r="M236" s="10" t="s">
        <v>145</v>
      </c>
      <c r="N236" s="10" t="s">
        <v>245</v>
      </c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</row>
    <row r="237" ht="14.25" customHeight="1">
      <c r="A237" s="10">
        <f t="shared" si="11"/>
        <v>230</v>
      </c>
      <c r="B237" s="11" t="s">
        <v>388</v>
      </c>
      <c r="C237" s="11" t="s">
        <v>2352</v>
      </c>
      <c r="D237" s="11" t="s">
        <v>2354</v>
      </c>
      <c r="E237" s="10">
        <f t="shared" si="12"/>
        <v>61</v>
      </c>
      <c r="F237" s="11" t="s">
        <v>2355</v>
      </c>
      <c r="G237" s="10"/>
      <c r="H237" s="10"/>
      <c r="I237" s="10" t="s">
        <v>2009</v>
      </c>
      <c r="J237" s="10"/>
      <c r="K237" s="10"/>
      <c r="L237" s="10" t="s">
        <v>64</v>
      </c>
      <c r="M237" s="10" t="s">
        <v>64</v>
      </c>
      <c r="N237" s="10" t="s">
        <v>65</v>
      </c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</row>
    <row r="238" ht="14.25" customHeight="1">
      <c r="A238" s="10">
        <f t="shared" si="11"/>
        <v>231</v>
      </c>
      <c r="B238" s="11" t="s">
        <v>388</v>
      </c>
      <c r="C238" s="11" t="s">
        <v>2352</v>
      </c>
      <c r="D238" s="11" t="s">
        <v>2175</v>
      </c>
      <c r="E238" s="10">
        <f t="shared" si="12"/>
        <v>62</v>
      </c>
      <c r="F238" s="11" t="s">
        <v>2175</v>
      </c>
      <c r="G238" s="10"/>
      <c r="H238" s="10"/>
      <c r="I238" s="10" t="s">
        <v>2009</v>
      </c>
      <c r="J238" s="10"/>
      <c r="K238" s="10"/>
      <c r="L238" s="10" t="s">
        <v>145</v>
      </c>
      <c r="M238" s="10" t="s">
        <v>145</v>
      </c>
      <c r="N238" s="10" t="s">
        <v>65</v>
      </c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</row>
    <row r="239" ht="14.25" customHeight="1">
      <c r="A239" s="10">
        <f t="shared" si="11"/>
        <v>232</v>
      </c>
      <c r="B239" s="11" t="s">
        <v>388</v>
      </c>
      <c r="C239" s="11" t="s">
        <v>2352</v>
      </c>
      <c r="D239" s="11" t="s">
        <v>2356</v>
      </c>
      <c r="E239" s="10">
        <f t="shared" si="12"/>
        <v>63</v>
      </c>
      <c r="F239" s="11" t="s">
        <v>2356</v>
      </c>
      <c r="G239" s="10"/>
      <c r="H239" s="10"/>
      <c r="I239" s="10" t="s">
        <v>2009</v>
      </c>
      <c r="J239" s="10"/>
      <c r="K239" s="10"/>
      <c r="L239" s="10" t="s">
        <v>145</v>
      </c>
      <c r="M239" s="10" t="s">
        <v>145</v>
      </c>
      <c r="N239" s="10" t="s">
        <v>65</v>
      </c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</row>
    <row r="240" ht="14.25" customHeight="1">
      <c r="A240" s="10">
        <f t="shared" si="11"/>
        <v>233</v>
      </c>
      <c r="B240" s="11" t="s">
        <v>388</v>
      </c>
      <c r="C240" s="11" t="s">
        <v>2352</v>
      </c>
      <c r="D240" s="11" t="s">
        <v>2357</v>
      </c>
      <c r="E240" s="10">
        <f t="shared" si="12"/>
        <v>64</v>
      </c>
      <c r="F240" s="11" t="s">
        <v>2357</v>
      </c>
      <c r="G240" s="10"/>
      <c r="H240" s="10"/>
      <c r="I240" s="10" t="s">
        <v>2009</v>
      </c>
      <c r="J240" s="10"/>
      <c r="K240" s="10"/>
      <c r="L240" s="10" t="s">
        <v>64</v>
      </c>
      <c r="M240" s="10" t="s">
        <v>64</v>
      </c>
      <c r="N240" s="10" t="s">
        <v>65</v>
      </c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</row>
    <row r="241" ht="14.25" customHeight="1">
      <c r="A241" s="10">
        <f t="shared" si="11"/>
        <v>234</v>
      </c>
      <c r="B241" s="11" t="s">
        <v>388</v>
      </c>
      <c r="C241" s="11" t="s">
        <v>2352</v>
      </c>
      <c r="D241" s="11" t="s">
        <v>2358</v>
      </c>
      <c r="E241" s="10">
        <f t="shared" si="12"/>
        <v>65</v>
      </c>
      <c r="F241" s="11" t="s">
        <v>2359</v>
      </c>
      <c r="G241" s="10"/>
      <c r="H241" s="10"/>
      <c r="I241" s="10" t="s">
        <v>2009</v>
      </c>
      <c r="J241" s="10"/>
      <c r="K241" s="10"/>
      <c r="L241" s="10" t="s">
        <v>145</v>
      </c>
      <c r="M241" s="10" t="s">
        <v>145</v>
      </c>
      <c r="N241" s="10" t="s">
        <v>245</v>
      </c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</row>
    <row r="242" ht="14.25" customHeight="1">
      <c r="A242" s="10">
        <f t="shared" si="11"/>
        <v>235</v>
      </c>
      <c r="B242" s="11" t="s">
        <v>388</v>
      </c>
      <c r="C242" s="11" t="s">
        <v>2352</v>
      </c>
      <c r="D242" s="11" t="s">
        <v>2358</v>
      </c>
      <c r="E242" s="10">
        <f t="shared" si="12"/>
        <v>66</v>
      </c>
      <c r="F242" s="11" t="s">
        <v>2358</v>
      </c>
      <c r="G242" s="10"/>
      <c r="H242" s="10"/>
      <c r="I242" s="10" t="s">
        <v>2009</v>
      </c>
      <c r="J242" s="10"/>
      <c r="K242" s="10"/>
      <c r="L242" s="10" t="s">
        <v>64</v>
      </c>
      <c r="M242" s="10" t="s">
        <v>64</v>
      </c>
      <c r="N242" s="10" t="s">
        <v>245</v>
      </c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</row>
    <row r="243" ht="14.25" customHeight="1">
      <c r="A243" s="10">
        <f t="shared" si="11"/>
        <v>236</v>
      </c>
      <c r="B243" s="11" t="s">
        <v>388</v>
      </c>
      <c r="C243" s="11" t="s">
        <v>2352</v>
      </c>
      <c r="D243" s="11" t="s">
        <v>2360</v>
      </c>
      <c r="E243" s="10">
        <f t="shared" si="12"/>
        <v>67</v>
      </c>
      <c r="F243" s="11" t="s">
        <v>2361</v>
      </c>
      <c r="G243" s="10"/>
      <c r="H243" s="10"/>
      <c r="I243" s="10" t="s">
        <v>2009</v>
      </c>
      <c r="J243" s="10"/>
      <c r="K243" s="10"/>
      <c r="L243" s="10" t="s">
        <v>64</v>
      </c>
      <c r="M243" s="10" t="s">
        <v>64</v>
      </c>
      <c r="N243" s="10" t="s">
        <v>245</v>
      </c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</row>
    <row r="244" ht="14.25" customHeight="1">
      <c r="A244" s="10">
        <f t="shared" si="11"/>
        <v>237</v>
      </c>
      <c r="B244" s="11" t="s">
        <v>388</v>
      </c>
      <c r="C244" s="11" t="s">
        <v>2352</v>
      </c>
      <c r="D244" s="11" t="s">
        <v>2362</v>
      </c>
      <c r="E244" s="10">
        <f t="shared" si="12"/>
        <v>68</v>
      </c>
      <c r="F244" s="11" t="s">
        <v>2362</v>
      </c>
      <c r="G244" s="10"/>
      <c r="H244" s="10"/>
      <c r="I244" s="10" t="s">
        <v>2009</v>
      </c>
      <c r="J244" s="10"/>
      <c r="K244" s="10"/>
      <c r="L244" s="10" t="s">
        <v>145</v>
      </c>
      <c r="M244" s="10" t="s">
        <v>145</v>
      </c>
      <c r="N244" s="10" t="s">
        <v>65</v>
      </c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</row>
    <row r="245" ht="14.25" customHeight="1">
      <c r="A245" s="10">
        <f t="shared" si="11"/>
        <v>238</v>
      </c>
      <c r="B245" s="11" t="s">
        <v>388</v>
      </c>
      <c r="C245" s="11" t="s">
        <v>2352</v>
      </c>
      <c r="D245" s="11" t="s">
        <v>2363</v>
      </c>
      <c r="E245" s="10">
        <f t="shared" si="12"/>
        <v>69</v>
      </c>
      <c r="F245" s="11" t="s">
        <v>2363</v>
      </c>
      <c r="G245" s="10"/>
      <c r="H245" s="10"/>
      <c r="I245" s="10" t="s">
        <v>2009</v>
      </c>
      <c r="J245" s="10"/>
      <c r="K245" s="10"/>
      <c r="L245" s="10" t="s">
        <v>145</v>
      </c>
      <c r="M245" s="10" t="s">
        <v>145</v>
      </c>
      <c r="N245" s="10" t="s">
        <v>245</v>
      </c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</row>
    <row r="246" ht="14.25" customHeight="1">
      <c r="A246" s="10">
        <f t="shared" si="11"/>
        <v>239</v>
      </c>
      <c r="B246" s="11" t="s">
        <v>388</v>
      </c>
      <c r="C246" s="11" t="s">
        <v>2352</v>
      </c>
      <c r="D246" s="11" t="s">
        <v>2364</v>
      </c>
      <c r="E246" s="10">
        <f t="shared" si="12"/>
        <v>70</v>
      </c>
      <c r="F246" s="11" t="s">
        <v>2364</v>
      </c>
      <c r="G246" s="10"/>
      <c r="H246" s="10"/>
      <c r="I246" s="10" t="s">
        <v>2009</v>
      </c>
      <c r="J246" s="10"/>
      <c r="K246" s="10"/>
      <c r="L246" s="10" t="s">
        <v>64</v>
      </c>
      <c r="M246" s="10" t="s">
        <v>64</v>
      </c>
      <c r="N246" s="10" t="s">
        <v>245</v>
      </c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</row>
    <row r="247" ht="14.25" customHeight="1">
      <c r="A247" s="10">
        <f t="shared" si="11"/>
        <v>240</v>
      </c>
      <c r="B247" s="11" t="s">
        <v>388</v>
      </c>
      <c r="C247" s="11" t="s">
        <v>2365</v>
      </c>
      <c r="D247" s="11" t="s">
        <v>2313</v>
      </c>
      <c r="E247" s="10">
        <f t="shared" si="12"/>
        <v>71</v>
      </c>
      <c r="F247" s="11" t="s">
        <v>2366</v>
      </c>
      <c r="G247" s="10"/>
      <c r="H247" s="10"/>
      <c r="I247" s="10" t="s">
        <v>1996</v>
      </c>
      <c r="J247" s="10"/>
      <c r="K247" s="10"/>
      <c r="L247" s="10" t="s">
        <v>145</v>
      </c>
      <c r="M247" s="10" t="s">
        <v>145</v>
      </c>
      <c r="N247" s="10" t="s">
        <v>245</v>
      </c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</row>
    <row r="248" ht="14.25" customHeight="1">
      <c r="A248" s="10">
        <f t="shared" si="11"/>
        <v>241</v>
      </c>
      <c r="B248" s="11" t="s">
        <v>388</v>
      </c>
      <c r="C248" s="11" t="s">
        <v>2365</v>
      </c>
      <c r="D248" s="11" t="s">
        <v>2367</v>
      </c>
      <c r="E248" s="10">
        <f t="shared" si="12"/>
        <v>72</v>
      </c>
      <c r="F248" s="11" t="s">
        <v>2367</v>
      </c>
      <c r="G248" s="10"/>
      <c r="H248" s="10"/>
      <c r="I248" s="10" t="s">
        <v>2009</v>
      </c>
      <c r="J248" s="10"/>
      <c r="K248" s="10"/>
      <c r="L248" s="10" t="s">
        <v>64</v>
      </c>
      <c r="M248" s="10" t="s">
        <v>64</v>
      </c>
      <c r="N248" s="10" t="s">
        <v>109</v>
      </c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</row>
    <row r="249" ht="14.25" customHeight="1">
      <c r="A249" s="10">
        <f t="shared" si="11"/>
        <v>242</v>
      </c>
      <c r="B249" s="11" t="s">
        <v>388</v>
      </c>
      <c r="C249" s="11" t="s">
        <v>2365</v>
      </c>
      <c r="D249" s="11" t="s">
        <v>2368</v>
      </c>
      <c r="E249" s="10">
        <f t="shared" si="12"/>
        <v>73</v>
      </c>
      <c r="F249" s="11" t="s">
        <v>2369</v>
      </c>
      <c r="G249" s="10"/>
      <c r="H249" s="10"/>
      <c r="I249" s="10" t="s">
        <v>2009</v>
      </c>
      <c r="J249" s="10"/>
      <c r="K249" s="10"/>
      <c r="L249" s="10" t="s">
        <v>145</v>
      </c>
      <c r="M249" s="10" t="s">
        <v>145</v>
      </c>
      <c r="N249" s="10" t="s">
        <v>65</v>
      </c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</row>
    <row r="250" ht="14.25" customHeight="1">
      <c r="A250" s="10">
        <f t="shared" si="11"/>
        <v>243</v>
      </c>
      <c r="B250" s="11" t="s">
        <v>388</v>
      </c>
      <c r="C250" s="11" t="s">
        <v>2365</v>
      </c>
      <c r="D250" s="11" t="s">
        <v>2368</v>
      </c>
      <c r="E250" s="10">
        <f t="shared" si="12"/>
        <v>74</v>
      </c>
      <c r="F250" s="11" t="s">
        <v>2370</v>
      </c>
      <c r="G250" s="10"/>
      <c r="H250" s="10"/>
      <c r="I250" s="10" t="s">
        <v>2009</v>
      </c>
      <c r="J250" s="10"/>
      <c r="K250" s="10"/>
      <c r="L250" s="10" t="s">
        <v>64</v>
      </c>
      <c r="M250" s="10" t="s">
        <v>64</v>
      </c>
      <c r="N250" s="10" t="s">
        <v>65</v>
      </c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</row>
    <row r="251" ht="14.25" customHeight="1">
      <c r="A251" s="10">
        <f t="shared" si="11"/>
        <v>244</v>
      </c>
      <c r="B251" s="11" t="s">
        <v>388</v>
      </c>
      <c r="C251" s="11" t="s">
        <v>2365</v>
      </c>
      <c r="D251" s="11" t="s">
        <v>2368</v>
      </c>
      <c r="E251" s="10">
        <f t="shared" si="12"/>
        <v>75</v>
      </c>
      <c r="F251" s="11" t="s">
        <v>2371</v>
      </c>
      <c r="G251" s="10"/>
      <c r="H251" s="10"/>
      <c r="I251" s="10" t="s">
        <v>2009</v>
      </c>
      <c r="J251" s="10"/>
      <c r="K251" s="10"/>
      <c r="L251" s="10" t="s">
        <v>145</v>
      </c>
      <c r="M251" s="10" t="s">
        <v>145</v>
      </c>
      <c r="N251" s="10" t="s">
        <v>109</v>
      </c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</row>
    <row r="252" ht="14.25" customHeight="1">
      <c r="A252" s="10">
        <f t="shared" si="11"/>
        <v>245</v>
      </c>
      <c r="B252" s="11" t="s">
        <v>388</v>
      </c>
      <c r="C252" s="11" t="s">
        <v>2365</v>
      </c>
      <c r="D252" s="11" t="s">
        <v>2367</v>
      </c>
      <c r="E252" s="10">
        <f t="shared" si="12"/>
        <v>76</v>
      </c>
      <c r="F252" s="11" t="s">
        <v>2372</v>
      </c>
      <c r="G252" s="10"/>
      <c r="H252" s="10"/>
      <c r="I252" s="10" t="s">
        <v>2009</v>
      </c>
      <c r="J252" s="10"/>
      <c r="K252" s="10"/>
      <c r="L252" s="10" t="s">
        <v>145</v>
      </c>
      <c r="M252" s="10" t="s">
        <v>145</v>
      </c>
      <c r="N252" s="10" t="s">
        <v>65</v>
      </c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</row>
    <row r="253" ht="14.25" customHeight="1">
      <c r="A253" s="10">
        <f t="shared" si="11"/>
        <v>246</v>
      </c>
      <c r="B253" s="11" t="s">
        <v>388</v>
      </c>
      <c r="C253" s="11" t="s">
        <v>2365</v>
      </c>
      <c r="D253" s="11" t="s">
        <v>2367</v>
      </c>
      <c r="E253" s="10">
        <f t="shared" si="12"/>
        <v>77</v>
      </c>
      <c r="F253" s="11" t="s">
        <v>2373</v>
      </c>
      <c r="G253" s="10"/>
      <c r="H253" s="10"/>
      <c r="I253" s="10" t="s">
        <v>2009</v>
      </c>
      <c r="J253" s="10"/>
      <c r="K253" s="10"/>
      <c r="L253" s="10" t="s">
        <v>64</v>
      </c>
      <c r="M253" s="10" t="s">
        <v>64</v>
      </c>
      <c r="N253" s="10" t="s">
        <v>65</v>
      </c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</row>
    <row r="254" ht="14.25" customHeight="1">
      <c r="A254" s="10">
        <f t="shared" si="11"/>
        <v>247</v>
      </c>
      <c r="B254" s="11" t="s">
        <v>388</v>
      </c>
      <c r="C254" s="11" t="s">
        <v>2365</v>
      </c>
      <c r="D254" s="11" t="s">
        <v>2368</v>
      </c>
      <c r="E254" s="10">
        <f t="shared" si="12"/>
        <v>78</v>
      </c>
      <c r="F254" s="11" t="s">
        <v>2368</v>
      </c>
      <c r="G254" s="10"/>
      <c r="H254" s="10"/>
      <c r="I254" s="10" t="s">
        <v>2009</v>
      </c>
      <c r="J254" s="10"/>
      <c r="K254" s="10"/>
      <c r="L254" s="10" t="s">
        <v>64</v>
      </c>
      <c r="M254" s="10" t="s">
        <v>64</v>
      </c>
      <c r="N254" s="10" t="s">
        <v>65</v>
      </c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</row>
    <row r="255" ht="14.25" customHeight="1">
      <c r="A255" s="10">
        <f t="shared" si="11"/>
        <v>248</v>
      </c>
      <c r="B255" s="11" t="s">
        <v>388</v>
      </c>
      <c r="C255" s="11" t="s">
        <v>2365</v>
      </c>
      <c r="D255" s="11" t="s">
        <v>2374</v>
      </c>
      <c r="E255" s="10">
        <f t="shared" si="12"/>
        <v>79</v>
      </c>
      <c r="F255" s="11" t="s">
        <v>2374</v>
      </c>
      <c r="G255" s="10"/>
      <c r="H255" s="10"/>
      <c r="I255" s="10" t="s">
        <v>2009</v>
      </c>
      <c r="J255" s="10"/>
      <c r="K255" s="10"/>
      <c r="L255" s="10" t="s">
        <v>145</v>
      </c>
      <c r="M255" s="10" t="s">
        <v>145</v>
      </c>
      <c r="N255" s="10" t="s">
        <v>65</v>
      </c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</row>
    <row r="256" ht="14.25" customHeight="1">
      <c r="A256" s="10">
        <f t="shared" si="11"/>
        <v>249</v>
      </c>
      <c r="B256" s="11" t="s">
        <v>388</v>
      </c>
      <c r="C256" s="11" t="s">
        <v>2365</v>
      </c>
      <c r="D256" s="11" t="s">
        <v>2375</v>
      </c>
      <c r="E256" s="10">
        <f t="shared" si="12"/>
        <v>80</v>
      </c>
      <c r="F256" s="11" t="s">
        <v>2375</v>
      </c>
      <c r="G256" s="10"/>
      <c r="H256" s="10"/>
      <c r="I256" s="10" t="s">
        <v>2009</v>
      </c>
      <c r="J256" s="10"/>
      <c r="K256" s="10"/>
      <c r="L256" s="10" t="s">
        <v>64</v>
      </c>
      <c r="M256" s="10" t="s">
        <v>64</v>
      </c>
      <c r="N256" s="10" t="s">
        <v>65</v>
      </c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</row>
    <row r="257" ht="14.25" customHeight="1">
      <c r="A257" s="10">
        <f t="shared" si="11"/>
        <v>250</v>
      </c>
      <c r="B257" s="11" t="s">
        <v>388</v>
      </c>
      <c r="C257" s="11" t="s">
        <v>2365</v>
      </c>
      <c r="D257" s="11" t="s">
        <v>2376</v>
      </c>
      <c r="E257" s="10">
        <f t="shared" si="12"/>
        <v>81</v>
      </c>
      <c r="F257" s="11" t="s">
        <v>2376</v>
      </c>
      <c r="G257" s="10"/>
      <c r="H257" s="10"/>
      <c r="I257" s="10" t="s">
        <v>2009</v>
      </c>
      <c r="J257" s="10"/>
      <c r="K257" s="10"/>
      <c r="L257" s="10" t="s">
        <v>64</v>
      </c>
      <c r="M257" s="10" t="s">
        <v>64</v>
      </c>
      <c r="N257" s="10" t="s">
        <v>65</v>
      </c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</row>
    <row r="258" ht="14.25" customHeight="1">
      <c r="A258" s="10">
        <f t="shared" si="11"/>
        <v>251</v>
      </c>
      <c r="B258" s="11" t="s">
        <v>388</v>
      </c>
      <c r="C258" s="11" t="s">
        <v>2365</v>
      </c>
      <c r="D258" s="11" t="s">
        <v>2377</v>
      </c>
      <c r="E258" s="10">
        <f t="shared" si="12"/>
        <v>82</v>
      </c>
      <c r="F258" s="11" t="s">
        <v>2377</v>
      </c>
      <c r="G258" s="10"/>
      <c r="H258" s="10"/>
      <c r="I258" s="10" t="s">
        <v>2009</v>
      </c>
      <c r="J258" s="10"/>
      <c r="K258" s="10"/>
      <c r="L258" s="10" t="s">
        <v>64</v>
      </c>
      <c r="M258" s="10" t="s">
        <v>64</v>
      </c>
      <c r="N258" s="10" t="s">
        <v>65</v>
      </c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</row>
    <row r="259" ht="14.25" customHeight="1">
      <c r="A259" s="10">
        <f t="shared" si="11"/>
        <v>252</v>
      </c>
      <c r="B259" s="11" t="s">
        <v>388</v>
      </c>
      <c r="C259" s="11" t="s">
        <v>2365</v>
      </c>
      <c r="D259" s="11" t="s">
        <v>2315</v>
      </c>
      <c r="E259" s="10">
        <f t="shared" si="12"/>
        <v>83</v>
      </c>
      <c r="F259" s="11" t="s">
        <v>2378</v>
      </c>
      <c r="G259" s="10"/>
      <c r="H259" s="10"/>
      <c r="I259" s="10" t="s">
        <v>2009</v>
      </c>
      <c r="J259" s="10"/>
      <c r="K259" s="10"/>
      <c r="L259" s="10" t="s">
        <v>64</v>
      </c>
      <c r="M259" s="10" t="s">
        <v>64</v>
      </c>
      <c r="N259" s="10" t="s">
        <v>65</v>
      </c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</row>
    <row r="260" ht="14.25" customHeight="1">
      <c r="A260" s="10">
        <f t="shared" si="11"/>
        <v>253</v>
      </c>
      <c r="B260" s="11" t="s">
        <v>388</v>
      </c>
      <c r="C260" s="11" t="s">
        <v>2365</v>
      </c>
      <c r="D260" s="11" t="s">
        <v>2379</v>
      </c>
      <c r="E260" s="10">
        <f t="shared" si="12"/>
        <v>84</v>
      </c>
      <c r="F260" s="11" t="s">
        <v>2379</v>
      </c>
      <c r="G260" s="10"/>
      <c r="H260" s="10"/>
      <c r="I260" s="10" t="s">
        <v>2009</v>
      </c>
      <c r="J260" s="10"/>
      <c r="K260" s="10"/>
      <c r="L260" s="10" t="s">
        <v>64</v>
      </c>
      <c r="M260" s="10" t="s">
        <v>64</v>
      </c>
      <c r="N260" s="10" t="s">
        <v>65</v>
      </c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</row>
    <row r="261" ht="14.25" customHeight="1">
      <c r="A261" s="10">
        <f t="shared" si="11"/>
        <v>254</v>
      </c>
      <c r="B261" s="11" t="s">
        <v>388</v>
      </c>
      <c r="C261" s="11" t="s">
        <v>2365</v>
      </c>
      <c r="D261" s="11" t="s">
        <v>2380</v>
      </c>
      <c r="E261" s="10">
        <f t="shared" si="12"/>
        <v>85</v>
      </c>
      <c r="F261" s="11" t="s">
        <v>2380</v>
      </c>
      <c r="G261" s="10"/>
      <c r="H261" s="10"/>
      <c r="I261" s="10" t="s">
        <v>2009</v>
      </c>
      <c r="J261" s="10"/>
      <c r="K261" s="10"/>
      <c r="L261" s="10" t="s">
        <v>145</v>
      </c>
      <c r="M261" s="10" t="s">
        <v>145</v>
      </c>
      <c r="N261" s="10" t="s">
        <v>65</v>
      </c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</row>
    <row r="262" ht="14.25" customHeight="1">
      <c r="A262" s="10">
        <f t="shared" si="11"/>
        <v>255</v>
      </c>
      <c r="B262" s="11" t="s">
        <v>388</v>
      </c>
      <c r="C262" s="11" t="s">
        <v>2365</v>
      </c>
      <c r="D262" s="11" t="s">
        <v>2381</v>
      </c>
      <c r="E262" s="10">
        <f t="shared" si="12"/>
        <v>86</v>
      </c>
      <c r="F262" s="11" t="s">
        <v>2381</v>
      </c>
      <c r="G262" s="10"/>
      <c r="H262" s="10"/>
      <c r="I262" s="10" t="s">
        <v>2009</v>
      </c>
      <c r="J262" s="10"/>
      <c r="K262" s="10"/>
      <c r="L262" s="10" t="s">
        <v>145</v>
      </c>
      <c r="M262" s="10" t="s">
        <v>145</v>
      </c>
      <c r="N262" s="10" t="s">
        <v>65</v>
      </c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</row>
    <row r="263" ht="14.25" customHeight="1">
      <c r="A263" s="10">
        <f t="shared" si="11"/>
        <v>256</v>
      </c>
      <c r="B263" s="11" t="s">
        <v>388</v>
      </c>
      <c r="C263" s="11" t="s">
        <v>2365</v>
      </c>
      <c r="D263" s="11" t="s">
        <v>2382</v>
      </c>
      <c r="E263" s="10">
        <f t="shared" si="12"/>
        <v>87</v>
      </c>
      <c r="F263" s="11" t="s">
        <v>2382</v>
      </c>
      <c r="G263" s="10"/>
      <c r="H263" s="10"/>
      <c r="I263" s="10" t="s">
        <v>2009</v>
      </c>
      <c r="J263" s="10"/>
      <c r="K263" s="10"/>
      <c r="L263" s="10" t="s">
        <v>64</v>
      </c>
      <c r="M263" s="10" t="s">
        <v>64</v>
      </c>
      <c r="N263" s="10" t="s">
        <v>65</v>
      </c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</row>
    <row r="264" ht="14.25" customHeight="1">
      <c r="A264" s="10">
        <f t="shared" si="11"/>
        <v>257</v>
      </c>
      <c r="B264" s="11" t="s">
        <v>388</v>
      </c>
      <c r="C264" s="11" t="s">
        <v>2365</v>
      </c>
      <c r="D264" s="11" t="s">
        <v>2383</v>
      </c>
      <c r="E264" s="10">
        <f t="shared" si="12"/>
        <v>88</v>
      </c>
      <c r="F264" s="11" t="s">
        <v>2383</v>
      </c>
      <c r="G264" s="10"/>
      <c r="H264" s="10"/>
      <c r="I264" s="10" t="s">
        <v>2009</v>
      </c>
      <c r="J264" s="10"/>
      <c r="K264" s="10"/>
      <c r="L264" s="10" t="s">
        <v>145</v>
      </c>
      <c r="M264" s="10" t="s">
        <v>145</v>
      </c>
      <c r="N264" s="10" t="s">
        <v>65</v>
      </c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</row>
    <row r="265" ht="14.25" customHeight="1">
      <c r="A265" s="10">
        <f t="shared" si="11"/>
        <v>258</v>
      </c>
      <c r="B265" s="11" t="s">
        <v>388</v>
      </c>
      <c r="C265" s="11" t="s">
        <v>2365</v>
      </c>
      <c r="D265" s="11" t="s">
        <v>2379</v>
      </c>
      <c r="E265" s="10">
        <f t="shared" si="12"/>
        <v>89</v>
      </c>
      <c r="F265" s="11" t="s">
        <v>2384</v>
      </c>
      <c r="G265" s="10"/>
      <c r="H265" s="10"/>
      <c r="I265" s="10" t="s">
        <v>2009</v>
      </c>
      <c r="J265" s="10"/>
      <c r="K265" s="10"/>
      <c r="L265" s="10" t="s">
        <v>145</v>
      </c>
      <c r="M265" s="10" t="s">
        <v>145</v>
      </c>
      <c r="N265" s="10" t="s">
        <v>65</v>
      </c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</row>
    <row r="266" ht="14.25" customHeight="1">
      <c r="A266" s="10">
        <f t="shared" si="11"/>
        <v>259</v>
      </c>
      <c r="B266" s="11" t="s">
        <v>388</v>
      </c>
      <c r="C266" s="11" t="s">
        <v>2365</v>
      </c>
      <c r="D266" s="11" t="s">
        <v>2374</v>
      </c>
      <c r="E266" s="10">
        <f t="shared" si="12"/>
        <v>90</v>
      </c>
      <c r="F266" s="11" t="s">
        <v>2385</v>
      </c>
      <c r="G266" s="10"/>
      <c r="H266" s="10"/>
      <c r="I266" s="10" t="s">
        <v>2009</v>
      </c>
      <c r="J266" s="10"/>
      <c r="K266" s="10"/>
      <c r="L266" s="10" t="s">
        <v>64</v>
      </c>
      <c r="M266" s="10" t="s">
        <v>64</v>
      </c>
      <c r="N266" s="10" t="s">
        <v>65</v>
      </c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</row>
    <row r="267" ht="14.25" customHeight="1">
      <c r="A267" s="10">
        <f t="shared" si="11"/>
        <v>260</v>
      </c>
      <c r="B267" s="11" t="s">
        <v>388</v>
      </c>
      <c r="C267" s="11" t="s">
        <v>2386</v>
      </c>
      <c r="D267" s="11" t="s">
        <v>2382</v>
      </c>
      <c r="E267" s="10">
        <f t="shared" si="12"/>
        <v>91</v>
      </c>
      <c r="F267" s="11" t="s">
        <v>2387</v>
      </c>
      <c r="G267" s="10"/>
      <c r="H267" s="10"/>
      <c r="I267" s="10" t="s">
        <v>1996</v>
      </c>
      <c r="J267" s="10"/>
      <c r="K267" s="10"/>
      <c r="L267" s="10" t="s">
        <v>145</v>
      </c>
      <c r="M267" s="10" t="s">
        <v>145</v>
      </c>
      <c r="N267" s="10" t="s">
        <v>245</v>
      </c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</row>
    <row r="268" ht="14.25" customHeight="1">
      <c r="A268" s="10">
        <f t="shared" si="11"/>
        <v>261</v>
      </c>
      <c r="B268" s="11" t="s">
        <v>388</v>
      </c>
      <c r="C268" s="11" t="s">
        <v>2386</v>
      </c>
      <c r="D268" s="11" t="s">
        <v>2388</v>
      </c>
      <c r="E268" s="10">
        <f t="shared" si="12"/>
        <v>92</v>
      </c>
      <c r="F268" s="11" t="s">
        <v>2388</v>
      </c>
      <c r="G268" s="10"/>
      <c r="H268" s="10"/>
      <c r="I268" s="10" t="s">
        <v>2009</v>
      </c>
      <c r="J268" s="10"/>
      <c r="K268" s="10"/>
      <c r="L268" s="10" t="s">
        <v>145</v>
      </c>
      <c r="M268" s="10" t="s">
        <v>145</v>
      </c>
      <c r="N268" s="10" t="s">
        <v>65</v>
      </c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</row>
    <row r="269" ht="14.25" customHeight="1">
      <c r="A269" s="10">
        <f t="shared" si="11"/>
        <v>262</v>
      </c>
      <c r="B269" s="11" t="s">
        <v>388</v>
      </c>
      <c r="C269" s="11" t="s">
        <v>2389</v>
      </c>
      <c r="D269" s="11" t="s">
        <v>2390</v>
      </c>
      <c r="E269" s="10">
        <f t="shared" si="12"/>
        <v>93</v>
      </c>
      <c r="F269" s="11" t="s">
        <v>2390</v>
      </c>
      <c r="G269" s="10"/>
      <c r="H269" s="10"/>
      <c r="I269" s="10" t="s">
        <v>1996</v>
      </c>
      <c r="J269" s="10"/>
      <c r="K269" s="10"/>
      <c r="L269" s="10" t="s">
        <v>64</v>
      </c>
      <c r="M269" s="10" t="s">
        <v>64</v>
      </c>
      <c r="N269" s="10" t="s">
        <v>109</v>
      </c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</row>
    <row r="270" ht="14.25" customHeight="1">
      <c r="A270" s="10">
        <f t="shared" si="11"/>
        <v>263</v>
      </c>
      <c r="B270" s="11" t="s">
        <v>388</v>
      </c>
      <c r="C270" s="11" t="s">
        <v>2391</v>
      </c>
      <c r="D270" s="11" t="s">
        <v>2392</v>
      </c>
      <c r="E270" s="10">
        <f t="shared" si="12"/>
        <v>94</v>
      </c>
      <c r="F270" s="11" t="s">
        <v>2393</v>
      </c>
      <c r="G270" s="10"/>
      <c r="H270" s="10"/>
      <c r="I270" s="10" t="s">
        <v>2009</v>
      </c>
      <c r="J270" s="10"/>
      <c r="K270" s="10"/>
      <c r="L270" s="10" t="s">
        <v>64</v>
      </c>
      <c r="M270" s="10" t="s">
        <v>64</v>
      </c>
      <c r="N270" s="10" t="s">
        <v>65</v>
      </c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</row>
    <row r="271" ht="14.25" customHeight="1">
      <c r="A271" s="10">
        <f t="shared" si="11"/>
        <v>264</v>
      </c>
      <c r="B271" s="11" t="s">
        <v>388</v>
      </c>
      <c r="C271" s="11" t="s">
        <v>2391</v>
      </c>
      <c r="D271" s="11" t="s">
        <v>2290</v>
      </c>
      <c r="E271" s="10">
        <f t="shared" si="12"/>
        <v>95</v>
      </c>
      <c r="F271" s="11" t="s">
        <v>2394</v>
      </c>
      <c r="G271" s="10"/>
      <c r="H271" s="10"/>
      <c r="I271" s="10" t="s">
        <v>2009</v>
      </c>
      <c r="J271" s="10"/>
      <c r="K271" s="10"/>
      <c r="L271" s="10" t="s">
        <v>64</v>
      </c>
      <c r="M271" s="10" t="s">
        <v>64</v>
      </c>
      <c r="N271" s="10" t="s">
        <v>245</v>
      </c>
      <c r="O271" s="10" t="s">
        <v>110</v>
      </c>
      <c r="P271" s="10"/>
      <c r="Q271" s="10"/>
      <c r="R271" s="10"/>
      <c r="S271" s="10"/>
      <c r="T271" s="10"/>
      <c r="U271" s="10" t="s">
        <v>2395</v>
      </c>
      <c r="V271" s="10"/>
      <c r="W271" s="10"/>
      <c r="X271" s="10"/>
      <c r="Y271" s="10"/>
      <c r="Z271" s="10"/>
      <c r="AA271" s="10"/>
      <c r="AB271" s="10"/>
      <c r="AC271" s="10"/>
      <c r="AD271" s="10"/>
      <c r="AE271" s="10" t="s">
        <v>2396</v>
      </c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</row>
    <row r="272" ht="14.25" customHeight="1">
      <c r="A272" s="10">
        <f t="shared" si="11"/>
        <v>265</v>
      </c>
      <c r="B272" s="11" t="s">
        <v>388</v>
      </c>
      <c r="C272" s="11" t="s">
        <v>2391</v>
      </c>
      <c r="D272" s="11" t="s">
        <v>2397</v>
      </c>
      <c r="E272" s="10">
        <f t="shared" si="12"/>
        <v>96</v>
      </c>
      <c r="F272" s="11" t="s">
        <v>2398</v>
      </c>
      <c r="G272" s="10"/>
      <c r="H272" s="10"/>
      <c r="I272" s="10" t="s">
        <v>2009</v>
      </c>
      <c r="J272" s="10"/>
      <c r="K272" s="10"/>
      <c r="L272" s="10" t="s">
        <v>64</v>
      </c>
      <c r="M272" s="10" t="s">
        <v>64</v>
      </c>
      <c r="N272" s="10" t="s">
        <v>245</v>
      </c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</row>
    <row r="273" ht="14.25" customHeight="1">
      <c r="A273" s="10">
        <f t="shared" si="11"/>
        <v>266</v>
      </c>
      <c r="B273" s="11" t="s">
        <v>388</v>
      </c>
      <c r="C273" s="11" t="s">
        <v>2391</v>
      </c>
      <c r="D273" s="11" t="s">
        <v>2399</v>
      </c>
      <c r="E273" s="10">
        <f t="shared" si="12"/>
        <v>97</v>
      </c>
      <c r="F273" s="11" t="s">
        <v>2399</v>
      </c>
      <c r="G273" s="10"/>
      <c r="H273" s="10"/>
      <c r="I273" s="10" t="s">
        <v>2009</v>
      </c>
      <c r="J273" s="10"/>
      <c r="K273" s="10"/>
      <c r="L273" s="10" t="s">
        <v>64</v>
      </c>
      <c r="M273" s="10" t="s">
        <v>64</v>
      </c>
      <c r="N273" s="10" t="s">
        <v>245</v>
      </c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</row>
    <row r="274" ht="14.25" customHeight="1">
      <c r="A274" s="10">
        <f t="shared" si="11"/>
        <v>267</v>
      </c>
      <c r="B274" s="11" t="s">
        <v>388</v>
      </c>
      <c r="C274" s="11" t="s">
        <v>2391</v>
      </c>
      <c r="D274" s="11" t="s">
        <v>2390</v>
      </c>
      <c r="E274" s="10">
        <f t="shared" si="12"/>
        <v>98</v>
      </c>
      <c r="F274" s="11" t="s">
        <v>2390</v>
      </c>
      <c r="G274" s="10"/>
      <c r="H274" s="10"/>
      <c r="I274" s="10" t="s">
        <v>2009</v>
      </c>
      <c r="J274" s="10"/>
      <c r="K274" s="10"/>
      <c r="L274" s="10" t="s">
        <v>145</v>
      </c>
      <c r="M274" s="10" t="s">
        <v>145</v>
      </c>
      <c r="N274" s="10" t="s">
        <v>245</v>
      </c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</row>
    <row r="275" ht="14.25" customHeight="1">
      <c r="A275" s="10">
        <f t="shared" si="11"/>
        <v>268</v>
      </c>
      <c r="B275" s="11" t="s">
        <v>388</v>
      </c>
      <c r="C275" s="11" t="s">
        <v>2391</v>
      </c>
      <c r="D275" s="11" t="s">
        <v>2400</v>
      </c>
      <c r="E275" s="10">
        <f t="shared" si="12"/>
        <v>99</v>
      </c>
      <c r="F275" s="11" t="s">
        <v>135</v>
      </c>
      <c r="G275" s="10"/>
      <c r="H275" s="10"/>
      <c r="I275" s="10" t="s">
        <v>2009</v>
      </c>
      <c r="J275" s="10"/>
      <c r="K275" s="10"/>
      <c r="L275" s="10" t="s">
        <v>64</v>
      </c>
      <c r="M275" s="10" t="s">
        <v>64</v>
      </c>
      <c r="N275" s="10" t="s">
        <v>245</v>
      </c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</row>
    <row r="276" ht="14.25" customHeight="1">
      <c r="A276" s="10">
        <f t="shared" si="11"/>
        <v>269</v>
      </c>
      <c r="B276" s="11" t="s">
        <v>388</v>
      </c>
      <c r="C276" s="11" t="s">
        <v>2391</v>
      </c>
      <c r="D276" s="11" t="s">
        <v>2390</v>
      </c>
      <c r="E276" s="10">
        <f t="shared" si="12"/>
        <v>100</v>
      </c>
      <c r="F276" s="11" t="s">
        <v>2401</v>
      </c>
      <c r="G276" s="10"/>
      <c r="H276" s="10"/>
      <c r="I276" s="10" t="s">
        <v>1996</v>
      </c>
      <c r="J276" s="10"/>
      <c r="K276" s="10"/>
      <c r="L276" s="10" t="s">
        <v>145</v>
      </c>
      <c r="M276" s="10" t="s">
        <v>145</v>
      </c>
      <c r="N276" s="10" t="s">
        <v>245</v>
      </c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</row>
    <row r="277" ht="14.25" customHeight="1">
      <c r="A277" s="10">
        <f t="shared" si="11"/>
        <v>270</v>
      </c>
      <c r="B277" s="11" t="s">
        <v>388</v>
      </c>
      <c r="C277" s="11" t="s">
        <v>2402</v>
      </c>
      <c r="D277" s="11" t="s">
        <v>2403</v>
      </c>
      <c r="E277" s="10">
        <f t="shared" si="12"/>
        <v>101</v>
      </c>
      <c r="F277" s="11" t="s">
        <v>2403</v>
      </c>
      <c r="G277" s="10"/>
      <c r="H277" s="10"/>
      <c r="I277" s="10" t="s">
        <v>2009</v>
      </c>
      <c r="J277" s="10"/>
      <c r="K277" s="10"/>
      <c r="L277" s="10" t="s">
        <v>145</v>
      </c>
      <c r="M277" s="10" t="s">
        <v>145</v>
      </c>
      <c r="N277" s="10" t="s">
        <v>65</v>
      </c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</row>
    <row r="278" ht="14.25" customHeight="1">
      <c r="A278" s="10">
        <f t="shared" si="11"/>
        <v>271</v>
      </c>
      <c r="B278" s="11" t="s">
        <v>388</v>
      </c>
      <c r="C278" s="11" t="s">
        <v>2402</v>
      </c>
      <c r="D278" s="11" t="s">
        <v>2404</v>
      </c>
      <c r="E278" s="10">
        <f t="shared" si="12"/>
        <v>102</v>
      </c>
      <c r="F278" s="11" t="s">
        <v>2404</v>
      </c>
      <c r="G278" s="10"/>
      <c r="H278" s="10"/>
      <c r="I278" s="10" t="s">
        <v>2009</v>
      </c>
      <c r="J278" s="10"/>
      <c r="K278" s="10"/>
      <c r="L278" s="10" t="s">
        <v>145</v>
      </c>
      <c r="M278" s="10" t="s">
        <v>145</v>
      </c>
      <c r="N278" s="10" t="s">
        <v>65</v>
      </c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</row>
    <row r="279" ht="14.25" customHeight="1">
      <c r="A279" s="10">
        <f t="shared" si="11"/>
        <v>272</v>
      </c>
      <c r="B279" s="11" t="s">
        <v>388</v>
      </c>
      <c r="C279" s="11" t="s">
        <v>2402</v>
      </c>
      <c r="D279" s="11" t="s">
        <v>2405</v>
      </c>
      <c r="E279" s="10">
        <f t="shared" si="12"/>
        <v>103</v>
      </c>
      <c r="F279" s="11" t="s">
        <v>2406</v>
      </c>
      <c r="G279" s="10"/>
      <c r="H279" s="10"/>
      <c r="I279" s="10" t="s">
        <v>2009</v>
      </c>
      <c r="J279" s="10"/>
      <c r="K279" s="10"/>
      <c r="L279" s="10" t="s">
        <v>145</v>
      </c>
      <c r="M279" s="10" t="s">
        <v>145</v>
      </c>
      <c r="N279" s="10" t="s">
        <v>65</v>
      </c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</row>
    <row r="280" ht="14.25" customHeight="1">
      <c r="A280" s="10">
        <f t="shared" si="11"/>
        <v>273</v>
      </c>
      <c r="B280" s="11" t="s">
        <v>388</v>
      </c>
      <c r="C280" s="11" t="s">
        <v>2402</v>
      </c>
      <c r="D280" s="11" t="s">
        <v>2407</v>
      </c>
      <c r="E280" s="10">
        <f t="shared" si="12"/>
        <v>104</v>
      </c>
      <c r="F280" s="11" t="s">
        <v>2407</v>
      </c>
      <c r="G280" s="10"/>
      <c r="H280" s="10"/>
      <c r="I280" s="10" t="s">
        <v>2009</v>
      </c>
      <c r="J280" s="10"/>
      <c r="K280" s="10"/>
      <c r="L280" s="10" t="s">
        <v>145</v>
      </c>
      <c r="M280" s="10" t="s">
        <v>145</v>
      </c>
      <c r="N280" s="10" t="s">
        <v>65</v>
      </c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</row>
    <row r="281" ht="14.25" customHeight="1">
      <c r="A281" s="10">
        <f t="shared" si="11"/>
        <v>274</v>
      </c>
      <c r="B281" s="11" t="s">
        <v>388</v>
      </c>
      <c r="C281" s="11" t="s">
        <v>2402</v>
      </c>
      <c r="D281" s="11" t="s">
        <v>2408</v>
      </c>
      <c r="E281" s="10">
        <f t="shared" si="12"/>
        <v>105</v>
      </c>
      <c r="F281" s="11" t="s">
        <v>2408</v>
      </c>
      <c r="G281" s="10"/>
      <c r="H281" s="10"/>
      <c r="I281" s="10" t="s">
        <v>2009</v>
      </c>
      <c r="J281" s="10"/>
      <c r="K281" s="10"/>
      <c r="L281" s="10" t="s">
        <v>64</v>
      </c>
      <c r="M281" s="10" t="s">
        <v>64</v>
      </c>
      <c r="N281" s="10" t="s">
        <v>65</v>
      </c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</row>
    <row r="282" ht="14.25" customHeight="1">
      <c r="A282" s="10">
        <f t="shared" si="11"/>
        <v>275</v>
      </c>
      <c r="B282" s="11" t="s">
        <v>388</v>
      </c>
      <c r="C282" s="11" t="s">
        <v>2409</v>
      </c>
      <c r="D282" s="11" t="s">
        <v>2410</v>
      </c>
      <c r="E282" s="10">
        <f t="shared" si="12"/>
        <v>106</v>
      </c>
      <c r="F282" s="11" t="s">
        <v>2410</v>
      </c>
      <c r="G282" s="10"/>
      <c r="H282" s="10"/>
      <c r="I282" s="10" t="s">
        <v>2009</v>
      </c>
      <c r="J282" s="10"/>
      <c r="K282" s="10"/>
      <c r="L282" s="10" t="s">
        <v>64</v>
      </c>
      <c r="M282" s="10" t="s">
        <v>64</v>
      </c>
      <c r="N282" s="10" t="s">
        <v>65</v>
      </c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</row>
    <row r="283" ht="14.25" customHeight="1">
      <c r="A283" s="10">
        <f t="shared" si="11"/>
        <v>276</v>
      </c>
      <c r="B283" s="11" t="s">
        <v>388</v>
      </c>
      <c r="C283" s="11" t="s">
        <v>2409</v>
      </c>
      <c r="D283" s="11" t="s">
        <v>2411</v>
      </c>
      <c r="E283" s="10">
        <f t="shared" si="12"/>
        <v>107</v>
      </c>
      <c r="F283" s="11" t="s">
        <v>2412</v>
      </c>
      <c r="G283" s="10"/>
      <c r="H283" s="10"/>
      <c r="I283" s="10" t="s">
        <v>2009</v>
      </c>
      <c r="J283" s="10"/>
      <c r="K283" s="10"/>
      <c r="L283" s="10" t="s">
        <v>64</v>
      </c>
      <c r="M283" s="10" t="s">
        <v>64</v>
      </c>
      <c r="N283" s="10" t="s">
        <v>245</v>
      </c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</row>
    <row r="284" ht="14.25" customHeight="1">
      <c r="A284" s="10">
        <f t="shared" si="11"/>
        <v>277</v>
      </c>
      <c r="B284" s="11" t="s">
        <v>388</v>
      </c>
      <c r="C284" s="11" t="s">
        <v>2409</v>
      </c>
      <c r="D284" s="11" t="s">
        <v>2413</v>
      </c>
      <c r="E284" s="10">
        <f t="shared" si="12"/>
        <v>108</v>
      </c>
      <c r="F284" s="11" t="s">
        <v>2413</v>
      </c>
      <c r="G284" s="10"/>
      <c r="H284" s="10"/>
      <c r="I284" s="10" t="s">
        <v>2009</v>
      </c>
      <c r="J284" s="10"/>
      <c r="K284" s="10"/>
      <c r="L284" s="10" t="s">
        <v>145</v>
      </c>
      <c r="M284" s="10" t="s">
        <v>145</v>
      </c>
      <c r="N284" s="10" t="s">
        <v>65</v>
      </c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</row>
    <row r="285" ht="14.25" customHeight="1">
      <c r="A285" s="10">
        <f t="shared" si="11"/>
        <v>278</v>
      </c>
      <c r="B285" s="11" t="s">
        <v>388</v>
      </c>
      <c r="C285" s="11" t="s">
        <v>2409</v>
      </c>
      <c r="D285" s="11" t="s">
        <v>2414</v>
      </c>
      <c r="E285" s="10">
        <f t="shared" si="12"/>
        <v>109</v>
      </c>
      <c r="F285" s="11" t="s">
        <v>2414</v>
      </c>
      <c r="G285" s="10"/>
      <c r="H285" s="10"/>
      <c r="I285" s="10" t="s">
        <v>2009</v>
      </c>
      <c r="J285" s="10"/>
      <c r="K285" s="10"/>
      <c r="L285" s="10" t="s">
        <v>64</v>
      </c>
      <c r="M285" s="10" t="s">
        <v>64</v>
      </c>
      <c r="N285" s="10" t="s">
        <v>65</v>
      </c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</row>
    <row r="286" ht="14.25" customHeight="1">
      <c r="A286" s="40" t="s">
        <v>387</v>
      </c>
      <c r="B286" s="41"/>
      <c r="C286" s="41" t="s">
        <v>460</v>
      </c>
      <c r="D286" s="7"/>
      <c r="E286" s="7"/>
      <c r="F286" s="7"/>
      <c r="G286" s="6"/>
      <c r="H286" s="6"/>
      <c r="I286" s="6"/>
      <c r="J286" s="6"/>
      <c r="K286" s="6"/>
      <c r="L286" s="6"/>
      <c r="M286" s="6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  <c r="AB286" s="42"/>
      <c r="AC286" s="42"/>
      <c r="AD286" s="42"/>
      <c r="AE286" s="42"/>
      <c r="AF286" s="42"/>
      <c r="AG286" s="42"/>
      <c r="AH286" s="42"/>
      <c r="AI286" s="42"/>
      <c r="AJ286" s="42"/>
      <c r="AK286" s="42"/>
      <c r="AL286" s="42"/>
      <c r="AM286" s="42"/>
      <c r="AN286" s="42"/>
      <c r="AO286" s="42"/>
      <c r="AP286" s="42"/>
      <c r="AQ286" s="42"/>
      <c r="AR286" s="42"/>
      <c r="AS286" s="42"/>
      <c r="AT286" s="42"/>
      <c r="AU286" s="42"/>
      <c r="AV286" s="42"/>
      <c r="AW286" s="42"/>
      <c r="AX286" s="42"/>
      <c r="AY286" s="42"/>
      <c r="AZ286" s="42"/>
      <c r="BA286" s="42"/>
      <c r="BB286" s="42"/>
      <c r="BC286" s="42"/>
      <c r="BD286" s="42"/>
      <c r="BE286" s="42"/>
      <c r="BF286" s="42"/>
      <c r="BG286" s="42"/>
    </row>
    <row r="287" ht="14.25" customHeight="1">
      <c r="A287" s="10">
        <f>A285+1</f>
        <v>279</v>
      </c>
      <c r="B287" s="11" t="s">
        <v>460</v>
      </c>
      <c r="C287" s="11" t="s">
        <v>469</v>
      </c>
      <c r="D287" s="11" t="s">
        <v>2415</v>
      </c>
      <c r="E287" s="10">
        <v>1.0</v>
      </c>
      <c r="F287" s="11" t="s">
        <v>2416</v>
      </c>
      <c r="G287" s="10"/>
      <c r="H287" s="10"/>
      <c r="I287" s="10" t="s">
        <v>1996</v>
      </c>
      <c r="J287" s="10"/>
      <c r="K287" s="10"/>
      <c r="L287" s="10" t="s">
        <v>145</v>
      </c>
      <c r="M287" s="10" t="s">
        <v>145</v>
      </c>
      <c r="N287" s="10" t="s">
        <v>245</v>
      </c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</row>
    <row r="288" ht="14.25" customHeight="1">
      <c r="A288" s="10">
        <f t="shared" ref="A288:A289" si="13">A287+1</f>
        <v>280</v>
      </c>
      <c r="B288" s="11" t="s">
        <v>460</v>
      </c>
      <c r="C288" s="11" t="s">
        <v>2417</v>
      </c>
      <c r="D288" s="11" t="s">
        <v>2418</v>
      </c>
      <c r="E288" s="10">
        <f t="shared" ref="E288:E289" si="14">E287+1</f>
        <v>2</v>
      </c>
      <c r="F288" s="43" t="s">
        <v>2419</v>
      </c>
      <c r="G288" s="10"/>
      <c r="H288" s="10"/>
      <c r="I288" s="10" t="s">
        <v>1996</v>
      </c>
      <c r="J288" s="10"/>
      <c r="K288" s="10"/>
      <c r="L288" s="10" t="s">
        <v>145</v>
      </c>
      <c r="M288" s="10" t="s">
        <v>145</v>
      </c>
      <c r="N288" s="10" t="s">
        <v>245</v>
      </c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</row>
    <row r="289" ht="14.25" customHeight="1">
      <c r="A289" s="10">
        <f t="shared" si="13"/>
        <v>281</v>
      </c>
      <c r="B289" s="11" t="s">
        <v>460</v>
      </c>
      <c r="C289" s="11" t="s">
        <v>2420</v>
      </c>
      <c r="D289" s="11" t="s">
        <v>2421</v>
      </c>
      <c r="E289" s="10">
        <f t="shared" si="14"/>
        <v>3</v>
      </c>
      <c r="F289" s="11" t="s">
        <v>2422</v>
      </c>
      <c r="G289" s="10"/>
      <c r="H289" s="10"/>
      <c r="I289" s="10" t="s">
        <v>1996</v>
      </c>
      <c r="J289" s="10"/>
      <c r="K289" s="10"/>
      <c r="L289" s="10" t="s">
        <v>145</v>
      </c>
      <c r="M289" s="10" t="s">
        <v>145</v>
      </c>
      <c r="N289" s="10" t="s">
        <v>245</v>
      </c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</row>
    <row r="290" ht="14.25" customHeight="1">
      <c r="A290" s="40" t="s">
        <v>399</v>
      </c>
      <c r="B290" s="41"/>
      <c r="C290" s="41" t="s">
        <v>480</v>
      </c>
      <c r="D290" s="7"/>
      <c r="E290" s="7"/>
      <c r="F290" s="7"/>
      <c r="G290" s="6"/>
      <c r="H290" s="6"/>
      <c r="I290" s="6"/>
      <c r="J290" s="6"/>
      <c r="K290" s="6"/>
      <c r="L290" s="6"/>
      <c r="M290" s="6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42"/>
      <c r="AH290" s="42"/>
      <c r="AI290" s="42"/>
      <c r="AJ290" s="42"/>
      <c r="AK290" s="42"/>
      <c r="AL290" s="42"/>
      <c r="AM290" s="42"/>
      <c r="AN290" s="42"/>
      <c r="AO290" s="42"/>
      <c r="AP290" s="42"/>
      <c r="AQ290" s="42"/>
      <c r="AR290" s="42"/>
      <c r="AS290" s="42"/>
      <c r="AT290" s="42"/>
      <c r="AU290" s="42"/>
      <c r="AV290" s="42"/>
      <c r="AW290" s="42"/>
      <c r="AX290" s="42"/>
      <c r="AY290" s="42"/>
      <c r="AZ290" s="42"/>
      <c r="BA290" s="42"/>
      <c r="BB290" s="42"/>
      <c r="BC290" s="42"/>
      <c r="BD290" s="42"/>
      <c r="BE290" s="42"/>
      <c r="BF290" s="42"/>
      <c r="BG290" s="42"/>
    </row>
    <row r="291" ht="14.25" customHeight="1">
      <c r="A291" s="10">
        <f>A289+1</f>
        <v>282</v>
      </c>
      <c r="B291" s="11" t="s">
        <v>480</v>
      </c>
      <c r="C291" s="11" t="s">
        <v>2423</v>
      </c>
      <c r="D291" s="11" t="s">
        <v>2424</v>
      </c>
      <c r="E291" s="10">
        <v>1.0</v>
      </c>
      <c r="F291" s="11" t="s">
        <v>2425</v>
      </c>
      <c r="G291" s="10"/>
      <c r="H291" s="10"/>
      <c r="I291" s="10" t="s">
        <v>2009</v>
      </c>
      <c r="J291" s="10"/>
      <c r="K291" s="10"/>
      <c r="L291" s="10" t="s">
        <v>64</v>
      </c>
      <c r="M291" s="10" t="s">
        <v>64</v>
      </c>
      <c r="N291" s="10" t="s">
        <v>65</v>
      </c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</row>
    <row r="292" ht="14.25" customHeight="1">
      <c r="A292" s="10">
        <f t="shared" ref="A292:A311" si="15">A291+1</f>
        <v>283</v>
      </c>
      <c r="B292" s="11" t="s">
        <v>480</v>
      </c>
      <c r="C292" s="11" t="s">
        <v>2423</v>
      </c>
      <c r="D292" s="11" t="s">
        <v>2424</v>
      </c>
      <c r="E292" s="10">
        <f t="shared" ref="E292:E311" si="16">E291+1</f>
        <v>2</v>
      </c>
      <c r="F292" s="11" t="s">
        <v>2426</v>
      </c>
      <c r="G292" s="10"/>
      <c r="H292" s="10"/>
      <c r="I292" s="10" t="s">
        <v>1996</v>
      </c>
      <c r="J292" s="10"/>
      <c r="K292" s="10"/>
      <c r="L292" s="10" t="s">
        <v>64</v>
      </c>
      <c r="M292" s="10" t="s">
        <v>64</v>
      </c>
      <c r="N292" s="10" t="s">
        <v>109</v>
      </c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</row>
    <row r="293" ht="14.25" customHeight="1">
      <c r="A293" s="10">
        <f t="shared" si="15"/>
        <v>284</v>
      </c>
      <c r="B293" s="11" t="s">
        <v>480</v>
      </c>
      <c r="C293" s="11" t="s">
        <v>2423</v>
      </c>
      <c r="D293" s="11" t="s">
        <v>2424</v>
      </c>
      <c r="E293" s="10">
        <f t="shared" si="16"/>
        <v>3</v>
      </c>
      <c r="F293" s="11" t="s">
        <v>2427</v>
      </c>
      <c r="G293" s="10"/>
      <c r="H293" s="10"/>
      <c r="I293" s="10" t="s">
        <v>2009</v>
      </c>
      <c r="J293" s="10"/>
      <c r="K293" s="10"/>
      <c r="L293" s="10" t="s">
        <v>145</v>
      </c>
      <c r="M293" s="10" t="s">
        <v>145</v>
      </c>
      <c r="N293" s="10" t="s">
        <v>65</v>
      </c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</row>
    <row r="294" ht="14.25" customHeight="1">
      <c r="A294" s="10">
        <f t="shared" si="15"/>
        <v>285</v>
      </c>
      <c r="B294" s="11" t="s">
        <v>480</v>
      </c>
      <c r="C294" s="11" t="s">
        <v>2428</v>
      </c>
      <c r="D294" s="11" t="s">
        <v>2429</v>
      </c>
      <c r="E294" s="10">
        <f t="shared" si="16"/>
        <v>4</v>
      </c>
      <c r="F294" s="11" t="s">
        <v>2430</v>
      </c>
      <c r="G294" s="10"/>
      <c r="H294" s="10"/>
      <c r="I294" s="10" t="s">
        <v>2009</v>
      </c>
      <c r="J294" s="10"/>
      <c r="K294" s="10"/>
      <c r="L294" s="10" t="s">
        <v>64</v>
      </c>
      <c r="M294" s="10" t="s">
        <v>64</v>
      </c>
      <c r="N294" s="10" t="s">
        <v>65</v>
      </c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</row>
    <row r="295" ht="14.25" customHeight="1">
      <c r="A295" s="10">
        <f t="shared" si="15"/>
        <v>286</v>
      </c>
      <c r="B295" s="11" t="s">
        <v>480</v>
      </c>
      <c r="C295" s="11" t="s">
        <v>2431</v>
      </c>
      <c r="D295" s="11" t="s">
        <v>2432</v>
      </c>
      <c r="E295" s="10">
        <f t="shared" si="16"/>
        <v>5</v>
      </c>
      <c r="F295" s="11" t="s">
        <v>526</v>
      </c>
      <c r="G295" s="10"/>
      <c r="H295" s="10"/>
      <c r="I295" s="10" t="s">
        <v>1996</v>
      </c>
      <c r="J295" s="10"/>
      <c r="K295" s="10"/>
      <c r="L295" s="10" t="s">
        <v>145</v>
      </c>
      <c r="M295" s="10" t="s">
        <v>145</v>
      </c>
      <c r="N295" s="10" t="s">
        <v>245</v>
      </c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</row>
    <row r="296" ht="14.25" customHeight="1">
      <c r="A296" s="10">
        <f t="shared" si="15"/>
        <v>287</v>
      </c>
      <c r="B296" s="11" t="s">
        <v>480</v>
      </c>
      <c r="C296" s="11" t="s">
        <v>2433</v>
      </c>
      <c r="D296" s="11" t="s">
        <v>2434</v>
      </c>
      <c r="E296" s="10">
        <f t="shared" si="16"/>
        <v>6</v>
      </c>
      <c r="F296" s="11" t="s">
        <v>2435</v>
      </c>
      <c r="G296" s="10"/>
      <c r="H296" s="10"/>
      <c r="I296" s="10" t="s">
        <v>1996</v>
      </c>
      <c r="J296" s="10"/>
      <c r="K296" s="10"/>
      <c r="L296" s="10" t="s">
        <v>145</v>
      </c>
      <c r="M296" s="10" t="s">
        <v>145</v>
      </c>
      <c r="N296" s="10" t="s">
        <v>245</v>
      </c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</row>
    <row r="297" ht="14.25" customHeight="1">
      <c r="A297" s="10">
        <f t="shared" si="15"/>
        <v>288</v>
      </c>
      <c r="B297" s="11" t="s">
        <v>480</v>
      </c>
      <c r="C297" s="11" t="s">
        <v>2315</v>
      </c>
      <c r="D297" s="11" t="s">
        <v>2436</v>
      </c>
      <c r="E297" s="10">
        <f t="shared" si="16"/>
        <v>7</v>
      </c>
      <c r="F297" s="11" t="s">
        <v>2436</v>
      </c>
      <c r="G297" s="10"/>
      <c r="H297" s="10"/>
      <c r="I297" s="10" t="s">
        <v>2009</v>
      </c>
      <c r="J297" s="10"/>
      <c r="K297" s="10"/>
      <c r="L297" s="10" t="s">
        <v>145</v>
      </c>
      <c r="M297" s="10" t="s">
        <v>145</v>
      </c>
      <c r="N297" s="10" t="s">
        <v>65</v>
      </c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</row>
    <row r="298" ht="14.25" customHeight="1">
      <c r="A298" s="10">
        <f t="shared" si="15"/>
        <v>289</v>
      </c>
      <c r="B298" s="11" t="s">
        <v>480</v>
      </c>
      <c r="C298" s="11" t="s">
        <v>2315</v>
      </c>
      <c r="D298" s="11" t="s">
        <v>2315</v>
      </c>
      <c r="E298" s="10">
        <f t="shared" si="16"/>
        <v>8</v>
      </c>
      <c r="F298" s="11" t="s">
        <v>2437</v>
      </c>
      <c r="G298" s="10"/>
      <c r="H298" s="10"/>
      <c r="I298" s="10" t="s">
        <v>2009</v>
      </c>
      <c r="J298" s="10"/>
      <c r="K298" s="10"/>
      <c r="L298" s="10" t="s">
        <v>64</v>
      </c>
      <c r="M298" s="10" t="s">
        <v>64</v>
      </c>
      <c r="N298" s="10" t="s">
        <v>109</v>
      </c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</row>
    <row r="299" ht="14.25" customHeight="1">
      <c r="A299" s="10">
        <f t="shared" si="15"/>
        <v>290</v>
      </c>
      <c r="B299" s="11" t="s">
        <v>480</v>
      </c>
      <c r="C299" s="11" t="s">
        <v>2315</v>
      </c>
      <c r="D299" s="11" t="s">
        <v>2315</v>
      </c>
      <c r="E299" s="10">
        <f t="shared" si="16"/>
        <v>9</v>
      </c>
      <c r="F299" s="11" t="s">
        <v>2378</v>
      </c>
      <c r="G299" s="10"/>
      <c r="H299" s="10"/>
      <c r="I299" s="10" t="s">
        <v>2009</v>
      </c>
      <c r="J299" s="10"/>
      <c r="K299" s="10"/>
      <c r="L299" s="10" t="s">
        <v>64</v>
      </c>
      <c r="M299" s="10" t="s">
        <v>64</v>
      </c>
      <c r="N299" s="10" t="s">
        <v>109</v>
      </c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</row>
    <row r="300" ht="14.25" customHeight="1">
      <c r="A300" s="10">
        <f t="shared" si="15"/>
        <v>291</v>
      </c>
      <c r="B300" s="11" t="s">
        <v>480</v>
      </c>
      <c r="C300" s="11" t="s">
        <v>2315</v>
      </c>
      <c r="D300" s="11" t="s">
        <v>2437</v>
      </c>
      <c r="E300" s="10">
        <f t="shared" si="16"/>
        <v>10</v>
      </c>
      <c r="F300" s="11" t="s">
        <v>2438</v>
      </c>
      <c r="G300" s="10"/>
      <c r="H300" s="10"/>
      <c r="I300" s="10" t="s">
        <v>2009</v>
      </c>
      <c r="J300" s="10"/>
      <c r="K300" s="10"/>
      <c r="L300" s="10" t="s">
        <v>64</v>
      </c>
      <c r="M300" s="10" t="s">
        <v>64</v>
      </c>
      <c r="N300" s="10" t="s">
        <v>109</v>
      </c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</row>
    <row r="301" ht="14.25" customHeight="1">
      <c r="A301" s="10">
        <f t="shared" si="15"/>
        <v>292</v>
      </c>
      <c r="B301" s="11" t="s">
        <v>480</v>
      </c>
      <c r="C301" s="11" t="s">
        <v>2315</v>
      </c>
      <c r="D301" s="11" t="s">
        <v>2316</v>
      </c>
      <c r="E301" s="10">
        <f t="shared" si="16"/>
        <v>11</v>
      </c>
      <c r="F301" s="11" t="s">
        <v>2317</v>
      </c>
      <c r="G301" s="10"/>
      <c r="H301" s="10"/>
      <c r="I301" s="10" t="s">
        <v>2009</v>
      </c>
      <c r="J301" s="10"/>
      <c r="K301" s="10"/>
      <c r="L301" s="10" t="s">
        <v>64</v>
      </c>
      <c r="M301" s="10" t="s">
        <v>64</v>
      </c>
      <c r="N301" s="10" t="s">
        <v>109</v>
      </c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</row>
    <row r="302" ht="14.25" customHeight="1">
      <c r="A302" s="10">
        <f t="shared" si="15"/>
        <v>293</v>
      </c>
      <c r="B302" s="11" t="s">
        <v>480</v>
      </c>
      <c r="C302" s="11" t="s">
        <v>2315</v>
      </c>
      <c r="D302" s="11" t="s">
        <v>2439</v>
      </c>
      <c r="E302" s="10">
        <f t="shared" si="16"/>
        <v>12</v>
      </c>
      <c r="F302" s="11" t="s">
        <v>338</v>
      </c>
      <c r="G302" s="10"/>
      <c r="H302" s="10"/>
      <c r="I302" s="10" t="s">
        <v>2009</v>
      </c>
      <c r="J302" s="10"/>
      <c r="K302" s="10"/>
      <c r="L302" s="10" t="s">
        <v>145</v>
      </c>
      <c r="M302" s="10" t="s">
        <v>145</v>
      </c>
      <c r="N302" s="10" t="s">
        <v>109</v>
      </c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</row>
    <row r="303" ht="14.25" customHeight="1">
      <c r="A303" s="10">
        <f t="shared" si="15"/>
        <v>294</v>
      </c>
      <c r="B303" s="11" t="s">
        <v>480</v>
      </c>
      <c r="C303" s="11" t="s">
        <v>2315</v>
      </c>
      <c r="D303" s="11" t="s">
        <v>2440</v>
      </c>
      <c r="E303" s="10">
        <f t="shared" si="16"/>
        <v>13</v>
      </c>
      <c r="F303" s="11" t="s">
        <v>2441</v>
      </c>
      <c r="G303" s="10"/>
      <c r="H303" s="10"/>
      <c r="I303" s="10" t="s">
        <v>2009</v>
      </c>
      <c r="J303" s="10"/>
      <c r="K303" s="10"/>
      <c r="L303" s="10" t="s">
        <v>145</v>
      </c>
      <c r="M303" s="10" t="s">
        <v>145</v>
      </c>
      <c r="N303" s="10" t="s">
        <v>65</v>
      </c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</row>
    <row r="304" ht="14.25" customHeight="1">
      <c r="A304" s="10">
        <f t="shared" si="15"/>
        <v>295</v>
      </c>
      <c r="B304" s="11" t="s">
        <v>480</v>
      </c>
      <c r="C304" s="11" t="s">
        <v>2442</v>
      </c>
      <c r="D304" s="11" t="s">
        <v>2443</v>
      </c>
      <c r="E304" s="10">
        <f t="shared" si="16"/>
        <v>14</v>
      </c>
      <c r="F304" s="11" t="s">
        <v>2444</v>
      </c>
      <c r="G304" s="10"/>
      <c r="H304" s="10"/>
      <c r="I304" s="10" t="s">
        <v>2009</v>
      </c>
      <c r="J304" s="10"/>
      <c r="K304" s="10"/>
      <c r="L304" s="10" t="s">
        <v>145</v>
      </c>
      <c r="M304" s="10" t="s">
        <v>145</v>
      </c>
      <c r="N304" s="10" t="s">
        <v>65</v>
      </c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</row>
    <row r="305" ht="14.25" customHeight="1">
      <c r="A305" s="10">
        <f t="shared" si="15"/>
        <v>296</v>
      </c>
      <c r="B305" s="11" t="s">
        <v>480</v>
      </c>
      <c r="C305" s="11" t="s">
        <v>490</v>
      </c>
      <c r="D305" s="11" t="s">
        <v>493</v>
      </c>
      <c r="E305" s="10">
        <f t="shared" si="16"/>
        <v>15</v>
      </c>
      <c r="F305" s="11" t="s">
        <v>493</v>
      </c>
      <c r="G305" s="10"/>
      <c r="H305" s="10"/>
      <c r="I305" s="10" t="s">
        <v>2009</v>
      </c>
      <c r="J305" s="10"/>
      <c r="K305" s="10"/>
      <c r="L305" s="10" t="s">
        <v>145</v>
      </c>
      <c r="M305" s="10" t="s">
        <v>145</v>
      </c>
      <c r="N305" s="10" t="s">
        <v>65</v>
      </c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</row>
    <row r="306" ht="14.25" customHeight="1">
      <c r="A306" s="10">
        <f t="shared" si="15"/>
        <v>297</v>
      </c>
      <c r="B306" s="11" t="s">
        <v>480</v>
      </c>
      <c r="C306" s="11" t="s">
        <v>2440</v>
      </c>
      <c r="D306" s="11" t="s">
        <v>2445</v>
      </c>
      <c r="E306" s="10">
        <f t="shared" si="16"/>
        <v>16</v>
      </c>
      <c r="F306" s="11" t="s">
        <v>2446</v>
      </c>
      <c r="G306" s="10"/>
      <c r="H306" s="10"/>
      <c r="I306" s="10" t="s">
        <v>2009</v>
      </c>
      <c r="J306" s="10"/>
      <c r="K306" s="10"/>
      <c r="L306" s="10" t="s">
        <v>145</v>
      </c>
      <c r="M306" s="10" t="s">
        <v>145</v>
      </c>
      <c r="N306" s="10" t="s">
        <v>65</v>
      </c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</row>
    <row r="307" ht="14.25" customHeight="1">
      <c r="A307" s="10">
        <f t="shared" si="15"/>
        <v>298</v>
      </c>
      <c r="B307" s="11" t="s">
        <v>480</v>
      </c>
      <c r="C307" s="11" t="s">
        <v>2440</v>
      </c>
      <c r="D307" s="11" t="s">
        <v>2440</v>
      </c>
      <c r="E307" s="10">
        <f t="shared" si="16"/>
        <v>17</v>
      </c>
      <c r="F307" s="11" t="s">
        <v>2440</v>
      </c>
      <c r="G307" s="10"/>
      <c r="H307" s="10"/>
      <c r="I307" s="10" t="s">
        <v>2009</v>
      </c>
      <c r="J307" s="10"/>
      <c r="K307" s="10"/>
      <c r="L307" s="10" t="s">
        <v>145</v>
      </c>
      <c r="M307" s="10" t="s">
        <v>145</v>
      </c>
      <c r="N307" s="10" t="s">
        <v>65</v>
      </c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</row>
    <row r="308" ht="14.25" customHeight="1">
      <c r="A308" s="10">
        <f t="shared" si="15"/>
        <v>299</v>
      </c>
      <c r="B308" s="11" t="s">
        <v>480</v>
      </c>
      <c r="C308" s="11" t="s">
        <v>2440</v>
      </c>
      <c r="D308" s="11" t="s">
        <v>2440</v>
      </c>
      <c r="E308" s="10">
        <f t="shared" si="16"/>
        <v>18</v>
      </c>
      <c r="F308" s="11" t="s">
        <v>2447</v>
      </c>
      <c r="G308" s="10"/>
      <c r="H308" s="10"/>
      <c r="I308" s="10" t="s">
        <v>2009</v>
      </c>
      <c r="J308" s="10"/>
      <c r="K308" s="10"/>
      <c r="L308" s="10" t="s">
        <v>145</v>
      </c>
      <c r="M308" s="10" t="s">
        <v>145</v>
      </c>
      <c r="N308" s="10" t="s">
        <v>245</v>
      </c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</row>
    <row r="309" ht="14.25" customHeight="1">
      <c r="A309" s="10">
        <f t="shared" si="15"/>
        <v>300</v>
      </c>
      <c r="B309" s="11" t="s">
        <v>480</v>
      </c>
      <c r="C309" s="11" t="s">
        <v>2448</v>
      </c>
      <c r="D309" s="11" t="s">
        <v>2393</v>
      </c>
      <c r="E309" s="10">
        <f t="shared" si="16"/>
        <v>19</v>
      </c>
      <c r="F309" s="11" t="s">
        <v>2393</v>
      </c>
      <c r="G309" s="10"/>
      <c r="H309" s="10"/>
      <c r="I309" s="10" t="s">
        <v>2009</v>
      </c>
      <c r="J309" s="10"/>
      <c r="K309" s="10"/>
      <c r="L309" s="10" t="s">
        <v>64</v>
      </c>
      <c r="M309" s="10" t="s">
        <v>64</v>
      </c>
      <c r="N309" s="10" t="s">
        <v>245</v>
      </c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</row>
    <row r="310" ht="14.25" customHeight="1">
      <c r="A310" s="10">
        <f t="shared" si="15"/>
        <v>301</v>
      </c>
      <c r="B310" s="11" t="s">
        <v>480</v>
      </c>
      <c r="C310" s="11" t="s">
        <v>2449</v>
      </c>
      <c r="D310" s="11" t="s">
        <v>2450</v>
      </c>
      <c r="E310" s="10">
        <f t="shared" si="16"/>
        <v>20</v>
      </c>
      <c r="F310" s="11" t="s">
        <v>2451</v>
      </c>
      <c r="G310" s="10"/>
      <c r="H310" s="10"/>
      <c r="I310" s="10" t="s">
        <v>2009</v>
      </c>
      <c r="J310" s="10"/>
      <c r="K310" s="10"/>
      <c r="L310" s="10" t="s">
        <v>64</v>
      </c>
      <c r="M310" s="10" t="s">
        <v>64</v>
      </c>
      <c r="N310" s="10" t="s">
        <v>65</v>
      </c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</row>
    <row r="311" ht="14.25" customHeight="1">
      <c r="A311" s="10">
        <f t="shared" si="15"/>
        <v>302</v>
      </c>
      <c r="B311" s="11" t="s">
        <v>480</v>
      </c>
      <c r="C311" s="11" t="s">
        <v>2452</v>
      </c>
      <c r="D311" s="11" t="s">
        <v>2453</v>
      </c>
      <c r="E311" s="10">
        <f t="shared" si="16"/>
        <v>21</v>
      </c>
      <c r="F311" s="11" t="s">
        <v>2453</v>
      </c>
      <c r="G311" s="10"/>
      <c r="H311" s="10"/>
      <c r="I311" s="10" t="s">
        <v>2009</v>
      </c>
      <c r="J311" s="10"/>
      <c r="K311" s="10"/>
      <c r="L311" s="10" t="s">
        <v>145</v>
      </c>
      <c r="M311" s="10" t="s">
        <v>145</v>
      </c>
      <c r="N311" s="10" t="s">
        <v>245</v>
      </c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</row>
    <row r="312" ht="14.25" customHeight="1">
      <c r="A312" s="40" t="s">
        <v>459</v>
      </c>
      <c r="B312" s="41"/>
      <c r="C312" s="41" t="s">
        <v>502</v>
      </c>
      <c r="D312" s="7"/>
      <c r="E312" s="7"/>
      <c r="F312" s="7"/>
      <c r="G312" s="6"/>
      <c r="H312" s="6"/>
      <c r="I312" s="6"/>
      <c r="J312" s="6"/>
      <c r="K312" s="6"/>
      <c r="L312" s="6"/>
      <c r="M312" s="6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B312" s="42"/>
      <c r="AC312" s="42"/>
      <c r="AD312" s="42"/>
      <c r="AE312" s="42"/>
      <c r="AF312" s="42"/>
      <c r="AG312" s="42"/>
      <c r="AH312" s="42"/>
      <c r="AI312" s="42"/>
      <c r="AJ312" s="42"/>
      <c r="AK312" s="42"/>
      <c r="AL312" s="42"/>
      <c r="AM312" s="42"/>
      <c r="AN312" s="42"/>
      <c r="AO312" s="42"/>
      <c r="AP312" s="42"/>
      <c r="AQ312" s="42"/>
      <c r="AR312" s="42"/>
      <c r="AS312" s="42"/>
      <c r="AT312" s="42"/>
      <c r="AU312" s="42"/>
      <c r="AV312" s="42"/>
      <c r="AW312" s="42"/>
      <c r="AX312" s="42"/>
      <c r="AY312" s="42"/>
      <c r="AZ312" s="42"/>
      <c r="BA312" s="42"/>
      <c r="BB312" s="42"/>
      <c r="BC312" s="42"/>
      <c r="BD312" s="42"/>
      <c r="BE312" s="42"/>
      <c r="BF312" s="42"/>
      <c r="BG312" s="42"/>
    </row>
    <row r="313" ht="14.25" customHeight="1">
      <c r="A313" s="10">
        <f>A311+1</f>
        <v>303</v>
      </c>
      <c r="B313" s="11" t="s">
        <v>502</v>
      </c>
      <c r="C313" s="11" t="s">
        <v>2454</v>
      </c>
      <c r="D313" s="11" t="s">
        <v>2455</v>
      </c>
      <c r="E313" s="10">
        <v>1.0</v>
      </c>
      <c r="F313" s="11" t="s">
        <v>2455</v>
      </c>
      <c r="G313" s="10"/>
      <c r="H313" s="10"/>
      <c r="I313" s="10" t="s">
        <v>2009</v>
      </c>
      <c r="J313" s="10"/>
      <c r="K313" s="10"/>
      <c r="L313" s="10" t="s">
        <v>145</v>
      </c>
      <c r="M313" s="10" t="s">
        <v>145</v>
      </c>
      <c r="N313" s="10" t="s">
        <v>245</v>
      </c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</row>
    <row r="314" ht="14.25" customHeight="1">
      <c r="A314" s="10">
        <f t="shared" ref="A314:A317" si="17">A313+1</f>
        <v>304</v>
      </c>
      <c r="B314" s="11" t="s">
        <v>502</v>
      </c>
      <c r="C314" s="11" t="s">
        <v>508</v>
      </c>
      <c r="D314" s="11" t="s">
        <v>2456</v>
      </c>
      <c r="E314" s="10">
        <f t="shared" ref="E314:E317" si="18">E313+1</f>
        <v>2</v>
      </c>
      <c r="F314" s="11" t="s">
        <v>2456</v>
      </c>
      <c r="G314" s="10"/>
      <c r="H314" s="10"/>
      <c r="I314" s="10" t="s">
        <v>2009</v>
      </c>
      <c r="J314" s="10"/>
      <c r="K314" s="10"/>
      <c r="L314" s="10" t="s">
        <v>145</v>
      </c>
      <c r="M314" s="10" t="s">
        <v>145</v>
      </c>
      <c r="N314" s="10" t="s">
        <v>245</v>
      </c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</row>
    <row r="315" ht="14.25" customHeight="1">
      <c r="A315" s="10">
        <f t="shared" si="17"/>
        <v>305</v>
      </c>
      <c r="B315" s="11" t="s">
        <v>502</v>
      </c>
      <c r="C315" s="11" t="s">
        <v>508</v>
      </c>
      <c r="D315" s="11" t="s">
        <v>2457</v>
      </c>
      <c r="E315" s="10">
        <f t="shared" si="18"/>
        <v>3</v>
      </c>
      <c r="F315" s="11" t="s">
        <v>2457</v>
      </c>
      <c r="G315" s="10"/>
      <c r="H315" s="10"/>
      <c r="I315" s="10" t="s">
        <v>2009</v>
      </c>
      <c r="J315" s="10"/>
      <c r="K315" s="10"/>
      <c r="L315" s="10" t="s">
        <v>145</v>
      </c>
      <c r="M315" s="10" t="s">
        <v>145</v>
      </c>
      <c r="N315" s="10" t="s">
        <v>245</v>
      </c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</row>
    <row r="316" ht="14.25" customHeight="1">
      <c r="A316" s="10">
        <f t="shared" si="17"/>
        <v>306</v>
      </c>
      <c r="B316" s="11" t="s">
        <v>502</v>
      </c>
      <c r="C316" s="11" t="s">
        <v>508</v>
      </c>
      <c r="D316" s="11" t="s">
        <v>2458</v>
      </c>
      <c r="E316" s="10">
        <f t="shared" si="18"/>
        <v>4</v>
      </c>
      <c r="F316" s="11" t="s">
        <v>2458</v>
      </c>
      <c r="G316" s="10"/>
      <c r="H316" s="10"/>
      <c r="I316" s="10" t="s">
        <v>2009</v>
      </c>
      <c r="J316" s="10"/>
      <c r="K316" s="10"/>
      <c r="L316" s="10" t="s">
        <v>145</v>
      </c>
      <c r="M316" s="10" t="s">
        <v>145</v>
      </c>
      <c r="N316" s="10" t="s">
        <v>245</v>
      </c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</row>
    <row r="317" ht="14.25" customHeight="1">
      <c r="A317" s="10">
        <f t="shared" si="17"/>
        <v>307</v>
      </c>
      <c r="B317" s="11" t="s">
        <v>502</v>
      </c>
      <c r="C317" s="11" t="s">
        <v>2459</v>
      </c>
      <c r="D317" s="11" t="s">
        <v>2460</v>
      </c>
      <c r="E317" s="10">
        <f t="shared" si="18"/>
        <v>5</v>
      </c>
      <c r="F317" s="11" t="s">
        <v>2460</v>
      </c>
      <c r="G317" s="10"/>
      <c r="H317" s="10"/>
      <c r="I317" s="10" t="s">
        <v>2009</v>
      </c>
      <c r="J317" s="10"/>
      <c r="K317" s="10"/>
      <c r="L317" s="10" t="s">
        <v>145</v>
      </c>
      <c r="M317" s="10" t="s">
        <v>145</v>
      </c>
      <c r="N317" s="10" t="s">
        <v>245</v>
      </c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</row>
    <row r="318" ht="14.25" customHeight="1">
      <c r="A318" s="40" t="s">
        <v>479</v>
      </c>
      <c r="B318" s="41"/>
      <c r="C318" s="41" t="s">
        <v>512</v>
      </c>
      <c r="D318" s="7"/>
      <c r="E318" s="7"/>
      <c r="F318" s="7"/>
      <c r="G318" s="6"/>
      <c r="H318" s="6"/>
      <c r="I318" s="6"/>
      <c r="J318" s="6"/>
      <c r="K318" s="6"/>
      <c r="L318" s="6"/>
      <c r="M318" s="6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  <c r="AB318" s="42"/>
      <c r="AC318" s="42"/>
      <c r="AD318" s="42"/>
      <c r="AE318" s="42"/>
      <c r="AF318" s="42"/>
      <c r="AG318" s="42"/>
      <c r="AH318" s="42"/>
      <c r="AI318" s="42"/>
      <c r="AJ318" s="42"/>
      <c r="AK318" s="42"/>
      <c r="AL318" s="42"/>
      <c r="AM318" s="42"/>
      <c r="AN318" s="42"/>
      <c r="AO318" s="42"/>
      <c r="AP318" s="42"/>
      <c r="AQ318" s="42"/>
      <c r="AR318" s="42"/>
      <c r="AS318" s="42"/>
      <c r="AT318" s="42"/>
      <c r="AU318" s="42"/>
      <c r="AV318" s="42"/>
      <c r="AW318" s="42"/>
      <c r="AX318" s="42"/>
      <c r="AY318" s="42"/>
      <c r="AZ318" s="42"/>
      <c r="BA318" s="42"/>
      <c r="BB318" s="42"/>
      <c r="BC318" s="42"/>
      <c r="BD318" s="42"/>
      <c r="BE318" s="42"/>
      <c r="BF318" s="42"/>
      <c r="BG318" s="42"/>
    </row>
    <row r="319" ht="14.25" customHeight="1">
      <c r="A319" s="10">
        <f>A317+1</f>
        <v>308</v>
      </c>
      <c r="B319" s="11" t="s">
        <v>512</v>
      </c>
      <c r="C319" s="11" t="s">
        <v>2461</v>
      </c>
      <c r="D319" s="11" t="s">
        <v>2462</v>
      </c>
      <c r="E319" s="10">
        <v>1.0</v>
      </c>
      <c r="F319" s="11" t="s">
        <v>2462</v>
      </c>
      <c r="G319" s="10"/>
      <c r="H319" s="10"/>
      <c r="I319" s="10" t="s">
        <v>2009</v>
      </c>
      <c r="J319" s="10"/>
      <c r="K319" s="10"/>
      <c r="L319" s="10" t="s">
        <v>145</v>
      </c>
      <c r="M319" s="10" t="s">
        <v>145</v>
      </c>
      <c r="N319" s="10" t="s">
        <v>245</v>
      </c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</row>
    <row r="320" ht="14.25" customHeight="1">
      <c r="A320" s="10">
        <f t="shared" ref="A320:A325" si="19">A319+1</f>
        <v>309</v>
      </c>
      <c r="B320" s="11" t="s">
        <v>512</v>
      </c>
      <c r="C320" s="11" t="s">
        <v>2461</v>
      </c>
      <c r="D320" s="11" t="s">
        <v>678</v>
      </c>
      <c r="E320" s="10">
        <f t="shared" ref="E320:E325" si="20">E319+1</f>
        <v>2</v>
      </c>
      <c r="F320" s="11" t="s">
        <v>678</v>
      </c>
      <c r="G320" s="10"/>
      <c r="H320" s="10"/>
      <c r="I320" s="10" t="s">
        <v>2009</v>
      </c>
      <c r="J320" s="10"/>
      <c r="K320" s="10"/>
      <c r="L320" s="10" t="s">
        <v>145</v>
      </c>
      <c r="M320" s="10" t="s">
        <v>145</v>
      </c>
      <c r="N320" s="10" t="s">
        <v>245</v>
      </c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</row>
    <row r="321" ht="14.25" customHeight="1">
      <c r="A321" s="10">
        <f t="shared" si="19"/>
        <v>310</v>
      </c>
      <c r="B321" s="11" t="s">
        <v>512</v>
      </c>
      <c r="C321" s="11" t="s">
        <v>2463</v>
      </c>
      <c r="D321" s="11" t="s">
        <v>2464</v>
      </c>
      <c r="E321" s="10">
        <f t="shared" si="20"/>
        <v>3</v>
      </c>
      <c r="F321" s="11" t="s">
        <v>2464</v>
      </c>
      <c r="G321" s="10"/>
      <c r="H321" s="10"/>
      <c r="I321" s="10" t="s">
        <v>2009</v>
      </c>
      <c r="J321" s="10"/>
      <c r="K321" s="10"/>
      <c r="L321" s="10" t="s">
        <v>145</v>
      </c>
      <c r="M321" s="10" t="s">
        <v>145</v>
      </c>
      <c r="N321" s="10" t="s">
        <v>245</v>
      </c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</row>
    <row r="322" ht="14.25" customHeight="1">
      <c r="A322" s="10">
        <f t="shared" si="19"/>
        <v>311</v>
      </c>
      <c r="B322" s="11" t="s">
        <v>512</v>
      </c>
      <c r="C322" s="11" t="s">
        <v>2463</v>
      </c>
      <c r="D322" s="11" t="s">
        <v>2414</v>
      </c>
      <c r="E322" s="10">
        <f t="shared" si="20"/>
        <v>4</v>
      </c>
      <c r="F322" s="11" t="s">
        <v>2414</v>
      </c>
      <c r="G322" s="10"/>
      <c r="H322" s="10"/>
      <c r="I322" s="10" t="s">
        <v>2009</v>
      </c>
      <c r="J322" s="10"/>
      <c r="K322" s="10"/>
      <c r="L322" s="10" t="s">
        <v>145</v>
      </c>
      <c r="M322" s="10" t="s">
        <v>145</v>
      </c>
      <c r="N322" s="10" t="s">
        <v>245</v>
      </c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0"/>
    </row>
    <row r="323" ht="14.25" customHeight="1">
      <c r="A323" s="10">
        <f t="shared" si="19"/>
        <v>312</v>
      </c>
      <c r="B323" s="11" t="s">
        <v>512</v>
      </c>
      <c r="C323" s="11" t="s">
        <v>2465</v>
      </c>
      <c r="D323" s="11" t="s">
        <v>2466</v>
      </c>
      <c r="E323" s="10">
        <f t="shared" si="20"/>
        <v>5</v>
      </c>
      <c r="F323" s="11" t="s">
        <v>2466</v>
      </c>
      <c r="G323" s="10"/>
      <c r="H323" s="10"/>
      <c r="I323" s="10" t="s">
        <v>2009</v>
      </c>
      <c r="J323" s="10"/>
      <c r="K323" s="10"/>
      <c r="L323" s="10" t="s">
        <v>145</v>
      </c>
      <c r="M323" s="10" t="s">
        <v>145</v>
      </c>
      <c r="N323" s="10" t="s">
        <v>245</v>
      </c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</row>
    <row r="324" ht="14.25" customHeight="1">
      <c r="A324" s="10">
        <f t="shared" si="19"/>
        <v>313</v>
      </c>
      <c r="B324" s="11" t="s">
        <v>512</v>
      </c>
      <c r="C324" s="11" t="s">
        <v>2465</v>
      </c>
      <c r="D324" s="11" t="s">
        <v>2467</v>
      </c>
      <c r="E324" s="10">
        <f t="shared" si="20"/>
        <v>6</v>
      </c>
      <c r="F324" s="11" t="s">
        <v>2467</v>
      </c>
      <c r="G324" s="10"/>
      <c r="H324" s="10"/>
      <c r="I324" s="10" t="s">
        <v>2009</v>
      </c>
      <c r="J324" s="10"/>
      <c r="K324" s="10"/>
      <c r="L324" s="10" t="s">
        <v>145</v>
      </c>
      <c r="M324" s="10" t="s">
        <v>145</v>
      </c>
      <c r="N324" s="10" t="s">
        <v>245</v>
      </c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0"/>
    </row>
    <row r="325" ht="14.25" customHeight="1">
      <c r="A325" s="10">
        <f t="shared" si="19"/>
        <v>314</v>
      </c>
      <c r="B325" s="11" t="s">
        <v>512</v>
      </c>
      <c r="C325" s="11" t="s">
        <v>520</v>
      </c>
      <c r="D325" s="11" t="s">
        <v>2468</v>
      </c>
      <c r="E325" s="10">
        <f t="shared" si="20"/>
        <v>7</v>
      </c>
      <c r="F325" s="11" t="s">
        <v>2468</v>
      </c>
      <c r="G325" s="10"/>
      <c r="H325" s="10"/>
      <c r="I325" s="10" t="s">
        <v>2009</v>
      </c>
      <c r="J325" s="10"/>
      <c r="K325" s="10"/>
      <c r="L325" s="10" t="s">
        <v>145</v>
      </c>
      <c r="M325" s="10" t="s">
        <v>145</v>
      </c>
      <c r="N325" s="10" t="s">
        <v>245</v>
      </c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</row>
    <row r="326" ht="14.25" customHeight="1">
      <c r="A326" s="40" t="s">
        <v>501</v>
      </c>
      <c r="B326" s="41"/>
      <c r="C326" s="41" t="s">
        <v>2469</v>
      </c>
      <c r="D326" s="7"/>
      <c r="E326" s="7"/>
      <c r="F326" s="7"/>
      <c r="G326" s="6"/>
      <c r="H326" s="6"/>
      <c r="I326" s="6"/>
      <c r="J326" s="6"/>
      <c r="K326" s="6"/>
      <c r="L326" s="6"/>
      <c r="M326" s="6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  <c r="AB326" s="42"/>
      <c r="AC326" s="42"/>
      <c r="AD326" s="42"/>
      <c r="AE326" s="42"/>
      <c r="AF326" s="42"/>
      <c r="AG326" s="42"/>
      <c r="AH326" s="42"/>
      <c r="AI326" s="42"/>
      <c r="AJ326" s="42"/>
      <c r="AK326" s="42"/>
      <c r="AL326" s="42"/>
      <c r="AM326" s="42"/>
      <c r="AN326" s="42"/>
      <c r="AO326" s="42"/>
      <c r="AP326" s="42"/>
      <c r="AQ326" s="42"/>
      <c r="AR326" s="42"/>
      <c r="AS326" s="42"/>
      <c r="AT326" s="42"/>
      <c r="AU326" s="42"/>
      <c r="AV326" s="42"/>
      <c r="AW326" s="42"/>
      <c r="AX326" s="42"/>
      <c r="AY326" s="42"/>
      <c r="AZ326" s="42"/>
      <c r="BA326" s="42"/>
      <c r="BB326" s="42"/>
      <c r="BC326" s="42"/>
      <c r="BD326" s="42"/>
      <c r="BE326" s="42"/>
      <c r="BF326" s="42"/>
      <c r="BG326" s="42"/>
    </row>
    <row r="327" ht="14.25" customHeight="1">
      <c r="A327" s="10">
        <f>A325+1</f>
        <v>315</v>
      </c>
      <c r="B327" s="11" t="s">
        <v>2469</v>
      </c>
      <c r="C327" s="11" t="s">
        <v>2470</v>
      </c>
      <c r="D327" s="11" t="s">
        <v>2471</v>
      </c>
      <c r="E327" s="10">
        <v>1.0</v>
      </c>
      <c r="F327" s="11" t="s">
        <v>2472</v>
      </c>
      <c r="G327" s="10"/>
      <c r="H327" s="10"/>
      <c r="I327" s="10" t="s">
        <v>1996</v>
      </c>
      <c r="J327" s="10"/>
      <c r="K327" s="10"/>
      <c r="L327" s="10" t="s">
        <v>64</v>
      </c>
      <c r="M327" s="10" t="s">
        <v>64</v>
      </c>
      <c r="N327" s="10" t="s">
        <v>245</v>
      </c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</row>
    <row r="328" ht="14.25" customHeight="1">
      <c r="A328" s="10">
        <f t="shared" ref="A328:A356" si="21">A327+1</f>
        <v>316</v>
      </c>
      <c r="B328" s="11" t="s">
        <v>2469</v>
      </c>
      <c r="C328" s="11" t="s">
        <v>2470</v>
      </c>
      <c r="D328" s="11" t="s">
        <v>2473</v>
      </c>
      <c r="E328" s="10">
        <f t="shared" ref="E328:E356" si="22">E327+1</f>
        <v>2</v>
      </c>
      <c r="F328" s="11" t="s">
        <v>2473</v>
      </c>
      <c r="G328" s="10"/>
      <c r="H328" s="10"/>
      <c r="I328" s="10" t="s">
        <v>1996</v>
      </c>
      <c r="J328" s="10"/>
      <c r="K328" s="10"/>
      <c r="L328" s="10" t="s">
        <v>64</v>
      </c>
      <c r="M328" s="10" t="s">
        <v>64</v>
      </c>
      <c r="N328" s="10" t="s">
        <v>245</v>
      </c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0"/>
    </row>
    <row r="329" ht="14.25" customHeight="1">
      <c r="A329" s="10">
        <f t="shared" si="21"/>
        <v>317</v>
      </c>
      <c r="B329" s="11" t="s">
        <v>2469</v>
      </c>
      <c r="C329" s="11" t="s">
        <v>2474</v>
      </c>
      <c r="D329" s="11" t="s">
        <v>2475</v>
      </c>
      <c r="E329" s="10">
        <f t="shared" si="22"/>
        <v>3</v>
      </c>
      <c r="F329" s="11" t="s">
        <v>2475</v>
      </c>
      <c r="G329" s="10"/>
      <c r="H329" s="10"/>
      <c r="I329" s="10" t="s">
        <v>1996</v>
      </c>
      <c r="J329" s="10"/>
      <c r="K329" s="10"/>
      <c r="L329" s="10" t="s">
        <v>64</v>
      </c>
      <c r="M329" s="10" t="s">
        <v>64</v>
      </c>
      <c r="N329" s="10" t="s">
        <v>245</v>
      </c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</row>
    <row r="330" ht="14.25" customHeight="1">
      <c r="A330" s="10">
        <f t="shared" si="21"/>
        <v>318</v>
      </c>
      <c r="B330" s="11" t="s">
        <v>2469</v>
      </c>
      <c r="C330" s="11" t="s">
        <v>2474</v>
      </c>
      <c r="D330" s="11" t="s">
        <v>2475</v>
      </c>
      <c r="E330" s="10">
        <f t="shared" si="22"/>
        <v>4</v>
      </c>
      <c r="F330" s="11" t="s">
        <v>2476</v>
      </c>
      <c r="G330" s="10"/>
      <c r="H330" s="10"/>
      <c r="I330" s="10" t="s">
        <v>1996</v>
      </c>
      <c r="J330" s="10"/>
      <c r="K330" s="10"/>
      <c r="L330" s="10" t="s">
        <v>64</v>
      </c>
      <c r="M330" s="10" t="s">
        <v>64</v>
      </c>
      <c r="N330" s="10" t="s">
        <v>245</v>
      </c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</row>
    <row r="331" ht="14.25" customHeight="1">
      <c r="A331" s="10">
        <f t="shared" si="21"/>
        <v>319</v>
      </c>
      <c r="B331" s="11" t="s">
        <v>2469</v>
      </c>
      <c r="C331" s="11" t="s">
        <v>2474</v>
      </c>
      <c r="D331" s="11" t="s">
        <v>2477</v>
      </c>
      <c r="E331" s="10">
        <f t="shared" si="22"/>
        <v>5</v>
      </c>
      <c r="F331" s="11" t="s">
        <v>2478</v>
      </c>
      <c r="G331" s="10"/>
      <c r="H331" s="10"/>
      <c r="I331" s="10" t="s">
        <v>1996</v>
      </c>
      <c r="J331" s="10"/>
      <c r="K331" s="10"/>
      <c r="L331" s="10" t="s">
        <v>64</v>
      </c>
      <c r="M331" s="10" t="s">
        <v>64</v>
      </c>
      <c r="N331" s="10" t="s">
        <v>245</v>
      </c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</row>
    <row r="332" ht="14.25" customHeight="1">
      <c r="A332" s="10">
        <f t="shared" si="21"/>
        <v>320</v>
      </c>
      <c r="B332" s="11" t="s">
        <v>2469</v>
      </c>
      <c r="C332" s="11" t="s">
        <v>2474</v>
      </c>
      <c r="D332" s="11" t="s">
        <v>2479</v>
      </c>
      <c r="E332" s="10">
        <f t="shared" si="22"/>
        <v>6</v>
      </c>
      <c r="F332" s="11" t="s">
        <v>2480</v>
      </c>
      <c r="G332" s="10"/>
      <c r="H332" s="10"/>
      <c r="I332" s="10" t="s">
        <v>1996</v>
      </c>
      <c r="J332" s="10"/>
      <c r="K332" s="10"/>
      <c r="L332" s="10" t="s">
        <v>64</v>
      </c>
      <c r="M332" s="10" t="s">
        <v>64</v>
      </c>
      <c r="N332" s="10" t="s">
        <v>245</v>
      </c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0"/>
    </row>
    <row r="333" ht="14.25" customHeight="1">
      <c r="A333" s="10">
        <f t="shared" si="21"/>
        <v>321</v>
      </c>
      <c r="B333" s="11" t="s">
        <v>2469</v>
      </c>
      <c r="C333" s="11" t="s">
        <v>2474</v>
      </c>
      <c r="D333" s="11" t="s">
        <v>2481</v>
      </c>
      <c r="E333" s="10">
        <f t="shared" si="22"/>
        <v>7</v>
      </c>
      <c r="F333" s="11" t="s">
        <v>2482</v>
      </c>
      <c r="G333" s="10"/>
      <c r="H333" s="10"/>
      <c r="I333" s="10" t="s">
        <v>1996</v>
      </c>
      <c r="J333" s="10"/>
      <c r="K333" s="10"/>
      <c r="L333" s="10" t="s">
        <v>64</v>
      </c>
      <c r="M333" s="10" t="s">
        <v>64</v>
      </c>
      <c r="N333" s="10" t="s">
        <v>245</v>
      </c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</row>
    <row r="334" ht="14.25" customHeight="1">
      <c r="A334" s="10">
        <f t="shared" si="21"/>
        <v>322</v>
      </c>
      <c r="B334" s="11" t="s">
        <v>2469</v>
      </c>
      <c r="C334" s="11" t="s">
        <v>2474</v>
      </c>
      <c r="D334" s="11" t="s">
        <v>2483</v>
      </c>
      <c r="E334" s="10">
        <f t="shared" si="22"/>
        <v>8</v>
      </c>
      <c r="F334" s="11" t="s">
        <v>2484</v>
      </c>
      <c r="G334" s="10"/>
      <c r="H334" s="10"/>
      <c r="I334" s="10" t="s">
        <v>2009</v>
      </c>
      <c r="J334" s="10"/>
      <c r="K334" s="10"/>
      <c r="L334" s="10" t="s">
        <v>64</v>
      </c>
      <c r="M334" s="10" t="s">
        <v>64</v>
      </c>
      <c r="N334" s="10" t="s">
        <v>245</v>
      </c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</row>
    <row r="335" ht="14.25" customHeight="1">
      <c r="A335" s="10">
        <f t="shared" si="21"/>
        <v>323</v>
      </c>
      <c r="B335" s="11" t="s">
        <v>2469</v>
      </c>
      <c r="C335" s="11" t="s">
        <v>2485</v>
      </c>
      <c r="D335" s="11" t="s">
        <v>2486</v>
      </c>
      <c r="E335" s="10">
        <f t="shared" si="22"/>
        <v>9</v>
      </c>
      <c r="F335" s="11" t="s">
        <v>2486</v>
      </c>
      <c r="G335" s="10"/>
      <c r="H335" s="10"/>
      <c r="I335" s="10" t="s">
        <v>1996</v>
      </c>
      <c r="J335" s="10"/>
      <c r="K335" s="10"/>
      <c r="L335" s="10" t="s">
        <v>64</v>
      </c>
      <c r="M335" s="10" t="s">
        <v>64</v>
      </c>
      <c r="N335" s="10" t="s">
        <v>245</v>
      </c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</row>
    <row r="336" ht="14.25" customHeight="1">
      <c r="A336" s="10">
        <f t="shared" si="21"/>
        <v>324</v>
      </c>
      <c r="B336" s="11" t="s">
        <v>2469</v>
      </c>
      <c r="C336" s="11" t="s">
        <v>2485</v>
      </c>
      <c r="D336" s="11" t="s">
        <v>2487</v>
      </c>
      <c r="E336" s="10">
        <f t="shared" si="22"/>
        <v>10</v>
      </c>
      <c r="F336" s="11" t="s">
        <v>2487</v>
      </c>
      <c r="G336" s="10"/>
      <c r="H336" s="10"/>
      <c r="I336" s="10" t="s">
        <v>2009</v>
      </c>
      <c r="J336" s="10"/>
      <c r="K336" s="10"/>
      <c r="L336" s="10" t="s">
        <v>64</v>
      </c>
      <c r="M336" s="10" t="s">
        <v>64</v>
      </c>
      <c r="N336" s="10" t="s">
        <v>245</v>
      </c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0"/>
    </row>
    <row r="337" ht="14.25" customHeight="1">
      <c r="A337" s="10">
        <f t="shared" si="21"/>
        <v>325</v>
      </c>
      <c r="B337" s="11" t="s">
        <v>2469</v>
      </c>
      <c r="C337" s="11" t="s">
        <v>2488</v>
      </c>
      <c r="D337" s="11" t="s">
        <v>2489</v>
      </c>
      <c r="E337" s="10">
        <f t="shared" si="22"/>
        <v>11</v>
      </c>
      <c r="F337" s="11" t="s">
        <v>2489</v>
      </c>
      <c r="G337" s="10"/>
      <c r="H337" s="10"/>
      <c r="I337" s="10" t="s">
        <v>1996</v>
      </c>
      <c r="J337" s="10"/>
      <c r="K337" s="10"/>
      <c r="L337" s="10" t="s">
        <v>64</v>
      </c>
      <c r="M337" s="10" t="s">
        <v>64</v>
      </c>
      <c r="N337" s="10" t="s">
        <v>245</v>
      </c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</row>
    <row r="338" ht="14.25" customHeight="1">
      <c r="A338" s="10">
        <f t="shared" si="21"/>
        <v>326</v>
      </c>
      <c r="B338" s="11" t="s">
        <v>2469</v>
      </c>
      <c r="C338" s="11" t="s">
        <v>2488</v>
      </c>
      <c r="D338" s="11" t="s">
        <v>2490</v>
      </c>
      <c r="E338" s="10">
        <f t="shared" si="22"/>
        <v>12</v>
      </c>
      <c r="F338" s="11" t="s">
        <v>2491</v>
      </c>
      <c r="G338" s="10"/>
      <c r="H338" s="10"/>
      <c r="I338" s="10" t="s">
        <v>1996</v>
      </c>
      <c r="J338" s="10"/>
      <c r="K338" s="10"/>
      <c r="L338" s="10" t="s">
        <v>64</v>
      </c>
      <c r="M338" s="10" t="s">
        <v>64</v>
      </c>
      <c r="N338" s="10" t="s">
        <v>245</v>
      </c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0"/>
    </row>
    <row r="339" ht="14.25" customHeight="1">
      <c r="A339" s="10">
        <f t="shared" si="21"/>
        <v>327</v>
      </c>
      <c r="B339" s="11" t="s">
        <v>2469</v>
      </c>
      <c r="C339" s="11" t="s">
        <v>2492</v>
      </c>
      <c r="D339" s="11" t="s">
        <v>2481</v>
      </c>
      <c r="E339" s="10">
        <f t="shared" si="22"/>
        <v>13</v>
      </c>
      <c r="F339" s="11" t="s">
        <v>2493</v>
      </c>
      <c r="G339" s="10"/>
      <c r="H339" s="10"/>
      <c r="I339" s="10" t="s">
        <v>1996</v>
      </c>
      <c r="J339" s="10"/>
      <c r="K339" s="10"/>
      <c r="L339" s="10" t="s">
        <v>64</v>
      </c>
      <c r="M339" s="10" t="s">
        <v>64</v>
      </c>
      <c r="N339" s="10" t="s">
        <v>245</v>
      </c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</row>
    <row r="340" ht="14.25" customHeight="1">
      <c r="A340" s="10">
        <f t="shared" si="21"/>
        <v>328</v>
      </c>
      <c r="B340" s="11" t="s">
        <v>2469</v>
      </c>
      <c r="C340" s="11" t="s">
        <v>2492</v>
      </c>
      <c r="D340" s="11" t="s">
        <v>2481</v>
      </c>
      <c r="E340" s="10">
        <f t="shared" si="22"/>
        <v>14</v>
      </c>
      <c r="F340" s="11" t="s">
        <v>2494</v>
      </c>
      <c r="G340" s="10"/>
      <c r="H340" s="10"/>
      <c r="I340" s="10" t="s">
        <v>1996</v>
      </c>
      <c r="J340" s="10"/>
      <c r="K340" s="10"/>
      <c r="L340" s="10" t="s">
        <v>64</v>
      </c>
      <c r="M340" s="10" t="s">
        <v>64</v>
      </c>
      <c r="N340" s="10" t="s">
        <v>245</v>
      </c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  <c r="BG340" s="10"/>
    </row>
    <row r="341" ht="14.25" customHeight="1">
      <c r="A341" s="10">
        <f t="shared" si="21"/>
        <v>329</v>
      </c>
      <c r="B341" s="11" t="s">
        <v>2469</v>
      </c>
      <c r="C341" s="11" t="s">
        <v>2492</v>
      </c>
      <c r="D341" s="11" t="s">
        <v>2481</v>
      </c>
      <c r="E341" s="10">
        <f t="shared" si="22"/>
        <v>15</v>
      </c>
      <c r="F341" s="11" t="s">
        <v>2495</v>
      </c>
      <c r="G341" s="10"/>
      <c r="H341" s="10"/>
      <c r="I341" s="10" t="s">
        <v>1996</v>
      </c>
      <c r="J341" s="10"/>
      <c r="K341" s="10"/>
      <c r="L341" s="10" t="s">
        <v>64</v>
      </c>
      <c r="M341" s="10" t="s">
        <v>64</v>
      </c>
      <c r="N341" s="10" t="s">
        <v>245</v>
      </c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</row>
    <row r="342" ht="14.25" customHeight="1">
      <c r="A342" s="10">
        <f t="shared" si="21"/>
        <v>330</v>
      </c>
      <c r="B342" s="11" t="s">
        <v>2469</v>
      </c>
      <c r="C342" s="11" t="s">
        <v>2496</v>
      </c>
      <c r="D342" s="11" t="s">
        <v>2497</v>
      </c>
      <c r="E342" s="10">
        <f t="shared" si="22"/>
        <v>16</v>
      </c>
      <c r="F342" s="11" t="s">
        <v>2498</v>
      </c>
      <c r="G342" s="10"/>
      <c r="H342" s="10"/>
      <c r="I342" s="10" t="s">
        <v>2009</v>
      </c>
      <c r="J342" s="10"/>
      <c r="K342" s="10"/>
      <c r="L342" s="10" t="s">
        <v>64</v>
      </c>
      <c r="M342" s="10" t="s">
        <v>64</v>
      </c>
      <c r="N342" s="10" t="s">
        <v>245</v>
      </c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0"/>
    </row>
    <row r="343" ht="14.25" customHeight="1">
      <c r="A343" s="10">
        <f t="shared" si="21"/>
        <v>331</v>
      </c>
      <c r="B343" s="11" t="s">
        <v>2469</v>
      </c>
      <c r="C343" s="11" t="s">
        <v>2499</v>
      </c>
      <c r="D343" s="11" t="s">
        <v>2500</v>
      </c>
      <c r="E343" s="10">
        <f t="shared" si="22"/>
        <v>17</v>
      </c>
      <c r="F343" s="11" t="s">
        <v>2500</v>
      </c>
      <c r="G343" s="10"/>
      <c r="H343" s="10"/>
      <c r="I343" s="10" t="s">
        <v>1996</v>
      </c>
      <c r="J343" s="10"/>
      <c r="K343" s="10"/>
      <c r="L343" s="10" t="s">
        <v>64</v>
      </c>
      <c r="M343" s="10" t="s">
        <v>64</v>
      </c>
      <c r="N343" s="10" t="s">
        <v>245</v>
      </c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0"/>
    </row>
    <row r="344" ht="14.25" customHeight="1">
      <c r="A344" s="10">
        <f t="shared" si="21"/>
        <v>332</v>
      </c>
      <c r="B344" s="11" t="s">
        <v>2469</v>
      </c>
      <c r="C344" s="11" t="s">
        <v>2499</v>
      </c>
      <c r="D344" s="11" t="s">
        <v>2501</v>
      </c>
      <c r="E344" s="10">
        <f t="shared" si="22"/>
        <v>18</v>
      </c>
      <c r="F344" s="11" t="s">
        <v>2501</v>
      </c>
      <c r="G344" s="10"/>
      <c r="H344" s="10"/>
      <c r="I344" s="10" t="s">
        <v>1996</v>
      </c>
      <c r="J344" s="10"/>
      <c r="K344" s="10"/>
      <c r="L344" s="10" t="s">
        <v>64</v>
      </c>
      <c r="M344" s="10" t="s">
        <v>64</v>
      </c>
      <c r="N344" s="10" t="s">
        <v>245</v>
      </c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0"/>
    </row>
    <row r="345" ht="14.25" customHeight="1">
      <c r="A345" s="10">
        <f t="shared" si="21"/>
        <v>333</v>
      </c>
      <c r="B345" s="11" t="s">
        <v>2469</v>
      </c>
      <c r="C345" s="11" t="s">
        <v>2499</v>
      </c>
      <c r="D345" s="11" t="s">
        <v>2502</v>
      </c>
      <c r="E345" s="10">
        <f t="shared" si="22"/>
        <v>19</v>
      </c>
      <c r="F345" s="11" t="s">
        <v>2503</v>
      </c>
      <c r="G345" s="10"/>
      <c r="H345" s="10"/>
      <c r="I345" s="10" t="s">
        <v>1996</v>
      </c>
      <c r="J345" s="10"/>
      <c r="K345" s="10"/>
      <c r="L345" s="10" t="s">
        <v>64</v>
      </c>
      <c r="M345" s="10" t="s">
        <v>64</v>
      </c>
      <c r="N345" s="10" t="s">
        <v>245</v>
      </c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</row>
    <row r="346" ht="14.25" customHeight="1">
      <c r="A346" s="10">
        <f t="shared" si="21"/>
        <v>334</v>
      </c>
      <c r="B346" s="11" t="s">
        <v>2469</v>
      </c>
      <c r="C346" s="11" t="s">
        <v>2504</v>
      </c>
      <c r="D346" s="11" t="s">
        <v>2505</v>
      </c>
      <c r="E346" s="10">
        <f t="shared" si="22"/>
        <v>20</v>
      </c>
      <c r="F346" s="11" t="s">
        <v>2506</v>
      </c>
      <c r="G346" s="10"/>
      <c r="H346" s="10"/>
      <c r="I346" s="10" t="s">
        <v>1996</v>
      </c>
      <c r="J346" s="10"/>
      <c r="K346" s="10"/>
      <c r="L346" s="10" t="s">
        <v>64</v>
      </c>
      <c r="M346" s="10" t="s">
        <v>64</v>
      </c>
      <c r="N346" s="10" t="s">
        <v>245</v>
      </c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</row>
    <row r="347" ht="14.25" customHeight="1">
      <c r="A347" s="10">
        <f t="shared" si="21"/>
        <v>335</v>
      </c>
      <c r="B347" s="11" t="s">
        <v>2469</v>
      </c>
      <c r="C347" s="11" t="s">
        <v>2507</v>
      </c>
      <c r="D347" s="11" t="s">
        <v>2508</v>
      </c>
      <c r="E347" s="10">
        <f t="shared" si="22"/>
        <v>21</v>
      </c>
      <c r="F347" s="11" t="s">
        <v>2508</v>
      </c>
      <c r="G347" s="10"/>
      <c r="H347" s="10"/>
      <c r="I347" s="10" t="s">
        <v>2009</v>
      </c>
      <c r="J347" s="10"/>
      <c r="K347" s="10"/>
      <c r="L347" s="10" t="s">
        <v>64</v>
      </c>
      <c r="M347" s="10" t="s">
        <v>64</v>
      </c>
      <c r="N347" s="10" t="s">
        <v>245</v>
      </c>
      <c r="O347" s="10"/>
      <c r="P347" s="10"/>
      <c r="Q347" s="10"/>
      <c r="R347" s="10"/>
      <c r="S347" s="10"/>
      <c r="T347" s="10"/>
      <c r="U347" s="10" t="s">
        <v>2509</v>
      </c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</row>
    <row r="348" ht="14.25" customHeight="1">
      <c r="A348" s="10">
        <f t="shared" si="21"/>
        <v>336</v>
      </c>
      <c r="B348" s="11" t="s">
        <v>2469</v>
      </c>
      <c r="C348" s="11" t="s">
        <v>2507</v>
      </c>
      <c r="D348" s="11" t="s">
        <v>2508</v>
      </c>
      <c r="E348" s="10">
        <f t="shared" si="22"/>
        <v>22</v>
      </c>
      <c r="F348" s="11" t="s">
        <v>2510</v>
      </c>
      <c r="G348" s="10"/>
      <c r="H348" s="10"/>
      <c r="I348" s="10" t="s">
        <v>2009</v>
      </c>
      <c r="J348" s="10"/>
      <c r="K348" s="10"/>
      <c r="L348" s="10" t="s">
        <v>64</v>
      </c>
      <c r="M348" s="10" t="s">
        <v>64</v>
      </c>
      <c r="N348" s="10" t="s">
        <v>245</v>
      </c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</row>
    <row r="349" ht="14.25" customHeight="1">
      <c r="A349" s="10">
        <f t="shared" si="21"/>
        <v>337</v>
      </c>
      <c r="B349" s="11" t="s">
        <v>2469</v>
      </c>
      <c r="C349" s="11" t="s">
        <v>2507</v>
      </c>
      <c r="D349" s="11" t="s">
        <v>2511</v>
      </c>
      <c r="E349" s="10">
        <f t="shared" si="22"/>
        <v>23</v>
      </c>
      <c r="F349" s="11" t="s">
        <v>2512</v>
      </c>
      <c r="G349" s="10"/>
      <c r="H349" s="10"/>
      <c r="I349" s="10" t="s">
        <v>2009</v>
      </c>
      <c r="J349" s="10"/>
      <c r="K349" s="10"/>
      <c r="L349" s="10" t="s">
        <v>64</v>
      </c>
      <c r="M349" s="10" t="s">
        <v>64</v>
      </c>
      <c r="N349" s="10" t="s">
        <v>245</v>
      </c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</row>
    <row r="350" ht="14.25" customHeight="1">
      <c r="A350" s="10">
        <f t="shared" si="21"/>
        <v>338</v>
      </c>
      <c r="B350" s="11" t="s">
        <v>2469</v>
      </c>
      <c r="C350" s="11" t="s">
        <v>2513</v>
      </c>
      <c r="D350" s="11" t="s">
        <v>2514</v>
      </c>
      <c r="E350" s="10">
        <f t="shared" si="22"/>
        <v>24</v>
      </c>
      <c r="F350" s="11" t="s">
        <v>2515</v>
      </c>
      <c r="G350" s="10"/>
      <c r="H350" s="10"/>
      <c r="I350" s="10" t="s">
        <v>1996</v>
      </c>
      <c r="J350" s="10"/>
      <c r="K350" s="10"/>
      <c r="L350" s="10" t="s">
        <v>64</v>
      </c>
      <c r="M350" s="10" t="s">
        <v>64</v>
      </c>
      <c r="N350" s="10" t="s">
        <v>245</v>
      </c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</row>
    <row r="351" ht="14.25" customHeight="1">
      <c r="A351" s="10">
        <f t="shared" si="21"/>
        <v>339</v>
      </c>
      <c r="B351" s="11" t="s">
        <v>2469</v>
      </c>
      <c r="C351" s="11" t="s">
        <v>2513</v>
      </c>
      <c r="D351" s="11" t="s">
        <v>2514</v>
      </c>
      <c r="E351" s="10">
        <f t="shared" si="22"/>
        <v>25</v>
      </c>
      <c r="F351" s="11" t="s">
        <v>2514</v>
      </c>
      <c r="G351" s="10"/>
      <c r="H351" s="10"/>
      <c r="I351" s="10" t="s">
        <v>1996</v>
      </c>
      <c r="J351" s="10"/>
      <c r="K351" s="10"/>
      <c r="L351" s="10" t="s">
        <v>64</v>
      </c>
      <c r="M351" s="10" t="s">
        <v>64</v>
      </c>
      <c r="N351" s="10" t="s">
        <v>245</v>
      </c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</row>
    <row r="352" ht="14.25" customHeight="1">
      <c r="A352" s="10">
        <f t="shared" si="21"/>
        <v>340</v>
      </c>
      <c r="B352" s="11" t="s">
        <v>2469</v>
      </c>
      <c r="C352" s="11" t="s">
        <v>2513</v>
      </c>
      <c r="D352" s="11" t="s">
        <v>2514</v>
      </c>
      <c r="E352" s="10">
        <f t="shared" si="22"/>
        <v>26</v>
      </c>
      <c r="F352" s="11" t="s">
        <v>2516</v>
      </c>
      <c r="G352" s="10"/>
      <c r="H352" s="10"/>
      <c r="I352" s="10" t="s">
        <v>1996</v>
      </c>
      <c r="J352" s="10"/>
      <c r="K352" s="10"/>
      <c r="L352" s="10" t="s">
        <v>64</v>
      </c>
      <c r="M352" s="10" t="s">
        <v>64</v>
      </c>
      <c r="N352" s="10" t="s">
        <v>245</v>
      </c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</row>
    <row r="353" ht="14.25" customHeight="1">
      <c r="A353" s="10">
        <f t="shared" si="21"/>
        <v>341</v>
      </c>
      <c r="B353" s="11" t="s">
        <v>2469</v>
      </c>
      <c r="C353" s="11" t="s">
        <v>2513</v>
      </c>
      <c r="D353" s="11" t="s">
        <v>2514</v>
      </c>
      <c r="E353" s="10">
        <f t="shared" si="22"/>
        <v>27</v>
      </c>
      <c r="F353" s="11" t="s">
        <v>2517</v>
      </c>
      <c r="G353" s="10"/>
      <c r="H353" s="10"/>
      <c r="I353" s="10" t="s">
        <v>1996</v>
      </c>
      <c r="J353" s="10"/>
      <c r="K353" s="10"/>
      <c r="L353" s="10" t="s">
        <v>64</v>
      </c>
      <c r="M353" s="10" t="s">
        <v>64</v>
      </c>
      <c r="N353" s="10" t="s">
        <v>245</v>
      </c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</row>
    <row r="354" ht="14.25" customHeight="1">
      <c r="A354" s="10">
        <f t="shared" si="21"/>
        <v>342</v>
      </c>
      <c r="B354" s="11" t="s">
        <v>2469</v>
      </c>
      <c r="C354" s="11" t="s">
        <v>2518</v>
      </c>
      <c r="D354" s="11" t="s">
        <v>2519</v>
      </c>
      <c r="E354" s="10">
        <f t="shared" si="22"/>
        <v>28</v>
      </c>
      <c r="F354" s="11" t="s">
        <v>2520</v>
      </c>
      <c r="G354" s="10"/>
      <c r="H354" s="10"/>
      <c r="I354" s="10" t="s">
        <v>1996</v>
      </c>
      <c r="J354" s="10"/>
      <c r="K354" s="10"/>
      <c r="L354" s="10" t="s">
        <v>64</v>
      </c>
      <c r="M354" s="10" t="s">
        <v>64</v>
      </c>
      <c r="N354" s="10" t="s">
        <v>245</v>
      </c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  <c r="BF354" s="10"/>
      <c r="BG354" s="10"/>
    </row>
    <row r="355" ht="14.25" customHeight="1">
      <c r="A355" s="10">
        <f t="shared" si="21"/>
        <v>343</v>
      </c>
      <c r="B355" s="11" t="s">
        <v>2469</v>
      </c>
      <c r="C355" s="11" t="s">
        <v>2518</v>
      </c>
      <c r="D355" s="11" t="s">
        <v>2521</v>
      </c>
      <c r="E355" s="10">
        <f t="shared" si="22"/>
        <v>29</v>
      </c>
      <c r="F355" s="11" t="s">
        <v>2522</v>
      </c>
      <c r="G355" s="10"/>
      <c r="H355" s="10"/>
      <c r="I355" s="10" t="s">
        <v>1996</v>
      </c>
      <c r="J355" s="10"/>
      <c r="K355" s="10"/>
      <c r="L355" s="10" t="s">
        <v>64</v>
      </c>
      <c r="M355" s="10" t="s">
        <v>64</v>
      </c>
      <c r="N355" s="10" t="s">
        <v>245</v>
      </c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</row>
    <row r="356" ht="14.25" customHeight="1">
      <c r="A356" s="10">
        <f t="shared" si="21"/>
        <v>344</v>
      </c>
      <c r="B356" s="11" t="s">
        <v>2469</v>
      </c>
      <c r="C356" s="11" t="s">
        <v>2523</v>
      </c>
      <c r="D356" s="11" t="s">
        <v>2524</v>
      </c>
      <c r="E356" s="10">
        <f t="shared" si="22"/>
        <v>30</v>
      </c>
      <c r="F356" s="11" t="s">
        <v>2525</v>
      </c>
      <c r="G356" s="10"/>
      <c r="H356" s="10"/>
      <c r="I356" s="10" t="s">
        <v>1996</v>
      </c>
      <c r="J356" s="10"/>
      <c r="K356" s="10"/>
      <c r="L356" s="10" t="s">
        <v>64</v>
      </c>
      <c r="M356" s="10" t="s">
        <v>64</v>
      </c>
      <c r="N356" s="10" t="s">
        <v>245</v>
      </c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0"/>
    </row>
    <row r="357" ht="14.25" customHeight="1">
      <c r="A357" s="40" t="s">
        <v>523</v>
      </c>
      <c r="B357" s="41"/>
      <c r="C357" s="41" t="s">
        <v>524</v>
      </c>
      <c r="D357" s="7"/>
      <c r="E357" s="7"/>
      <c r="F357" s="7"/>
      <c r="G357" s="6"/>
      <c r="H357" s="6"/>
      <c r="I357" s="6"/>
      <c r="J357" s="6"/>
      <c r="K357" s="6"/>
      <c r="L357" s="6"/>
      <c r="M357" s="6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  <c r="AB357" s="42"/>
      <c r="AC357" s="42"/>
      <c r="AD357" s="42"/>
      <c r="AE357" s="42"/>
      <c r="AF357" s="42"/>
      <c r="AG357" s="42"/>
      <c r="AH357" s="42"/>
      <c r="AI357" s="42"/>
      <c r="AJ357" s="42"/>
      <c r="AK357" s="42"/>
      <c r="AL357" s="42"/>
      <c r="AM357" s="42"/>
      <c r="AN357" s="42"/>
      <c r="AO357" s="42"/>
      <c r="AP357" s="42"/>
      <c r="AQ357" s="42"/>
      <c r="AR357" s="42"/>
      <c r="AS357" s="42"/>
      <c r="AT357" s="42"/>
      <c r="AU357" s="42"/>
      <c r="AV357" s="42"/>
      <c r="AW357" s="42"/>
      <c r="AX357" s="42"/>
      <c r="AY357" s="42"/>
      <c r="AZ357" s="42"/>
      <c r="BA357" s="42"/>
      <c r="BB357" s="42"/>
      <c r="BC357" s="42"/>
      <c r="BD357" s="42"/>
      <c r="BE357" s="42"/>
      <c r="BF357" s="42"/>
      <c r="BG357" s="42"/>
    </row>
    <row r="358" ht="14.25" customHeight="1">
      <c r="A358" s="10">
        <f>A356+1</f>
        <v>345</v>
      </c>
      <c r="B358" s="11" t="s">
        <v>524</v>
      </c>
      <c r="C358" s="11" t="s">
        <v>2526</v>
      </c>
      <c r="D358" s="11" t="s">
        <v>2527</v>
      </c>
      <c r="E358" s="10">
        <v>1.0</v>
      </c>
      <c r="F358" s="11" t="s">
        <v>2528</v>
      </c>
      <c r="G358" s="10"/>
      <c r="H358" s="10"/>
      <c r="I358" s="10" t="s">
        <v>1996</v>
      </c>
      <c r="J358" s="10"/>
      <c r="K358" s="10"/>
      <c r="L358" s="10" t="s">
        <v>64</v>
      </c>
      <c r="M358" s="10" t="s">
        <v>64</v>
      </c>
      <c r="N358" s="10" t="s">
        <v>245</v>
      </c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</row>
    <row r="359" ht="14.25" customHeight="1">
      <c r="A359" s="10">
        <f t="shared" ref="A359:A392" si="23">A358+1</f>
        <v>346</v>
      </c>
      <c r="B359" s="11" t="s">
        <v>524</v>
      </c>
      <c r="C359" s="11" t="s">
        <v>2529</v>
      </c>
      <c r="D359" s="11" t="s">
        <v>2530</v>
      </c>
      <c r="E359" s="10">
        <f t="shared" ref="E359:E392" si="24">E358+1</f>
        <v>2</v>
      </c>
      <c r="F359" s="11" t="s">
        <v>2531</v>
      </c>
      <c r="G359" s="10"/>
      <c r="H359" s="10"/>
      <c r="I359" s="10" t="s">
        <v>2009</v>
      </c>
      <c r="J359" s="10"/>
      <c r="K359" s="10"/>
      <c r="L359" s="10" t="s">
        <v>64</v>
      </c>
      <c r="M359" s="10" t="s">
        <v>64</v>
      </c>
      <c r="N359" s="10" t="s">
        <v>245</v>
      </c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</row>
    <row r="360" ht="14.25" customHeight="1">
      <c r="A360" s="10">
        <f t="shared" si="23"/>
        <v>347</v>
      </c>
      <c r="B360" s="11" t="s">
        <v>524</v>
      </c>
      <c r="C360" s="11" t="s">
        <v>2529</v>
      </c>
      <c r="D360" s="11" t="s">
        <v>2530</v>
      </c>
      <c r="E360" s="10">
        <f t="shared" si="24"/>
        <v>3</v>
      </c>
      <c r="F360" s="11" t="s">
        <v>2532</v>
      </c>
      <c r="G360" s="10"/>
      <c r="H360" s="10"/>
      <c r="I360" s="10" t="s">
        <v>2009</v>
      </c>
      <c r="J360" s="10"/>
      <c r="K360" s="10"/>
      <c r="L360" s="10" t="s">
        <v>145</v>
      </c>
      <c r="M360" s="10" t="s">
        <v>145</v>
      </c>
      <c r="N360" s="10" t="s">
        <v>245</v>
      </c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  <c r="BG360" s="10"/>
    </row>
    <row r="361" ht="14.25" customHeight="1">
      <c r="A361" s="10">
        <f t="shared" si="23"/>
        <v>348</v>
      </c>
      <c r="B361" s="11" t="s">
        <v>524</v>
      </c>
      <c r="C361" s="11" t="s">
        <v>2529</v>
      </c>
      <c r="D361" s="11" t="s">
        <v>2530</v>
      </c>
      <c r="E361" s="10">
        <f t="shared" si="24"/>
        <v>4</v>
      </c>
      <c r="F361" s="11" t="s">
        <v>2533</v>
      </c>
      <c r="G361" s="10"/>
      <c r="H361" s="10"/>
      <c r="I361" s="10" t="s">
        <v>2009</v>
      </c>
      <c r="J361" s="10"/>
      <c r="K361" s="10"/>
      <c r="L361" s="10" t="s">
        <v>64</v>
      </c>
      <c r="M361" s="10" t="s">
        <v>64</v>
      </c>
      <c r="N361" s="10" t="s">
        <v>245</v>
      </c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</row>
    <row r="362" ht="14.25" customHeight="1">
      <c r="A362" s="10">
        <f t="shared" si="23"/>
        <v>349</v>
      </c>
      <c r="B362" s="11" t="s">
        <v>524</v>
      </c>
      <c r="C362" s="11" t="s">
        <v>2529</v>
      </c>
      <c r="D362" s="11" t="s">
        <v>2530</v>
      </c>
      <c r="E362" s="10">
        <f t="shared" si="24"/>
        <v>5</v>
      </c>
      <c r="F362" s="11" t="s">
        <v>2534</v>
      </c>
      <c r="G362" s="10"/>
      <c r="H362" s="10"/>
      <c r="I362" s="10" t="s">
        <v>2009</v>
      </c>
      <c r="J362" s="10"/>
      <c r="K362" s="10"/>
      <c r="L362" s="10" t="s">
        <v>64</v>
      </c>
      <c r="M362" s="10" t="s">
        <v>64</v>
      </c>
      <c r="N362" s="10" t="s">
        <v>245</v>
      </c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  <c r="BG362" s="10"/>
    </row>
    <row r="363" ht="14.25" customHeight="1">
      <c r="A363" s="10">
        <f t="shared" si="23"/>
        <v>350</v>
      </c>
      <c r="B363" s="11" t="s">
        <v>524</v>
      </c>
      <c r="C363" s="11" t="s">
        <v>2529</v>
      </c>
      <c r="D363" s="11" t="s">
        <v>2530</v>
      </c>
      <c r="E363" s="10">
        <f t="shared" si="24"/>
        <v>6</v>
      </c>
      <c r="F363" s="11" t="s">
        <v>2535</v>
      </c>
      <c r="G363" s="10"/>
      <c r="H363" s="10"/>
      <c r="I363" s="10" t="s">
        <v>2009</v>
      </c>
      <c r="J363" s="10"/>
      <c r="K363" s="10"/>
      <c r="L363" s="10" t="s">
        <v>64</v>
      </c>
      <c r="M363" s="10" t="s">
        <v>64</v>
      </c>
      <c r="N363" s="10" t="s">
        <v>245</v>
      </c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</row>
    <row r="364" ht="14.25" customHeight="1">
      <c r="A364" s="10">
        <f t="shared" si="23"/>
        <v>351</v>
      </c>
      <c r="B364" s="11" t="s">
        <v>524</v>
      </c>
      <c r="C364" s="11" t="s">
        <v>2529</v>
      </c>
      <c r="D364" s="11" t="s">
        <v>2530</v>
      </c>
      <c r="E364" s="10">
        <f t="shared" si="24"/>
        <v>7</v>
      </c>
      <c r="F364" s="11" t="s">
        <v>2536</v>
      </c>
      <c r="G364" s="10"/>
      <c r="H364" s="10"/>
      <c r="I364" s="10" t="s">
        <v>2009</v>
      </c>
      <c r="J364" s="10"/>
      <c r="K364" s="10"/>
      <c r="L364" s="10" t="s">
        <v>64</v>
      </c>
      <c r="M364" s="10" t="s">
        <v>64</v>
      </c>
      <c r="N364" s="10" t="s">
        <v>245</v>
      </c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</row>
    <row r="365" ht="14.25" customHeight="1">
      <c r="A365" s="10">
        <f t="shared" si="23"/>
        <v>352</v>
      </c>
      <c r="B365" s="11" t="s">
        <v>524</v>
      </c>
      <c r="C365" s="11" t="s">
        <v>2529</v>
      </c>
      <c r="D365" s="11" t="s">
        <v>2537</v>
      </c>
      <c r="E365" s="10">
        <f t="shared" si="24"/>
        <v>8</v>
      </c>
      <c r="F365" s="11" t="s">
        <v>2538</v>
      </c>
      <c r="G365" s="10"/>
      <c r="H365" s="10"/>
      <c r="I365" s="10" t="s">
        <v>2009</v>
      </c>
      <c r="J365" s="10"/>
      <c r="K365" s="10"/>
      <c r="L365" s="10" t="s">
        <v>64</v>
      </c>
      <c r="M365" s="10" t="s">
        <v>64</v>
      </c>
      <c r="N365" s="10" t="s">
        <v>109</v>
      </c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</row>
    <row r="366" ht="14.25" customHeight="1">
      <c r="A366" s="10">
        <f t="shared" si="23"/>
        <v>353</v>
      </c>
      <c r="B366" s="11" t="s">
        <v>524</v>
      </c>
      <c r="C366" s="11" t="s">
        <v>2529</v>
      </c>
      <c r="D366" s="11" t="s">
        <v>2537</v>
      </c>
      <c r="E366" s="10">
        <f t="shared" si="24"/>
        <v>9</v>
      </c>
      <c r="F366" s="11" t="s">
        <v>2539</v>
      </c>
      <c r="G366" s="10"/>
      <c r="H366" s="10"/>
      <c r="I366" s="10" t="s">
        <v>2009</v>
      </c>
      <c r="J366" s="10"/>
      <c r="K366" s="10"/>
      <c r="L366" s="10" t="s">
        <v>64</v>
      </c>
      <c r="M366" s="10" t="s">
        <v>64</v>
      </c>
      <c r="N366" s="10" t="s">
        <v>109</v>
      </c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0"/>
    </row>
    <row r="367" ht="14.25" customHeight="1">
      <c r="A367" s="10">
        <f t="shared" si="23"/>
        <v>354</v>
      </c>
      <c r="B367" s="11" t="s">
        <v>524</v>
      </c>
      <c r="C367" s="11" t="s">
        <v>2529</v>
      </c>
      <c r="D367" s="11" t="s">
        <v>2530</v>
      </c>
      <c r="E367" s="10">
        <f t="shared" si="24"/>
        <v>10</v>
      </c>
      <c r="F367" s="11" t="s">
        <v>2540</v>
      </c>
      <c r="G367" s="10"/>
      <c r="H367" s="10"/>
      <c r="I367" s="10" t="s">
        <v>2009</v>
      </c>
      <c r="J367" s="10"/>
      <c r="K367" s="10"/>
      <c r="L367" s="10" t="s">
        <v>64</v>
      </c>
      <c r="M367" s="10" t="s">
        <v>64</v>
      </c>
      <c r="N367" s="10" t="s">
        <v>245</v>
      </c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</row>
    <row r="368" ht="14.25" customHeight="1">
      <c r="A368" s="10">
        <f t="shared" si="23"/>
        <v>355</v>
      </c>
      <c r="B368" s="11" t="s">
        <v>524</v>
      </c>
      <c r="C368" s="11" t="s">
        <v>2529</v>
      </c>
      <c r="D368" s="11" t="s">
        <v>2541</v>
      </c>
      <c r="E368" s="10">
        <f t="shared" si="24"/>
        <v>11</v>
      </c>
      <c r="F368" s="11" t="s">
        <v>2542</v>
      </c>
      <c r="G368" s="10"/>
      <c r="H368" s="10"/>
      <c r="I368" s="10" t="s">
        <v>2009</v>
      </c>
      <c r="J368" s="10"/>
      <c r="K368" s="10"/>
      <c r="L368" s="10" t="s">
        <v>64</v>
      </c>
      <c r="M368" s="10" t="s">
        <v>64</v>
      </c>
      <c r="N368" s="10" t="s">
        <v>245</v>
      </c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0"/>
    </row>
    <row r="369" ht="14.25" customHeight="1">
      <c r="A369" s="10">
        <f t="shared" si="23"/>
        <v>356</v>
      </c>
      <c r="B369" s="11" t="s">
        <v>524</v>
      </c>
      <c r="C369" s="11" t="s">
        <v>2529</v>
      </c>
      <c r="D369" s="11" t="s">
        <v>2541</v>
      </c>
      <c r="E369" s="10">
        <f t="shared" si="24"/>
        <v>12</v>
      </c>
      <c r="F369" s="11" t="s">
        <v>2543</v>
      </c>
      <c r="G369" s="10"/>
      <c r="H369" s="10"/>
      <c r="I369" s="10" t="s">
        <v>2009</v>
      </c>
      <c r="J369" s="10"/>
      <c r="K369" s="10"/>
      <c r="L369" s="10" t="s">
        <v>64</v>
      </c>
      <c r="M369" s="10" t="s">
        <v>64</v>
      </c>
      <c r="N369" s="10" t="s">
        <v>245</v>
      </c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</row>
    <row r="370" ht="14.25" customHeight="1">
      <c r="A370" s="10">
        <f t="shared" si="23"/>
        <v>357</v>
      </c>
      <c r="B370" s="11" t="s">
        <v>524</v>
      </c>
      <c r="C370" s="11" t="s">
        <v>2529</v>
      </c>
      <c r="D370" s="11" t="s">
        <v>2544</v>
      </c>
      <c r="E370" s="10">
        <f t="shared" si="24"/>
        <v>13</v>
      </c>
      <c r="F370" s="11" t="s">
        <v>2545</v>
      </c>
      <c r="G370" s="10"/>
      <c r="H370" s="10"/>
      <c r="I370" s="10" t="s">
        <v>2009</v>
      </c>
      <c r="J370" s="10"/>
      <c r="K370" s="10"/>
      <c r="L370" s="10" t="s">
        <v>64</v>
      </c>
      <c r="M370" s="10" t="s">
        <v>64</v>
      </c>
      <c r="N370" s="10" t="s">
        <v>245</v>
      </c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</row>
    <row r="371" ht="14.25" customHeight="1">
      <c r="A371" s="10">
        <f t="shared" si="23"/>
        <v>358</v>
      </c>
      <c r="B371" s="11" t="s">
        <v>524</v>
      </c>
      <c r="C371" s="11" t="s">
        <v>2529</v>
      </c>
      <c r="D371" s="11" t="s">
        <v>2546</v>
      </c>
      <c r="E371" s="10">
        <f t="shared" si="24"/>
        <v>14</v>
      </c>
      <c r="F371" s="11" t="s">
        <v>2547</v>
      </c>
      <c r="G371" s="10"/>
      <c r="H371" s="10"/>
      <c r="I371" s="10" t="s">
        <v>2009</v>
      </c>
      <c r="J371" s="10"/>
      <c r="K371" s="10"/>
      <c r="L371" s="10" t="s">
        <v>64</v>
      </c>
      <c r="M371" s="10" t="s">
        <v>64</v>
      </c>
      <c r="N371" s="10" t="s">
        <v>109</v>
      </c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</row>
    <row r="372" ht="14.25" customHeight="1">
      <c r="A372" s="10">
        <f t="shared" si="23"/>
        <v>359</v>
      </c>
      <c r="B372" s="11" t="s">
        <v>524</v>
      </c>
      <c r="C372" s="11" t="s">
        <v>2529</v>
      </c>
      <c r="D372" s="11" t="s">
        <v>2530</v>
      </c>
      <c r="E372" s="10">
        <f t="shared" si="24"/>
        <v>15</v>
      </c>
      <c r="F372" s="11" t="s">
        <v>2548</v>
      </c>
      <c r="G372" s="10"/>
      <c r="H372" s="10"/>
      <c r="I372" s="10" t="s">
        <v>2009</v>
      </c>
      <c r="J372" s="10"/>
      <c r="K372" s="10"/>
      <c r="L372" s="10" t="s">
        <v>64</v>
      </c>
      <c r="M372" s="10" t="s">
        <v>64</v>
      </c>
      <c r="N372" s="10" t="s">
        <v>245</v>
      </c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</row>
    <row r="373" ht="14.25" customHeight="1">
      <c r="A373" s="10">
        <f t="shared" si="23"/>
        <v>360</v>
      </c>
      <c r="B373" s="11" t="s">
        <v>524</v>
      </c>
      <c r="C373" s="11" t="s">
        <v>2529</v>
      </c>
      <c r="D373" s="11" t="s">
        <v>2530</v>
      </c>
      <c r="E373" s="10">
        <f t="shared" si="24"/>
        <v>16</v>
      </c>
      <c r="F373" s="11" t="s">
        <v>2549</v>
      </c>
      <c r="G373" s="10"/>
      <c r="H373" s="10"/>
      <c r="I373" s="10" t="s">
        <v>2009</v>
      </c>
      <c r="J373" s="10"/>
      <c r="K373" s="10"/>
      <c r="L373" s="10" t="s">
        <v>64</v>
      </c>
      <c r="M373" s="10" t="s">
        <v>64</v>
      </c>
      <c r="N373" s="10" t="s">
        <v>245</v>
      </c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</row>
    <row r="374" ht="14.25" customHeight="1">
      <c r="A374" s="10">
        <f t="shared" si="23"/>
        <v>361</v>
      </c>
      <c r="B374" s="11" t="s">
        <v>524</v>
      </c>
      <c r="C374" s="11" t="s">
        <v>2550</v>
      </c>
      <c r="D374" s="11" t="s">
        <v>2551</v>
      </c>
      <c r="E374" s="10">
        <f t="shared" si="24"/>
        <v>17</v>
      </c>
      <c r="F374" s="11" t="s">
        <v>2551</v>
      </c>
      <c r="G374" s="10"/>
      <c r="H374" s="10"/>
      <c r="I374" s="10" t="s">
        <v>1996</v>
      </c>
      <c r="J374" s="10"/>
      <c r="K374" s="10"/>
      <c r="L374" s="10" t="s">
        <v>64</v>
      </c>
      <c r="M374" s="10" t="s">
        <v>64</v>
      </c>
      <c r="N374" s="10" t="s">
        <v>245</v>
      </c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</row>
    <row r="375" ht="14.25" customHeight="1">
      <c r="A375" s="10">
        <f t="shared" si="23"/>
        <v>362</v>
      </c>
      <c r="B375" s="11" t="s">
        <v>524</v>
      </c>
      <c r="C375" s="11" t="s">
        <v>2552</v>
      </c>
      <c r="D375" s="11" t="s">
        <v>2553</v>
      </c>
      <c r="E375" s="10">
        <f t="shared" si="24"/>
        <v>18</v>
      </c>
      <c r="F375" s="11" t="s">
        <v>2553</v>
      </c>
      <c r="G375" s="10"/>
      <c r="H375" s="10"/>
      <c r="I375" s="10" t="s">
        <v>2009</v>
      </c>
      <c r="J375" s="10"/>
      <c r="K375" s="10"/>
      <c r="L375" s="10" t="s">
        <v>145</v>
      </c>
      <c r="M375" s="10" t="s">
        <v>145</v>
      </c>
      <c r="N375" s="10" t="s">
        <v>245</v>
      </c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</row>
    <row r="376" ht="14.25" customHeight="1">
      <c r="A376" s="10">
        <f t="shared" si="23"/>
        <v>363</v>
      </c>
      <c r="B376" s="11" t="s">
        <v>524</v>
      </c>
      <c r="C376" s="11" t="s">
        <v>2554</v>
      </c>
      <c r="D376" s="11" t="s">
        <v>2555</v>
      </c>
      <c r="E376" s="10">
        <f t="shared" si="24"/>
        <v>19</v>
      </c>
      <c r="F376" s="11" t="s">
        <v>2556</v>
      </c>
      <c r="G376" s="10"/>
      <c r="H376" s="10"/>
      <c r="I376" s="10" t="s">
        <v>1996</v>
      </c>
      <c r="J376" s="10"/>
      <c r="K376" s="10"/>
      <c r="L376" s="10" t="s">
        <v>64</v>
      </c>
      <c r="M376" s="10" t="s">
        <v>64</v>
      </c>
      <c r="N376" s="10" t="s">
        <v>245</v>
      </c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</row>
    <row r="377" ht="14.25" customHeight="1">
      <c r="A377" s="10">
        <f t="shared" si="23"/>
        <v>364</v>
      </c>
      <c r="B377" s="11" t="s">
        <v>524</v>
      </c>
      <c r="C377" s="11" t="s">
        <v>2557</v>
      </c>
      <c r="D377" s="11" t="s">
        <v>2515</v>
      </c>
      <c r="E377" s="10">
        <f t="shared" si="24"/>
        <v>20</v>
      </c>
      <c r="F377" s="11" t="s">
        <v>2558</v>
      </c>
      <c r="G377" s="10"/>
      <c r="H377" s="10"/>
      <c r="I377" s="10" t="s">
        <v>1996</v>
      </c>
      <c r="J377" s="10"/>
      <c r="K377" s="10"/>
      <c r="L377" s="10" t="s">
        <v>64</v>
      </c>
      <c r="M377" s="10" t="s">
        <v>64</v>
      </c>
      <c r="N377" s="10" t="s">
        <v>245</v>
      </c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</row>
    <row r="378" ht="14.25" customHeight="1">
      <c r="A378" s="10">
        <f t="shared" si="23"/>
        <v>365</v>
      </c>
      <c r="B378" s="11" t="s">
        <v>524</v>
      </c>
      <c r="C378" s="11" t="s">
        <v>2559</v>
      </c>
      <c r="D378" s="11" t="s">
        <v>2560</v>
      </c>
      <c r="E378" s="10">
        <f t="shared" si="24"/>
        <v>21</v>
      </c>
      <c r="F378" s="11" t="s">
        <v>2561</v>
      </c>
      <c r="G378" s="10"/>
      <c r="H378" s="10"/>
      <c r="I378" s="10" t="s">
        <v>1996</v>
      </c>
      <c r="J378" s="10"/>
      <c r="K378" s="10"/>
      <c r="L378" s="10" t="s">
        <v>64</v>
      </c>
      <c r="M378" s="10" t="s">
        <v>64</v>
      </c>
      <c r="N378" s="10" t="s">
        <v>65</v>
      </c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</row>
    <row r="379" ht="14.25" customHeight="1">
      <c r="A379" s="10">
        <f t="shared" si="23"/>
        <v>366</v>
      </c>
      <c r="B379" s="11" t="s">
        <v>524</v>
      </c>
      <c r="C379" s="11" t="s">
        <v>2559</v>
      </c>
      <c r="D379" s="11" t="s">
        <v>2560</v>
      </c>
      <c r="E379" s="10">
        <f t="shared" si="24"/>
        <v>22</v>
      </c>
      <c r="F379" s="11" t="s">
        <v>2562</v>
      </c>
      <c r="G379" s="10"/>
      <c r="H379" s="10"/>
      <c r="I379" s="10" t="s">
        <v>1996</v>
      </c>
      <c r="J379" s="10"/>
      <c r="K379" s="10"/>
      <c r="L379" s="10" t="s">
        <v>64</v>
      </c>
      <c r="M379" s="10" t="s">
        <v>64</v>
      </c>
      <c r="N379" s="10" t="s">
        <v>65</v>
      </c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</row>
    <row r="380" ht="14.25" customHeight="1">
      <c r="A380" s="10">
        <f t="shared" si="23"/>
        <v>367</v>
      </c>
      <c r="B380" s="11" t="s">
        <v>524</v>
      </c>
      <c r="C380" s="11" t="s">
        <v>2559</v>
      </c>
      <c r="D380" s="11" t="s">
        <v>2560</v>
      </c>
      <c r="E380" s="10">
        <f t="shared" si="24"/>
        <v>23</v>
      </c>
      <c r="F380" s="11" t="s">
        <v>2560</v>
      </c>
      <c r="G380" s="10"/>
      <c r="H380" s="10"/>
      <c r="I380" s="10" t="s">
        <v>2009</v>
      </c>
      <c r="J380" s="10"/>
      <c r="K380" s="10"/>
      <c r="L380" s="10" t="s">
        <v>64</v>
      </c>
      <c r="M380" s="10" t="s">
        <v>64</v>
      </c>
      <c r="N380" s="10" t="s">
        <v>245</v>
      </c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0"/>
    </row>
    <row r="381" ht="14.25" customHeight="1">
      <c r="A381" s="10">
        <f t="shared" si="23"/>
        <v>368</v>
      </c>
      <c r="B381" s="11" t="s">
        <v>524</v>
      </c>
      <c r="C381" s="11" t="s">
        <v>2563</v>
      </c>
      <c r="D381" s="11" t="s">
        <v>2564</v>
      </c>
      <c r="E381" s="10">
        <f t="shared" si="24"/>
        <v>24</v>
      </c>
      <c r="F381" s="11" t="s">
        <v>2565</v>
      </c>
      <c r="G381" s="10"/>
      <c r="H381" s="10"/>
      <c r="I381" s="10" t="s">
        <v>1996</v>
      </c>
      <c r="J381" s="10"/>
      <c r="K381" s="10"/>
      <c r="L381" s="10" t="s">
        <v>64</v>
      </c>
      <c r="M381" s="10" t="s">
        <v>64</v>
      </c>
      <c r="N381" s="10" t="s">
        <v>245</v>
      </c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</row>
    <row r="382" ht="14.25" customHeight="1">
      <c r="A382" s="10">
        <f t="shared" si="23"/>
        <v>369</v>
      </c>
      <c r="B382" s="11" t="s">
        <v>524</v>
      </c>
      <c r="C382" s="11" t="s">
        <v>2566</v>
      </c>
      <c r="D382" s="11" t="s">
        <v>2567</v>
      </c>
      <c r="E382" s="10">
        <f t="shared" si="24"/>
        <v>25</v>
      </c>
      <c r="F382" s="11" t="s">
        <v>2567</v>
      </c>
      <c r="G382" s="10"/>
      <c r="H382" s="10"/>
      <c r="I382" s="10" t="s">
        <v>1996</v>
      </c>
      <c r="J382" s="10"/>
      <c r="K382" s="10"/>
      <c r="L382" s="10" t="s">
        <v>64</v>
      </c>
      <c r="M382" s="10" t="s">
        <v>64</v>
      </c>
      <c r="N382" s="10" t="s">
        <v>245</v>
      </c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0"/>
    </row>
    <row r="383" ht="14.25" customHeight="1">
      <c r="A383" s="10">
        <f t="shared" si="23"/>
        <v>370</v>
      </c>
      <c r="B383" s="11" t="s">
        <v>524</v>
      </c>
      <c r="C383" s="11" t="s">
        <v>2566</v>
      </c>
      <c r="D383" s="11" t="s">
        <v>2568</v>
      </c>
      <c r="E383" s="10">
        <f t="shared" si="24"/>
        <v>26</v>
      </c>
      <c r="F383" s="11" t="s">
        <v>2568</v>
      </c>
      <c r="G383" s="10"/>
      <c r="H383" s="10"/>
      <c r="I383" s="10" t="s">
        <v>1996</v>
      </c>
      <c r="J383" s="10"/>
      <c r="K383" s="10"/>
      <c r="L383" s="10" t="s">
        <v>64</v>
      </c>
      <c r="M383" s="10" t="s">
        <v>64</v>
      </c>
      <c r="N383" s="10" t="s">
        <v>245</v>
      </c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</row>
    <row r="384" ht="14.25" customHeight="1">
      <c r="A384" s="10">
        <f t="shared" si="23"/>
        <v>371</v>
      </c>
      <c r="B384" s="11" t="s">
        <v>524</v>
      </c>
      <c r="C384" s="11" t="s">
        <v>2566</v>
      </c>
      <c r="D384" s="11" t="s">
        <v>2569</v>
      </c>
      <c r="E384" s="10">
        <f t="shared" si="24"/>
        <v>27</v>
      </c>
      <c r="F384" s="11" t="s">
        <v>2569</v>
      </c>
      <c r="G384" s="10"/>
      <c r="H384" s="10"/>
      <c r="I384" s="10" t="s">
        <v>1996</v>
      </c>
      <c r="J384" s="10"/>
      <c r="K384" s="10"/>
      <c r="L384" s="10" t="s">
        <v>64</v>
      </c>
      <c r="M384" s="10" t="s">
        <v>64</v>
      </c>
      <c r="N384" s="10" t="s">
        <v>245</v>
      </c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0"/>
    </row>
    <row r="385" ht="14.25" customHeight="1">
      <c r="A385" s="10">
        <f t="shared" si="23"/>
        <v>372</v>
      </c>
      <c r="B385" s="11" t="s">
        <v>524</v>
      </c>
      <c r="C385" s="11" t="s">
        <v>2566</v>
      </c>
      <c r="D385" s="11" t="s">
        <v>2570</v>
      </c>
      <c r="E385" s="10">
        <f t="shared" si="24"/>
        <v>28</v>
      </c>
      <c r="F385" s="11" t="s">
        <v>2570</v>
      </c>
      <c r="G385" s="10"/>
      <c r="H385" s="10"/>
      <c r="I385" s="10" t="s">
        <v>1996</v>
      </c>
      <c r="J385" s="10"/>
      <c r="K385" s="10"/>
      <c r="L385" s="10" t="s">
        <v>145</v>
      </c>
      <c r="M385" s="10" t="s">
        <v>145</v>
      </c>
      <c r="N385" s="10" t="s">
        <v>245</v>
      </c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</row>
    <row r="386" ht="14.25" customHeight="1">
      <c r="A386" s="10">
        <f t="shared" si="23"/>
        <v>373</v>
      </c>
      <c r="B386" s="11" t="s">
        <v>524</v>
      </c>
      <c r="C386" s="11" t="s">
        <v>2566</v>
      </c>
      <c r="D386" s="11" t="s">
        <v>2566</v>
      </c>
      <c r="E386" s="10">
        <f t="shared" si="24"/>
        <v>29</v>
      </c>
      <c r="F386" s="11" t="s">
        <v>2571</v>
      </c>
      <c r="G386" s="10"/>
      <c r="H386" s="10"/>
      <c r="I386" s="10" t="s">
        <v>1996</v>
      </c>
      <c r="J386" s="10"/>
      <c r="K386" s="10"/>
      <c r="L386" s="10" t="s">
        <v>64</v>
      </c>
      <c r="M386" s="10" t="s">
        <v>64</v>
      </c>
      <c r="N386" s="10" t="s">
        <v>245</v>
      </c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</row>
    <row r="387" ht="14.25" customHeight="1">
      <c r="A387" s="10">
        <f t="shared" si="23"/>
        <v>374</v>
      </c>
      <c r="B387" s="11" t="s">
        <v>524</v>
      </c>
      <c r="C387" s="11" t="s">
        <v>2566</v>
      </c>
      <c r="D387" s="11" t="s">
        <v>2566</v>
      </c>
      <c r="E387" s="10">
        <f t="shared" si="24"/>
        <v>30</v>
      </c>
      <c r="F387" s="11" t="s">
        <v>2566</v>
      </c>
      <c r="G387" s="10"/>
      <c r="H387" s="10"/>
      <c r="I387" s="10" t="s">
        <v>1996</v>
      </c>
      <c r="J387" s="10"/>
      <c r="K387" s="10"/>
      <c r="L387" s="10" t="s">
        <v>64</v>
      </c>
      <c r="M387" s="10" t="s">
        <v>64</v>
      </c>
      <c r="N387" s="10" t="s">
        <v>245</v>
      </c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</row>
    <row r="388" ht="14.25" customHeight="1">
      <c r="A388" s="10">
        <f t="shared" si="23"/>
        <v>375</v>
      </c>
      <c r="B388" s="11" t="s">
        <v>524</v>
      </c>
      <c r="C388" s="11" t="s">
        <v>2566</v>
      </c>
      <c r="D388" s="11" t="s">
        <v>2572</v>
      </c>
      <c r="E388" s="10">
        <f t="shared" si="24"/>
        <v>31</v>
      </c>
      <c r="F388" s="11" t="s">
        <v>2572</v>
      </c>
      <c r="G388" s="10"/>
      <c r="H388" s="10"/>
      <c r="I388" s="10" t="s">
        <v>1996</v>
      </c>
      <c r="J388" s="10"/>
      <c r="K388" s="10"/>
      <c r="L388" s="10" t="s">
        <v>64</v>
      </c>
      <c r="M388" s="10" t="s">
        <v>64</v>
      </c>
      <c r="N388" s="10" t="s">
        <v>245</v>
      </c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</row>
    <row r="389" ht="14.25" customHeight="1">
      <c r="A389" s="10">
        <f t="shared" si="23"/>
        <v>376</v>
      </c>
      <c r="B389" s="11" t="s">
        <v>524</v>
      </c>
      <c r="C389" s="11" t="s">
        <v>2573</v>
      </c>
      <c r="D389" s="11" t="s">
        <v>2574</v>
      </c>
      <c r="E389" s="10">
        <f t="shared" si="24"/>
        <v>32</v>
      </c>
      <c r="F389" s="11" t="s">
        <v>2574</v>
      </c>
      <c r="G389" s="10"/>
      <c r="H389" s="10"/>
      <c r="I389" s="10" t="s">
        <v>1996</v>
      </c>
      <c r="J389" s="10"/>
      <c r="K389" s="10"/>
      <c r="L389" s="10" t="s">
        <v>64</v>
      </c>
      <c r="M389" s="10" t="s">
        <v>64</v>
      </c>
      <c r="N389" s="10" t="s">
        <v>245</v>
      </c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</row>
    <row r="390" ht="14.25" customHeight="1">
      <c r="A390" s="10">
        <f t="shared" si="23"/>
        <v>377</v>
      </c>
      <c r="B390" s="11" t="s">
        <v>524</v>
      </c>
      <c r="C390" s="11" t="s">
        <v>2573</v>
      </c>
      <c r="D390" s="11" t="s">
        <v>2575</v>
      </c>
      <c r="E390" s="10">
        <f t="shared" si="24"/>
        <v>33</v>
      </c>
      <c r="F390" s="11" t="s">
        <v>2576</v>
      </c>
      <c r="G390" s="10"/>
      <c r="H390" s="10"/>
      <c r="I390" s="10" t="s">
        <v>1996</v>
      </c>
      <c r="J390" s="10"/>
      <c r="K390" s="10"/>
      <c r="L390" s="10" t="s">
        <v>64</v>
      </c>
      <c r="M390" s="10" t="s">
        <v>64</v>
      </c>
      <c r="N390" s="10" t="s">
        <v>245</v>
      </c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0"/>
    </row>
    <row r="391" ht="14.25" customHeight="1">
      <c r="A391" s="10">
        <f t="shared" si="23"/>
        <v>378</v>
      </c>
      <c r="B391" s="11" t="s">
        <v>524</v>
      </c>
      <c r="C391" s="11" t="s">
        <v>2573</v>
      </c>
      <c r="D391" s="11" t="s">
        <v>2577</v>
      </c>
      <c r="E391" s="10">
        <f t="shared" si="24"/>
        <v>34</v>
      </c>
      <c r="F391" s="11" t="s">
        <v>2578</v>
      </c>
      <c r="G391" s="10"/>
      <c r="H391" s="10"/>
      <c r="I391" s="10" t="s">
        <v>1996</v>
      </c>
      <c r="J391" s="10"/>
      <c r="K391" s="10"/>
      <c r="L391" s="10" t="s">
        <v>64</v>
      </c>
      <c r="M391" s="10" t="s">
        <v>64</v>
      </c>
      <c r="N391" s="10" t="s">
        <v>245</v>
      </c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</row>
    <row r="392" ht="14.25" customHeight="1">
      <c r="A392" s="10">
        <f t="shared" si="23"/>
        <v>379</v>
      </c>
      <c r="B392" s="11" t="s">
        <v>524</v>
      </c>
      <c r="C392" s="11" t="s">
        <v>2573</v>
      </c>
      <c r="D392" s="11" t="s">
        <v>2577</v>
      </c>
      <c r="E392" s="10">
        <f t="shared" si="24"/>
        <v>35</v>
      </c>
      <c r="F392" s="11" t="s">
        <v>2577</v>
      </c>
      <c r="G392" s="10"/>
      <c r="H392" s="10"/>
      <c r="I392" s="10" t="s">
        <v>1996</v>
      </c>
      <c r="J392" s="10"/>
      <c r="K392" s="10"/>
      <c r="L392" s="10" t="s">
        <v>64</v>
      </c>
      <c r="M392" s="10" t="s">
        <v>64</v>
      </c>
      <c r="N392" s="10" t="s">
        <v>245</v>
      </c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0"/>
    </row>
    <row r="393" ht="14.25" customHeight="1">
      <c r="A393" s="40" t="s">
        <v>523</v>
      </c>
      <c r="B393" s="41"/>
      <c r="C393" s="41" t="s">
        <v>2579</v>
      </c>
      <c r="D393" s="6"/>
      <c r="E393" s="7"/>
      <c r="F393" s="7"/>
      <c r="G393" s="6"/>
      <c r="H393" s="6"/>
      <c r="I393" s="6"/>
      <c r="J393" s="6"/>
      <c r="K393" s="6"/>
      <c r="L393" s="6"/>
      <c r="M393" s="6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  <c r="AA393" s="42"/>
      <c r="AB393" s="42"/>
      <c r="AC393" s="42"/>
      <c r="AD393" s="42"/>
      <c r="AE393" s="42"/>
      <c r="AF393" s="42"/>
      <c r="AG393" s="42"/>
      <c r="AH393" s="42"/>
      <c r="AI393" s="42"/>
      <c r="AJ393" s="42"/>
      <c r="AK393" s="42"/>
      <c r="AL393" s="42"/>
      <c r="AM393" s="42"/>
      <c r="AN393" s="42"/>
      <c r="AO393" s="42"/>
      <c r="AP393" s="42"/>
      <c r="AQ393" s="42"/>
      <c r="AR393" s="42"/>
      <c r="AS393" s="42"/>
      <c r="AT393" s="42"/>
      <c r="AU393" s="42"/>
      <c r="AV393" s="42"/>
      <c r="AW393" s="42"/>
      <c r="AX393" s="42"/>
      <c r="AY393" s="42"/>
      <c r="AZ393" s="42"/>
      <c r="BA393" s="42"/>
      <c r="BB393" s="42"/>
      <c r="BC393" s="42"/>
      <c r="BD393" s="42"/>
      <c r="BE393" s="42"/>
      <c r="BF393" s="42"/>
      <c r="BG393" s="42"/>
    </row>
    <row r="394" ht="14.25" customHeight="1">
      <c r="A394" s="10">
        <f>A392+1</f>
        <v>380</v>
      </c>
      <c r="B394" s="11" t="s">
        <v>2579</v>
      </c>
      <c r="C394" s="11" t="s">
        <v>2580</v>
      </c>
      <c r="D394" s="11" t="s">
        <v>2581</v>
      </c>
      <c r="E394" s="10">
        <v>1.0</v>
      </c>
      <c r="F394" s="11" t="s">
        <v>2582</v>
      </c>
      <c r="G394" s="10"/>
      <c r="H394" s="10"/>
      <c r="I394" s="10" t="s">
        <v>1996</v>
      </c>
      <c r="J394" s="10"/>
      <c r="K394" s="10"/>
      <c r="L394" s="10" t="s">
        <v>64</v>
      </c>
      <c r="M394" s="10" t="s">
        <v>64</v>
      </c>
      <c r="N394" s="10" t="s">
        <v>245</v>
      </c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</row>
    <row r="395" ht="14.25" customHeight="1">
      <c r="A395" s="10">
        <f t="shared" ref="A395:A397" si="25">A394+1</f>
        <v>381</v>
      </c>
      <c r="B395" s="11" t="s">
        <v>2579</v>
      </c>
      <c r="C395" s="11" t="s">
        <v>2580</v>
      </c>
      <c r="D395" s="11" t="s">
        <v>2581</v>
      </c>
      <c r="E395" s="10">
        <f t="shared" ref="E395:E397" si="26">E394+1</f>
        <v>2</v>
      </c>
      <c r="F395" s="11" t="s">
        <v>2581</v>
      </c>
      <c r="G395" s="10"/>
      <c r="H395" s="10"/>
      <c r="I395" s="10" t="s">
        <v>1996</v>
      </c>
      <c r="J395" s="10"/>
      <c r="K395" s="10"/>
      <c r="L395" s="10" t="s">
        <v>64</v>
      </c>
      <c r="M395" s="10" t="s">
        <v>64</v>
      </c>
      <c r="N395" s="10" t="s">
        <v>245</v>
      </c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</row>
    <row r="396" ht="14.25" customHeight="1">
      <c r="A396" s="10">
        <f t="shared" si="25"/>
        <v>382</v>
      </c>
      <c r="B396" s="11" t="s">
        <v>2579</v>
      </c>
      <c r="C396" s="11" t="s">
        <v>2580</v>
      </c>
      <c r="D396" s="11" t="s">
        <v>2581</v>
      </c>
      <c r="E396" s="10">
        <f t="shared" si="26"/>
        <v>3</v>
      </c>
      <c r="F396" s="11" t="s">
        <v>2583</v>
      </c>
      <c r="G396" s="10"/>
      <c r="H396" s="10"/>
      <c r="I396" s="10" t="s">
        <v>1996</v>
      </c>
      <c r="J396" s="10"/>
      <c r="K396" s="10"/>
      <c r="L396" s="10" t="s">
        <v>64</v>
      </c>
      <c r="M396" s="10" t="s">
        <v>64</v>
      </c>
      <c r="N396" s="10" t="s">
        <v>245</v>
      </c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</row>
    <row r="397" ht="14.25" customHeight="1">
      <c r="A397" s="10">
        <f t="shared" si="25"/>
        <v>383</v>
      </c>
      <c r="B397" s="11" t="s">
        <v>2579</v>
      </c>
      <c r="C397" s="11" t="s">
        <v>2580</v>
      </c>
      <c r="D397" s="11" t="s">
        <v>2584</v>
      </c>
      <c r="E397" s="10">
        <f t="shared" si="26"/>
        <v>4</v>
      </c>
      <c r="F397" s="11" t="s">
        <v>2585</v>
      </c>
      <c r="G397" s="10"/>
      <c r="H397" s="10"/>
      <c r="I397" s="10" t="s">
        <v>2009</v>
      </c>
      <c r="J397" s="10"/>
      <c r="K397" s="10"/>
      <c r="L397" s="10" t="s">
        <v>64</v>
      </c>
      <c r="M397" s="10" t="s">
        <v>64</v>
      </c>
      <c r="N397" s="10" t="s">
        <v>245</v>
      </c>
      <c r="O397" s="10"/>
      <c r="P397" s="10"/>
      <c r="Q397" s="10"/>
      <c r="R397" s="10"/>
      <c r="S397" s="10"/>
      <c r="T397" s="10"/>
      <c r="U397" s="10" t="s">
        <v>2586</v>
      </c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</row>
    <row r="398" ht="14.25" customHeight="1">
      <c r="A398" s="40" t="s">
        <v>555</v>
      </c>
      <c r="B398" s="41"/>
      <c r="C398" s="41" t="s">
        <v>556</v>
      </c>
      <c r="D398" s="7"/>
      <c r="E398" s="7"/>
      <c r="F398" s="7"/>
      <c r="G398" s="6"/>
      <c r="H398" s="6"/>
      <c r="I398" s="6"/>
      <c r="J398" s="6"/>
      <c r="K398" s="6"/>
      <c r="L398" s="6"/>
      <c r="M398" s="6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  <c r="AA398" s="42"/>
      <c r="AB398" s="42"/>
      <c r="AC398" s="42"/>
      <c r="AD398" s="42"/>
      <c r="AE398" s="42"/>
      <c r="AF398" s="42"/>
      <c r="AG398" s="42"/>
      <c r="AH398" s="42"/>
      <c r="AI398" s="42"/>
      <c r="AJ398" s="42"/>
      <c r="AK398" s="42"/>
      <c r="AL398" s="42"/>
      <c r="AM398" s="42"/>
      <c r="AN398" s="42"/>
      <c r="AO398" s="42"/>
      <c r="AP398" s="42"/>
      <c r="AQ398" s="42"/>
      <c r="AR398" s="42"/>
      <c r="AS398" s="42"/>
      <c r="AT398" s="42"/>
      <c r="AU398" s="42"/>
      <c r="AV398" s="42"/>
      <c r="AW398" s="42"/>
      <c r="AX398" s="42"/>
      <c r="AY398" s="42"/>
      <c r="AZ398" s="42"/>
      <c r="BA398" s="42"/>
      <c r="BB398" s="42"/>
      <c r="BC398" s="42"/>
      <c r="BD398" s="42"/>
      <c r="BE398" s="42"/>
      <c r="BF398" s="42"/>
      <c r="BG398" s="42"/>
    </row>
    <row r="399" ht="14.25" customHeight="1">
      <c r="A399" s="10">
        <f>A397+1</f>
        <v>384</v>
      </c>
      <c r="B399" s="11" t="s">
        <v>556</v>
      </c>
      <c r="C399" s="11" t="s">
        <v>2587</v>
      </c>
      <c r="D399" s="11" t="s">
        <v>2587</v>
      </c>
      <c r="E399" s="10">
        <v>1.0</v>
      </c>
      <c r="F399" s="11" t="s">
        <v>2587</v>
      </c>
      <c r="G399" s="10"/>
      <c r="H399" s="10"/>
      <c r="I399" s="10" t="s">
        <v>2009</v>
      </c>
      <c r="J399" s="10"/>
      <c r="K399" s="10"/>
      <c r="L399" s="10" t="s">
        <v>145</v>
      </c>
      <c r="M399" s="10" t="s">
        <v>145</v>
      </c>
      <c r="N399" s="10" t="s">
        <v>245</v>
      </c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  <c r="BG399" s="10"/>
    </row>
    <row r="400" ht="14.25" customHeight="1">
      <c r="A400" s="10">
        <f t="shared" ref="A400:A407" si="27">A399+1</f>
        <v>385</v>
      </c>
      <c r="B400" s="11" t="s">
        <v>556</v>
      </c>
      <c r="C400" s="11" t="s">
        <v>2587</v>
      </c>
      <c r="D400" s="11" t="s">
        <v>2588</v>
      </c>
      <c r="E400" s="10">
        <f t="shared" ref="E400:E407" si="28">E399+1</f>
        <v>2</v>
      </c>
      <c r="F400" s="11" t="s">
        <v>2589</v>
      </c>
      <c r="G400" s="10"/>
      <c r="H400" s="10"/>
      <c r="I400" s="10" t="s">
        <v>2009</v>
      </c>
      <c r="J400" s="10"/>
      <c r="K400" s="10"/>
      <c r="L400" s="10" t="s">
        <v>145</v>
      </c>
      <c r="M400" s="10" t="s">
        <v>145</v>
      </c>
      <c r="N400" s="10" t="s">
        <v>245</v>
      </c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0"/>
    </row>
    <row r="401" ht="14.25" customHeight="1">
      <c r="A401" s="10">
        <f t="shared" si="27"/>
        <v>386</v>
      </c>
      <c r="B401" s="11" t="s">
        <v>556</v>
      </c>
      <c r="C401" s="11" t="s">
        <v>2587</v>
      </c>
      <c r="D401" s="11" t="s">
        <v>2590</v>
      </c>
      <c r="E401" s="10">
        <f t="shared" si="28"/>
        <v>3</v>
      </c>
      <c r="F401" s="11" t="s">
        <v>2590</v>
      </c>
      <c r="G401" s="10"/>
      <c r="H401" s="10"/>
      <c r="I401" s="10" t="s">
        <v>2009</v>
      </c>
      <c r="J401" s="10"/>
      <c r="K401" s="10"/>
      <c r="L401" s="10" t="s">
        <v>145</v>
      </c>
      <c r="M401" s="10" t="s">
        <v>145</v>
      </c>
      <c r="N401" s="10" t="s">
        <v>245</v>
      </c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0"/>
    </row>
    <row r="402" ht="14.25" customHeight="1">
      <c r="A402" s="10">
        <f t="shared" si="27"/>
        <v>387</v>
      </c>
      <c r="B402" s="11" t="s">
        <v>556</v>
      </c>
      <c r="C402" s="11" t="s">
        <v>557</v>
      </c>
      <c r="D402" s="11" t="s">
        <v>2591</v>
      </c>
      <c r="E402" s="10">
        <f t="shared" si="28"/>
        <v>4</v>
      </c>
      <c r="F402" s="11" t="s">
        <v>2591</v>
      </c>
      <c r="G402" s="10"/>
      <c r="H402" s="10"/>
      <c r="I402" s="10" t="s">
        <v>2009</v>
      </c>
      <c r="J402" s="10"/>
      <c r="K402" s="10"/>
      <c r="L402" s="10" t="s">
        <v>64</v>
      </c>
      <c r="M402" s="10" t="s">
        <v>64</v>
      </c>
      <c r="N402" s="10" t="s">
        <v>245</v>
      </c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0"/>
      <c r="BG402" s="10"/>
    </row>
    <row r="403" ht="14.25" customHeight="1">
      <c r="A403" s="10">
        <f t="shared" si="27"/>
        <v>388</v>
      </c>
      <c r="B403" s="11" t="s">
        <v>556</v>
      </c>
      <c r="C403" s="11" t="s">
        <v>2592</v>
      </c>
      <c r="D403" s="11" t="s">
        <v>2593</v>
      </c>
      <c r="E403" s="10">
        <f t="shared" si="28"/>
        <v>5</v>
      </c>
      <c r="F403" s="11" t="s">
        <v>2593</v>
      </c>
      <c r="G403" s="10"/>
      <c r="H403" s="10"/>
      <c r="I403" s="10" t="s">
        <v>2009</v>
      </c>
      <c r="J403" s="10"/>
      <c r="K403" s="10"/>
      <c r="L403" s="10" t="s">
        <v>145</v>
      </c>
      <c r="M403" s="10" t="s">
        <v>145</v>
      </c>
      <c r="N403" s="10" t="s">
        <v>245</v>
      </c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  <c r="BF403" s="10"/>
      <c r="BG403" s="10"/>
    </row>
    <row r="404" ht="14.25" customHeight="1">
      <c r="A404" s="10">
        <f t="shared" si="27"/>
        <v>389</v>
      </c>
      <c r="B404" s="11" t="s">
        <v>556</v>
      </c>
      <c r="C404" s="11" t="s">
        <v>2592</v>
      </c>
      <c r="D404" s="11" t="s">
        <v>2594</v>
      </c>
      <c r="E404" s="10">
        <f t="shared" si="28"/>
        <v>6</v>
      </c>
      <c r="F404" s="11" t="s">
        <v>2594</v>
      </c>
      <c r="G404" s="10"/>
      <c r="H404" s="10"/>
      <c r="I404" s="10" t="s">
        <v>2009</v>
      </c>
      <c r="J404" s="10"/>
      <c r="K404" s="10"/>
      <c r="L404" s="10" t="s">
        <v>145</v>
      </c>
      <c r="M404" s="10" t="s">
        <v>145</v>
      </c>
      <c r="N404" s="10" t="s">
        <v>245</v>
      </c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0"/>
      <c r="BG404" s="10"/>
    </row>
    <row r="405" ht="14.25" customHeight="1">
      <c r="A405" s="10">
        <f t="shared" si="27"/>
        <v>390</v>
      </c>
      <c r="B405" s="11" t="s">
        <v>556</v>
      </c>
      <c r="C405" s="11" t="s">
        <v>2592</v>
      </c>
      <c r="D405" s="11" t="s">
        <v>2595</v>
      </c>
      <c r="E405" s="10">
        <f t="shared" si="28"/>
        <v>7</v>
      </c>
      <c r="F405" s="11" t="s">
        <v>2595</v>
      </c>
      <c r="G405" s="10"/>
      <c r="H405" s="10"/>
      <c r="I405" s="10" t="s">
        <v>2009</v>
      </c>
      <c r="J405" s="10"/>
      <c r="K405" s="10"/>
      <c r="L405" s="10" t="s">
        <v>145</v>
      </c>
      <c r="M405" s="10" t="s">
        <v>145</v>
      </c>
      <c r="N405" s="10" t="s">
        <v>245</v>
      </c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</row>
    <row r="406" ht="14.25" customHeight="1">
      <c r="A406" s="10">
        <f t="shared" si="27"/>
        <v>391</v>
      </c>
      <c r="B406" s="11" t="s">
        <v>556</v>
      </c>
      <c r="C406" s="11" t="s">
        <v>2596</v>
      </c>
      <c r="D406" s="11" t="s">
        <v>2597</v>
      </c>
      <c r="E406" s="10">
        <f t="shared" si="28"/>
        <v>8</v>
      </c>
      <c r="F406" s="11" t="s">
        <v>2597</v>
      </c>
      <c r="G406" s="10"/>
      <c r="H406" s="10"/>
      <c r="I406" s="10" t="s">
        <v>2009</v>
      </c>
      <c r="J406" s="10"/>
      <c r="K406" s="10"/>
      <c r="L406" s="10" t="s">
        <v>145</v>
      </c>
      <c r="M406" s="10" t="s">
        <v>145</v>
      </c>
      <c r="N406" s="10" t="s">
        <v>245</v>
      </c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</row>
    <row r="407" ht="14.25" customHeight="1">
      <c r="A407" s="10">
        <f t="shared" si="27"/>
        <v>392</v>
      </c>
      <c r="B407" s="11" t="s">
        <v>556</v>
      </c>
      <c r="C407" s="11" t="s">
        <v>2596</v>
      </c>
      <c r="D407" s="11" t="s">
        <v>2598</v>
      </c>
      <c r="E407" s="10">
        <f t="shared" si="28"/>
        <v>9</v>
      </c>
      <c r="F407" s="11" t="s">
        <v>2598</v>
      </c>
      <c r="G407" s="10"/>
      <c r="H407" s="10"/>
      <c r="I407" s="10" t="s">
        <v>2009</v>
      </c>
      <c r="J407" s="10"/>
      <c r="K407" s="10"/>
      <c r="L407" s="10" t="s">
        <v>145</v>
      </c>
      <c r="M407" s="10" t="s">
        <v>145</v>
      </c>
      <c r="N407" s="10" t="s">
        <v>245</v>
      </c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</row>
    <row r="408" ht="14.25" customHeight="1">
      <c r="A408" s="40" t="s">
        <v>2599</v>
      </c>
      <c r="B408" s="41"/>
      <c r="C408" s="41" t="s">
        <v>633</v>
      </c>
      <c r="D408" s="7"/>
      <c r="E408" s="7"/>
      <c r="F408" s="7"/>
      <c r="G408" s="6"/>
      <c r="H408" s="6"/>
      <c r="I408" s="6"/>
      <c r="J408" s="6"/>
      <c r="K408" s="6"/>
      <c r="L408" s="6"/>
      <c r="M408" s="6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  <c r="AA408" s="42"/>
      <c r="AB408" s="42"/>
      <c r="AC408" s="42"/>
      <c r="AD408" s="42"/>
      <c r="AE408" s="42"/>
      <c r="AF408" s="42"/>
      <c r="AG408" s="42"/>
      <c r="AH408" s="42"/>
      <c r="AI408" s="42"/>
      <c r="AJ408" s="42"/>
      <c r="AK408" s="42"/>
      <c r="AL408" s="42"/>
      <c r="AM408" s="42"/>
      <c r="AN408" s="42"/>
      <c r="AO408" s="42"/>
      <c r="AP408" s="42"/>
      <c r="AQ408" s="42"/>
      <c r="AR408" s="42"/>
      <c r="AS408" s="42"/>
      <c r="AT408" s="42"/>
      <c r="AU408" s="42"/>
      <c r="AV408" s="42"/>
      <c r="AW408" s="42"/>
      <c r="AX408" s="42"/>
      <c r="AY408" s="42"/>
      <c r="AZ408" s="42"/>
      <c r="BA408" s="42"/>
      <c r="BB408" s="42"/>
      <c r="BC408" s="42"/>
      <c r="BD408" s="42"/>
      <c r="BE408" s="42"/>
      <c r="BF408" s="42"/>
      <c r="BG408" s="42"/>
    </row>
    <row r="409" ht="14.25" customHeight="1">
      <c r="A409" s="10">
        <f>A407+1</f>
        <v>393</v>
      </c>
      <c r="B409" s="11" t="s">
        <v>633</v>
      </c>
      <c r="C409" s="11" t="s">
        <v>2600</v>
      </c>
      <c r="D409" s="11" t="s">
        <v>2601</v>
      </c>
      <c r="E409" s="10">
        <v>1.0</v>
      </c>
      <c r="F409" s="11" t="s">
        <v>2602</v>
      </c>
      <c r="G409" s="10"/>
      <c r="H409" s="10"/>
      <c r="I409" s="10" t="s">
        <v>1996</v>
      </c>
      <c r="J409" s="10"/>
      <c r="K409" s="10"/>
      <c r="L409" s="10" t="s">
        <v>145</v>
      </c>
      <c r="M409" s="10" t="s">
        <v>252</v>
      </c>
      <c r="N409" s="10" t="s">
        <v>245</v>
      </c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</row>
    <row r="410" ht="14.25" customHeight="1">
      <c r="A410" s="10">
        <f t="shared" ref="A410:A414" si="29">A409+1</f>
        <v>394</v>
      </c>
      <c r="B410" s="11" t="s">
        <v>633</v>
      </c>
      <c r="C410" s="11" t="s">
        <v>2600</v>
      </c>
      <c r="D410" s="11" t="s">
        <v>2601</v>
      </c>
      <c r="E410" s="10">
        <f t="shared" ref="E410:E414" si="30">E409+1</f>
        <v>2</v>
      </c>
      <c r="F410" s="11" t="s">
        <v>2603</v>
      </c>
      <c r="G410" s="10"/>
      <c r="H410" s="10"/>
      <c r="I410" s="10" t="s">
        <v>1996</v>
      </c>
      <c r="J410" s="10"/>
      <c r="K410" s="10"/>
      <c r="L410" s="10" t="s">
        <v>64</v>
      </c>
      <c r="M410" s="10" t="s">
        <v>64</v>
      </c>
      <c r="N410" s="10" t="s">
        <v>245</v>
      </c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</row>
    <row r="411" ht="14.25" customHeight="1">
      <c r="A411" s="10">
        <f t="shared" si="29"/>
        <v>395</v>
      </c>
      <c r="B411" s="11" t="s">
        <v>633</v>
      </c>
      <c r="C411" s="11" t="s">
        <v>2600</v>
      </c>
      <c r="D411" s="11" t="s">
        <v>2601</v>
      </c>
      <c r="E411" s="10">
        <f t="shared" si="30"/>
        <v>3</v>
      </c>
      <c r="F411" s="11" t="s">
        <v>2604</v>
      </c>
      <c r="G411" s="10"/>
      <c r="H411" s="10"/>
      <c r="I411" s="10" t="s">
        <v>1996</v>
      </c>
      <c r="J411" s="10"/>
      <c r="K411" s="10"/>
      <c r="L411" s="10" t="s">
        <v>64</v>
      </c>
      <c r="M411" s="10" t="s">
        <v>64</v>
      </c>
      <c r="N411" s="10" t="s">
        <v>245</v>
      </c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</row>
    <row r="412" ht="14.25" customHeight="1">
      <c r="A412" s="10">
        <f t="shared" si="29"/>
        <v>396</v>
      </c>
      <c r="B412" s="11" t="s">
        <v>633</v>
      </c>
      <c r="C412" s="11" t="s">
        <v>634</v>
      </c>
      <c r="D412" s="11" t="s">
        <v>2502</v>
      </c>
      <c r="E412" s="10">
        <f t="shared" si="30"/>
        <v>4</v>
      </c>
      <c r="F412" s="11" t="s">
        <v>2605</v>
      </c>
      <c r="G412" s="10"/>
      <c r="H412" s="10"/>
      <c r="I412" s="10" t="s">
        <v>1996</v>
      </c>
      <c r="J412" s="10"/>
      <c r="K412" s="10"/>
      <c r="L412" s="10" t="s">
        <v>64</v>
      </c>
      <c r="M412" s="10" t="s">
        <v>64</v>
      </c>
      <c r="N412" s="10" t="s">
        <v>245</v>
      </c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</row>
    <row r="413" ht="14.25" customHeight="1">
      <c r="A413" s="10">
        <f t="shared" si="29"/>
        <v>397</v>
      </c>
      <c r="B413" s="11" t="s">
        <v>633</v>
      </c>
      <c r="C413" s="11" t="s">
        <v>634</v>
      </c>
      <c r="D413" s="11" t="s">
        <v>2502</v>
      </c>
      <c r="E413" s="10">
        <f t="shared" si="30"/>
        <v>5</v>
      </c>
      <c r="F413" s="11" t="s">
        <v>2606</v>
      </c>
      <c r="G413" s="10"/>
      <c r="H413" s="10"/>
      <c r="I413" s="10" t="s">
        <v>1996</v>
      </c>
      <c r="J413" s="10"/>
      <c r="K413" s="10"/>
      <c r="L413" s="10" t="s">
        <v>64</v>
      </c>
      <c r="M413" s="10" t="s">
        <v>64</v>
      </c>
      <c r="N413" s="10" t="s">
        <v>245</v>
      </c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</row>
    <row r="414" ht="14.25" customHeight="1">
      <c r="A414" s="10">
        <f t="shared" si="29"/>
        <v>398</v>
      </c>
      <c r="B414" s="11" t="s">
        <v>633</v>
      </c>
      <c r="C414" s="11" t="s">
        <v>2607</v>
      </c>
      <c r="D414" s="11" t="s">
        <v>2608</v>
      </c>
      <c r="E414" s="10">
        <f t="shared" si="30"/>
        <v>6</v>
      </c>
      <c r="F414" s="11" t="s">
        <v>2609</v>
      </c>
      <c r="G414" s="10"/>
      <c r="H414" s="10"/>
      <c r="I414" s="10" t="s">
        <v>1996</v>
      </c>
      <c r="J414" s="10"/>
      <c r="K414" s="10"/>
      <c r="L414" s="10" t="s">
        <v>64</v>
      </c>
      <c r="M414" s="10" t="s">
        <v>64</v>
      </c>
      <c r="N414" s="10" t="s">
        <v>245</v>
      </c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</row>
    <row r="415" ht="14.25" customHeight="1">
      <c r="A415" s="40" t="s">
        <v>667</v>
      </c>
      <c r="B415" s="41"/>
      <c r="C415" s="41" t="s">
        <v>877</v>
      </c>
      <c r="D415" s="7"/>
      <c r="E415" s="7"/>
      <c r="F415" s="7"/>
      <c r="G415" s="6"/>
      <c r="H415" s="6"/>
      <c r="I415" s="6"/>
      <c r="J415" s="6"/>
      <c r="K415" s="6"/>
      <c r="L415" s="6"/>
      <c r="M415" s="6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  <c r="AA415" s="42"/>
      <c r="AB415" s="42"/>
      <c r="AC415" s="42"/>
      <c r="AD415" s="42"/>
      <c r="AE415" s="42"/>
      <c r="AF415" s="42"/>
      <c r="AG415" s="42"/>
      <c r="AH415" s="42"/>
      <c r="AI415" s="42"/>
      <c r="AJ415" s="42"/>
      <c r="AK415" s="42"/>
      <c r="AL415" s="42"/>
      <c r="AM415" s="42"/>
      <c r="AN415" s="42"/>
      <c r="AO415" s="42"/>
      <c r="AP415" s="42"/>
      <c r="AQ415" s="42"/>
      <c r="AR415" s="42"/>
      <c r="AS415" s="42"/>
      <c r="AT415" s="42"/>
      <c r="AU415" s="42"/>
      <c r="AV415" s="42"/>
      <c r="AW415" s="42"/>
      <c r="AX415" s="42"/>
      <c r="AY415" s="42"/>
      <c r="AZ415" s="42"/>
      <c r="BA415" s="42"/>
      <c r="BB415" s="42"/>
      <c r="BC415" s="42"/>
      <c r="BD415" s="42"/>
      <c r="BE415" s="42"/>
      <c r="BF415" s="42"/>
      <c r="BG415" s="42"/>
    </row>
    <row r="416" ht="14.25" customHeight="1">
      <c r="A416" s="10">
        <f>A414+1</f>
        <v>399</v>
      </c>
      <c r="B416" s="11" t="s">
        <v>877</v>
      </c>
      <c r="C416" s="11" t="s">
        <v>2610</v>
      </c>
      <c r="D416" s="11" t="s">
        <v>429</v>
      </c>
      <c r="E416" s="10">
        <v>1.0</v>
      </c>
      <c r="F416" s="11" t="s">
        <v>2611</v>
      </c>
      <c r="G416" s="10"/>
      <c r="H416" s="10"/>
      <c r="I416" s="10" t="s">
        <v>2009</v>
      </c>
      <c r="J416" s="10"/>
      <c r="K416" s="10"/>
      <c r="L416" s="10" t="s">
        <v>64</v>
      </c>
      <c r="M416" s="10" t="s">
        <v>64</v>
      </c>
      <c r="N416" s="10" t="s">
        <v>245</v>
      </c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</row>
    <row r="417" ht="14.25" customHeight="1">
      <c r="A417" s="10">
        <f t="shared" ref="A417:A528" si="31">A416+1</f>
        <v>400</v>
      </c>
      <c r="B417" s="11" t="s">
        <v>877</v>
      </c>
      <c r="C417" s="11" t="s">
        <v>2610</v>
      </c>
      <c r="D417" s="11" t="s">
        <v>2612</v>
      </c>
      <c r="E417" s="10">
        <f t="shared" ref="E417:E528" si="32">E416+1</f>
        <v>2</v>
      </c>
      <c r="F417" s="11" t="s">
        <v>2612</v>
      </c>
      <c r="G417" s="10"/>
      <c r="H417" s="10"/>
      <c r="I417" s="10" t="s">
        <v>2009</v>
      </c>
      <c r="J417" s="10"/>
      <c r="K417" s="10"/>
      <c r="L417" s="10" t="s">
        <v>64</v>
      </c>
      <c r="M417" s="10" t="s">
        <v>64</v>
      </c>
      <c r="N417" s="10" t="s">
        <v>245</v>
      </c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</row>
    <row r="418" ht="14.25" customHeight="1">
      <c r="A418" s="10">
        <f t="shared" si="31"/>
        <v>401</v>
      </c>
      <c r="B418" s="11" t="s">
        <v>877</v>
      </c>
      <c r="C418" s="11" t="s">
        <v>2610</v>
      </c>
      <c r="D418" s="11" t="s">
        <v>2613</v>
      </c>
      <c r="E418" s="10">
        <f t="shared" si="32"/>
        <v>3</v>
      </c>
      <c r="F418" s="11" t="s">
        <v>2613</v>
      </c>
      <c r="G418" s="10"/>
      <c r="H418" s="10"/>
      <c r="I418" s="10" t="s">
        <v>2009</v>
      </c>
      <c r="J418" s="10"/>
      <c r="K418" s="10"/>
      <c r="L418" s="10" t="s">
        <v>64</v>
      </c>
      <c r="M418" s="10" t="s">
        <v>64</v>
      </c>
      <c r="N418" s="10" t="s">
        <v>245</v>
      </c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</row>
    <row r="419" ht="14.25" customHeight="1">
      <c r="A419" s="10">
        <f t="shared" si="31"/>
        <v>402</v>
      </c>
      <c r="B419" s="11" t="s">
        <v>877</v>
      </c>
      <c r="C419" s="11" t="s">
        <v>2610</v>
      </c>
      <c r="D419" s="11" t="s">
        <v>2614</v>
      </c>
      <c r="E419" s="10">
        <f t="shared" si="32"/>
        <v>4</v>
      </c>
      <c r="F419" s="11" t="s">
        <v>2614</v>
      </c>
      <c r="G419" s="10"/>
      <c r="H419" s="10"/>
      <c r="I419" s="10" t="s">
        <v>2009</v>
      </c>
      <c r="J419" s="10"/>
      <c r="K419" s="10"/>
      <c r="L419" s="10" t="s">
        <v>64</v>
      </c>
      <c r="M419" s="10" t="s">
        <v>64</v>
      </c>
      <c r="N419" s="10" t="s">
        <v>245</v>
      </c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</row>
    <row r="420" ht="14.25" customHeight="1">
      <c r="A420" s="10">
        <f t="shared" si="31"/>
        <v>403</v>
      </c>
      <c r="B420" s="11" t="s">
        <v>877</v>
      </c>
      <c r="C420" s="11" t="s">
        <v>2610</v>
      </c>
      <c r="D420" s="11" t="s">
        <v>2614</v>
      </c>
      <c r="E420" s="10">
        <f t="shared" si="32"/>
        <v>5</v>
      </c>
      <c r="F420" s="11" t="s">
        <v>2615</v>
      </c>
      <c r="G420" s="10"/>
      <c r="H420" s="10"/>
      <c r="I420" s="10" t="s">
        <v>1996</v>
      </c>
      <c r="J420" s="10"/>
      <c r="K420" s="10"/>
      <c r="L420" s="10" t="s">
        <v>145</v>
      </c>
      <c r="M420" s="10" t="s">
        <v>145</v>
      </c>
      <c r="N420" s="10" t="s">
        <v>245</v>
      </c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</row>
    <row r="421" ht="14.25" customHeight="1">
      <c r="A421" s="10">
        <f t="shared" si="31"/>
        <v>404</v>
      </c>
      <c r="B421" s="11" t="s">
        <v>877</v>
      </c>
      <c r="C421" s="11" t="s">
        <v>2610</v>
      </c>
      <c r="D421" s="11" t="s">
        <v>2616</v>
      </c>
      <c r="E421" s="10">
        <f t="shared" si="32"/>
        <v>6</v>
      </c>
      <c r="F421" s="11" t="s">
        <v>2616</v>
      </c>
      <c r="G421" s="10"/>
      <c r="H421" s="10"/>
      <c r="I421" s="10" t="s">
        <v>2009</v>
      </c>
      <c r="J421" s="10"/>
      <c r="K421" s="10"/>
      <c r="L421" s="10" t="s">
        <v>145</v>
      </c>
      <c r="M421" s="10" t="s">
        <v>145</v>
      </c>
      <c r="N421" s="10" t="s">
        <v>245</v>
      </c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</row>
    <row r="422" ht="14.25" customHeight="1">
      <c r="A422" s="10">
        <f t="shared" si="31"/>
        <v>405</v>
      </c>
      <c r="B422" s="11" t="s">
        <v>877</v>
      </c>
      <c r="C422" s="11" t="s">
        <v>2610</v>
      </c>
      <c r="D422" s="11" t="s">
        <v>2617</v>
      </c>
      <c r="E422" s="10">
        <f t="shared" si="32"/>
        <v>7</v>
      </c>
      <c r="F422" s="11" t="s">
        <v>2618</v>
      </c>
      <c r="G422" s="10"/>
      <c r="H422" s="10"/>
      <c r="I422" s="10" t="s">
        <v>2009</v>
      </c>
      <c r="J422" s="10"/>
      <c r="K422" s="10"/>
      <c r="L422" s="10" t="s">
        <v>145</v>
      </c>
      <c r="M422" s="10" t="s">
        <v>145</v>
      </c>
      <c r="N422" s="10" t="s">
        <v>245</v>
      </c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</row>
    <row r="423" ht="14.25" customHeight="1">
      <c r="A423" s="10">
        <f t="shared" si="31"/>
        <v>406</v>
      </c>
      <c r="B423" s="11" t="s">
        <v>877</v>
      </c>
      <c r="C423" s="11" t="s">
        <v>2610</v>
      </c>
      <c r="D423" s="11" t="s">
        <v>2617</v>
      </c>
      <c r="E423" s="10">
        <f t="shared" si="32"/>
        <v>8</v>
      </c>
      <c r="F423" s="11" t="s">
        <v>2619</v>
      </c>
      <c r="G423" s="10"/>
      <c r="H423" s="10"/>
      <c r="I423" s="10" t="s">
        <v>2009</v>
      </c>
      <c r="J423" s="10"/>
      <c r="K423" s="10"/>
      <c r="L423" s="10" t="s">
        <v>145</v>
      </c>
      <c r="M423" s="10" t="s">
        <v>145</v>
      </c>
      <c r="N423" s="10" t="s">
        <v>245</v>
      </c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</row>
    <row r="424" ht="14.25" customHeight="1">
      <c r="A424" s="10">
        <f t="shared" si="31"/>
        <v>407</v>
      </c>
      <c r="B424" s="11" t="s">
        <v>877</v>
      </c>
      <c r="C424" s="11" t="s">
        <v>2610</v>
      </c>
      <c r="D424" s="11" t="s">
        <v>2620</v>
      </c>
      <c r="E424" s="10">
        <f t="shared" si="32"/>
        <v>9</v>
      </c>
      <c r="F424" s="11" t="s">
        <v>2620</v>
      </c>
      <c r="G424" s="10"/>
      <c r="H424" s="10"/>
      <c r="I424" s="10" t="s">
        <v>2009</v>
      </c>
      <c r="J424" s="10"/>
      <c r="K424" s="10"/>
      <c r="L424" s="10" t="s">
        <v>145</v>
      </c>
      <c r="M424" s="10" t="s">
        <v>145</v>
      </c>
      <c r="N424" s="10" t="s">
        <v>245</v>
      </c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</row>
    <row r="425" ht="14.25" customHeight="1">
      <c r="A425" s="10">
        <f t="shared" si="31"/>
        <v>408</v>
      </c>
      <c r="B425" s="11" t="s">
        <v>877</v>
      </c>
      <c r="C425" s="11" t="s">
        <v>2610</v>
      </c>
      <c r="D425" s="11" t="s">
        <v>2621</v>
      </c>
      <c r="E425" s="10">
        <f t="shared" si="32"/>
        <v>10</v>
      </c>
      <c r="F425" s="11" t="s">
        <v>2622</v>
      </c>
      <c r="G425" s="10"/>
      <c r="H425" s="10"/>
      <c r="I425" s="10" t="s">
        <v>2009</v>
      </c>
      <c r="J425" s="10"/>
      <c r="K425" s="10"/>
      <c r="L425" s="10" t="s">
        <v>64</v>
      </c>
      <c r="M425" s="10" t="s">
        <v>64</v>
      </c>
      <c r="N425" s="10" t="s">
        <v>245</v>
      </c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</row>
    <row r="426" ht="14.25" customHeight="1">
      <c r="A426" s="10">
        <f t="shared" si="31"/>
        <v>409</v>
      </c>
      <c r="B426" s="11" t="s">
        <v>877</v>
      </c>
      <c r="C426" s="11" t="s">
        <v>2610</v>
      </c>
      <c r="D426" s="11" t="s">
        <v>2621</v>
      </c>
      <c r="E426" s="10">
        <f t="shared" si="32"/>
        <v>11</v>
      </c>
      <c r="F426" s="11" t="s">
        <v>2623</v>
      </c>
      <c r="G426" s="10"/>
      <c r="H426" s="10"/>
      <c r="I426" s="10" t="s">
        <v>2009</v>
      </c>
      <c r="J426" s="10"/>
      <c r="K426" s="10"/>
      <c r="L426" s="10" t="s">
        <v>145</v>
      </c>
      <c r="M426" s="10" t="s">
        <v>145</v>
      </c>
      <c r="N426" s="10" t="s">
        <v>245</v>
      </c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</row>
    <row r="427" ht="14.25" customHeight="1">
      <c r="A427" s="10">
        <f t="shared" si="31"/>
        <v>410</v>
      </c>
      <c r="B427" s="11" t="s">
        <v>877</v>
      </c>
      <c r="C427" s="11" t="s">
        <v>2610</v>
      </c>
      <c r="D427" s="11" t="s">
        <v>2624</v>
      </c>
      <c r="E427" s="10">
        <f t="shared" si="32"/>
        <v>12</v>
      </c>
      <c r="F427" s="11" t="s">
        <v>2624</v>
      </c>
      <c r="G427" s="10"/>
      <c r="H427" s="10"/>
      <c r="I427" s="10" t="s">
        <v>2009</v>
      </c>
      <c r="J427" s="10"/>
      <c r="K427" s="10"/>
      <c r="L427" s="10" t="s">
        <v>64</v>
      </c>
      <c r="M427" s="10" t="s">
        <v>64</v>
      </c>
      <c r="N427" s="10" t="s">
        <v>245</v>
      </c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</row>
    <row r="428" ht="14.25" customHeight="1">
      <c r="A428" s="10">
        <f t="shared" si="31"/>
        <v>411</v>
      </c>
      <c r="B428" s="11" t="s">
        <v>877</v>
      </c>
      <c r="C428" s="11" t="s">
        <v>2610</v>
      </c>
      <c r="D428" s="11" t="s">
        <v>2625</v>
      </c>
      <c r="E428" s="10">
        <f t="shared" si="32"/>
        <v>13</v>
      </c>
      <c r="F428" s="11" t="s">
        <v>2625</v>
      </c>
      <c r="G428" s="10"/>
      <c r="H428" s="10"/>
      <c r="I428" s="10" t="s">
        <v>2009</v>
      </c>
      <c r="J428" s="10"/>
      <c r="K428" s="10"/>
      <c r="L428" s="10" t="s">
        <v>145</v>
      </c>
      <c r="M428" s="10" t="s">
        <v>145</v>
      </c>
      <c r="N428" s="10" t="s">
        <v>245</v>
      </c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</row>
    <row r="429" ht="14.25" customHeight="1">
      <c r="A429" s="10">
        <f t="shared" si="31"/>
        <v>412</v>
      </c>
      <c r="B429" s="11" t="s">
        <v>877</v>
      </c>
      <c r="C429" s="11" t="s">
        <v>2610</v>
      </c>
      <c r="D429" s="11" t="s">
        <v>2625</v>
      </c>
      <c r="E429" s="10">
        <f t="shared" si="32"/>
        <v>14</v>
      </c>
      <c r="F429" s="11" t="s">
        <v>2626</v>
      </c>
      <c r="G429" s="10"/>
      <c r="H429" s="10"/>
      <c r="I429" s="10" t="s">
        <v>2009</v>
      </c>
      <c r="J429" s="10"/>
      <c r="K429" s="10"/>
      <c r="L429" s="10" t="s">
        <v>145</v>
      </c>
      <c r="M429" s="10" t="s">
        <v>145</v>
      </c>
      <c r="N429" s="10" t="s">
        <v>245</v>
      </c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</row>
    <row r="430" ht="14.25" customHeight="1">
      <c r="A430" s="10">
        <f t="shared" si="31"/>
        <v>413</v>
      </c>
      <c r="B430" s="11" t="s">
        <v>877</v>
      </c>
      <c r="C430" s="11" t="s">
        <v>2610</v>
      </c>
      <c r="D430" s="11" t="s">
        <v>2627</v>
      </c>
      <c r="E430" s="10">
        <f t="shared" si="32"/>
        <v>15</v>
      </c>
      <c r="F430" s="11" t="s">
        <v>2628</v>
      </c>
      <c r="G430" s="10"/>
      <c r="H430" s="10"/>
      <c r="I430" s="10" t="s">
        <v>2009</v>
      </c>
      <c r="J430" s="10"/>
      <c r="K430" s="10"/>
      <c r="L430" s="10" t="s">
        <v>64</v>
      </c>
      <c r="M430" s="10" t="s">
        <v>64</v>
      </c>
      <c r="N430" s="10" t="s">
        <v>245</v>
      </c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</row>
    <row r="431" ht="14.25" customHeight="1">
      <c r="A431" s="10">
        <f t="shared" si="31"/>
        <v>414</v>
      </c>
      <c r="B431" s="11" t="s">
        <v>877</v>
      </c>
      <c r="C431" s="11" t="s">
        <v>2610</v>
      </c>
      <c r="D431" s="11" t="s">
        <v>2627</v>
      </c>
      <c r="E431" s="10">
        <f t="shared" si="32"/>
        <v>16</v>
      </c>
      <c r="F431" s="11" t="s">
        <v>2629</v>
      </c>
      <c r="G431" s="10"/>
      <c r="H431" s="10"/>
      <c r="I431" s="10" t="s">
        <v>2009</v>
      </c>
      <c r="J431" s="10"/>
      <c r="K431" s="10"/>
      <c r="L431" s="10" t="s">
        <v>64</v>
      </c>
      <c r="M431" s="10" t="s">
        <v>64</v>
      </c>
      <c r="N431" s="10" t="s">
        <v>245</v>
      </c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</row>
    <row r="432" ht="14.25" customHeight="1">
      <c r="A432" s="10">
        <f t="shared" si="31"/>
        <v>415</v>
      </c>
      <c r="B432" s="11" t="s">
        <v>877</v>
      </c>
      <c r="C432" s="11" t="s">
        <v>2610</v>
      </c>
      <c r="D432" s="11" t="s">
        <v>2627</v>
      </c>
      <c r="E432" s="10">
        <f t="shared" si="32"/>
        <v>17</v>
      </c>
      <c r="F432" s="11" t="s">
        <v>2627</v>
      </c>
      <c r="G432" s="10"/>
      <c r="H432" s="10"/>
      <c r="I432" s="10" t="s">
        <v>2009</v>
      </c>
      <c r="J432" s="10"/>
      <c r="K432" s="10"/>
      <c r="L432" s="10" t="s">
        <v>64</v>
      </c>
      <c r="M432" s="10" t="s">
        <v>64</v>
      </c>
      <c r="N432" s="10" t="s">
        <v>245</v>
      </c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</row>
    <row r="433" ht="14.25" customHeight="1">
      <c r="A433" s="10">
        <f t="shared" si="31"/>
        <v>416</v>
      </c>
      <c r="B433" s="11" t="s">
        <v>877</v>
      </c>
      <c r="C433" s="11" t="s">
        <v>2610</v>
      </c>
      <c r="D433" s="11" t="s">
        <v>2630</v>
      </c>
      <c r="E433" s="10">
        <f t="shared" si="32"/>
        <v>18</v>
      </c>
      <c r="F433" s="11" t="s">
        <v>2630</v>
      </c>
      <c r="G433" s="10"/>
      <c r="H433" s="10"/>
      <c r="I433" s="10" t="s">
        <v>2009</v>
      </c>
      <c r="J433" s="10"/>
      <c r="K433" s="10"/>
      <c r="L433" s="10" t="s">
        <v>64</v>
      </c>
      <c r="M433" s="10" t="s">
        <v>64</v>
      </c>
      <c r="N433" s="10" t="s">
        <v>245</v>
      </c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</row>
    <row r="434" ht="14.25" customHeight="1">
      <c r="A434" s="10">
        <f t="shared" si="31"/>
        <v>417</v>
      </c>
      <c r="B434" s="11" t="s">
        <v>877</v>
      </c>
      <c r="C434" s="11" t="s">
        <v>2610</v>
      </c>
      <c r="D434" s="11" t="s">
        <v>2631</v>
      </c>
      <c r="E434" s="10">
        <f t="shared" si="32"/>
        <v>19</v>
      </c>
      <c r="F434" s="11" t="s">
        <v>2632</v>
      </c>
      <c r="G434" s="10"/>
      <c r="H434" s="10"/>
      <c r="I434" s="10" t="s">
        <v>1996</v>
      </c>
      <c r="J434" s="10"/>
      <c r="K434" s="10"/>
      <c r="L434" s="10" t="s">
        <v>145</v>
      </c>
      <c r="M434" s="10" t="s">
        <v>145</v>
      </c>
      <c r="N434" s="10" t="s">
        <v>245</v>
      </c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</row>
    <row r="435" ht="14.25" customHeight="1">
      <c r="A435" s="10">
        <f t="shared" si="31"/>
        <v>418</v>
      </c>
      <c r="B435" s="11" t="s">
        <v>877</v>
      </c>
      <c r="C435" s="11" t="s">
        <v>2610</v>
      </c>
      <c r="D435" s="11" t="s">
        <v>2631</v>
      </c>
      <c r="E435" s="10">
        <f t="shared" si="32"/>
        <v>20</v>
      </c>
      <c r="F435" s="11" t="s">
        <v>2633</v>
      </c>
      <c r="G435" s="10"/>
      <c r="H435" s="10"/>
      <c r="I435" s="10" t="s">
        <v>1996</v>
      </c>
      <c r="J435" s="10"/>
      <c r="K435" s="10"/>
      <c r="L435" s="10" t="s">
        <v>145</v>
      </c>
      <c r="M435" s="10" t="s">
        <v>145</v>
      </c>
      <c r="N435" s="10" t="s">
        <v>245</v>
      </c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</row>
    <row r="436" ht="14.25" customHeight="1">
      <c r="A436" s="10">
        <f t="shared" si="31"/>
        <v>419</v>
      </c>
      <c r="B436" s="11" t="s">
        <v>877</v>
      </c>
      <c r="C436" s="11" t="s">
        <v>2610</v>
      </c>
      <c r="D436" s="11" t="s">
        <v>2631</v>
      </c>
      <c r="E436" s="10">
        <f t="shared" si="32"/>
        <v>21</v>
      </c>
      <c r="F436" s="11" t="s">
        <v>2631</v>
      </c>
      <c r="G436" s="10"/>
      <c r="H436" s="10"/>
      <c r="I436" s="10" t="s">
        <v>2009</v>
      </c>
      <c r="J436" s="10"/>
      <c r="K436" s="10"/>
      <c r="L436" s="10" t="s">
        <v>64</v>
      </c>
      <c r="M436" s="10" t="s">
        <v>64</v>
      </c>
      <c r="N436" s="10" t="s">
        <v>245</v>
      </c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</row>
    <row r="437" ht="14.25" customHeight="1">
      <c r="A437" s="10">
        <f t="shared" si="31"/>
        <v>420</v>
      </c>
      <c r="B437" s="11" t="s">
        <v>877</v>
      </c>
      <c r="C437" s="11" t="s">
        <v>2610</v>
      </c>
      <c r="D437" s="11" t="s">
        <v>2612</v>
      </c>
      <c r="E437" s="10">
        <f t="shared" si="32"/>
        <v>22</v>
      </c>
      <c r="F437" s="11" t="s">
        <v>2634</v>
      </c>
      <c r="G437" s="10"/>
      <c r="H437" s="10"/>
      <c r="I437" s="10" t="s">
        <v>2009</v>
      </c>
      <c r="J437" s="10"/>
      <c r="K437" s="10"/>
      <c r="L437" s="10" t="s">
        <v>64</v>
      </c>
      <c r="M437" s="10" t="s">
        <v>64</v>
      </c>
      <c r="N437" s="10" t="s">
        <v>245</v>
      </c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</row>
    <row r="438" ht="14.25" customHeight="1">
      <c r="A438" s="10">
        <f t="shared" si="31"/>
        <v>421</v>
      </c>
      <c r="B438" s="11" t="s">
        <v>877</v>
      </c>
      <c r="C438" s="11" t="s">
        <v>2610</v>
      </c>
      <c r="D438" s="11" t="s">
        <v>2621</v>
      </c>
      <c r="E438" s="10">
        <f t="shared" si="32"/>
        <v>23</v>
      </c>
      <c r="F438" s="11" t="s">
        <v>2635</v>
      </c>
      <c r="G438" s="10"/>
      <c r="H438" s="10"/>
      <c r="I438" s="10" t="s">
        <v>2009</v>
      </c>
      <c r="J438" s="10"/>
      <c r="K438" s="10"/>
      <c r="L438" s="10" t="s">
        <v>64</v>
      </c>
      <c r="M438" s="10" t="s">
        <v>64</v>
      </c>
      <c r="N438" s="10" t="s">
        <v>245</v>
      </c>
      <c r="O438" s="10"/>
      <c r="P438" s="10"/>
      <c r="Q438" s="10"/>
      <c r="R438" s="10"/>
      <c r="S438" s="10"/>
      <c r="T438" s="10"/>
      <c r="U438" s="10" t="s">
        <v>2636</v>
      </c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</row>
    <row r="439" ht="14.25" customHeight="1">
      <c r="A439" s="10">
        <f t="shared" si="31"/>
        <v>422</v>
      </c>
      <c r="B439" s="11" t="s">
        <v>877</v>
      </c>
      <c r="C439" s="11" t="s">
        <v>2610</v>
      </c>
      <c r="D439" s="11" t="s">
        <v>2637</v>
      </c>
      <c r="E439" s="10">
        <f t="shared" si="32"/>
        <v>24</v>
      </c>
      <c r="F439" s="11" t="s">
        <v>2638</v>
      </c>
      <c r="G439" s="10"/>
      <c r="H439" s="10"/>
      <c r="I439" s="10" t="s">
        <v>2009</v>
      </c>
      <c r="J439" s="10"/>
      <c r="K439" s="10"/>
      <c r="L439" s="10" t="s">
        <v>64</v>
      </c>
      <c r="M439" s="10" t="s">
        <v>64</v>
      </c>
      <c r="N439" s="10" t="s">
        <v>245</v>
      </c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</row>
    <row r="440" ht="14.25" customHeight="1">
      <c r="A440" s="10">
        <f t="shared" si="31"/>
        <v>423</v>
      </c>
      <c r="B440" s="11" t="s">
        <v>877</v>
      </c>
      <c r="C440" s="11" t="s">
        <v>2610</v>
      </c>
      <c r="D440" s="11" t="s">
        <v>2612</v>
      </c>
      <c r="E440" s="10">
        <f t="shared" si="32"/>
        <v>25</v>
      </c>
      <c r="F440" s="11" t="s">
        <v>2639</v>
      </c>
      <c r="G440" s="10"/>
      <c r="H440" s="10"/>
      <c r="I440" s="10" t="s">
        <v>1996</v>
      </c>
      <c r="J440" s="10"/>
      <c r="K440" s="10"/>
      <c r="L440" s="10" t="s">
        <v>145</v>
      </c>
      <c r="M440" s="10" t="s">
        <v>145</v>
      </c>
      <c r="N440" s="10" t="s">
        <v>245</v>
      </c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</row>
    <row r="441" ht="14.25" customHeight="1">
      <c r="A441" s="10">
        <f t="shared" si="31"/>
        <v>424</v>
      </c>
      <c r="B441" s="11" t="s">
        <v>877</v>
      </c>
      <c r="C441" s="11" t="s">
        <v>2610</v>
      </c>
      <c r="D441" s="11" t="s">
        <v>2631</v>
      </c>
      <c r="E441" s="10">
        <f t="shared" si="32"/>
        <v>26</v>
      </c>
      <c r="F441" s="11" t="s">
        <v>2640</v>
      </c>
      <c r="G441" s="10"/>
      <c r="H441" s="10"/>
      <c r="I441" s="10" t="s">
        <v>1996</v>
      </c>
      <c r="J441" s="10"/>
      <c r="K441" s="10"/>
      <c r="L441" s="10" t="s">
        <v>145</v>
      </c>
      <c r="M441" s="10" t="s">
        <v>145</v>
      </c>
      <c r="N441" s="10" t="s">
        <v>245</v>
      </c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</row>
    <row r="442" ht="14.25" customHeight="1">
      <c r="A442" s="10">
        <f t="shared" si="31"/>
        <v>425</v>
      </c>
      <c r="B442" s="11" t="s">
        <v>877</v>
      </c>
      <c r="C442" s="11" t="s">
        <v>878</v>
      </c>
      <c r="D442" s="11" t="s">
        <v>879</v>
      </c>
      <c r="E442" s="10">
        <f t="shared" si="32"/>
        <v>27</v>
      </c>
      <c r="F442" s="11" t="s">
        <v>2641</v>
      </c>
      <c r="G442" s="10"/>
      <c r="H442" s="10"/>
      <c r="I442" s="10" t="s">
        <v>2009</v>
      </c>
      <c r="J442" s="10"/>
      <c r="K442" s="10"/>
      <c r="L442" s="10" t="s">
        <v>145</v>
      </c>
      <c r="M442" s="10" t="s">
        <v>145</v>
      </c>
      <c r="N442" s="44" t="s">
        <v>65</v>
      </c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</row>
    <row r="443" ht="14.25" customHeight="1">
      <c r="A443" s="10">
        <f t="shared" si="31"/>
        <v>426</v>
      </c>
      <c r="B443" s="11" t="s">
        <v>877</v>
      </c>
      <c r="C443" s="11" t="s">
        <v>878</v>
      </c>
      <c r="D443" s="11" t="s">
        <v>2642</v>
      </c>
      <c r="E443" s="10">
        <f t="shared" si="32"/>
        <v>28</v>
      </c>
      <c r="F443" s="11" t="s">
        <v>2642</v>
      </c>
      <c r="G443" s="10"/>
      <c r="H443" s="10"/>
      <c r="I443" s="10" t="s">
        <v>2009</v>
      </c>
      <c r="J443" s="10"/>
      <c r="K443" s="10"/>
      <c r="L443" s="10" t="s">
        <v>64</v>
      </c>
      <c r="M443" s="10" t="s">
        <v>64</v>
      </c>
      <c r="N443" s="10" t="s">
        <v>245</v>
      </c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</row>
    <row r="444" ht="14.25" customHeight="1">
      <c r="A444" s="10">
        <f t="shared" si="31"/>
        <v>427</v>
      </c>
      <c r="B444" s="11" t="s">
        <v>877</v>
      </c>
      <c r="C444" s="11" t="s">
        <v>878</v>
      </c>
      <c r="D444" s="11" t="s">
        <v>2643</v>
      </c>
      <c r="E444" s="10">
        <f t="shared" si="32"/>
        <v>29</v>
      </c>
      <c r="F444" s="11" t="s">
        <v>2643</v>
      </c>
      <c r="G444" s="10"/>
      <c r="H444" s="10"/>
      <c r="I444" s="10" t="s">
        <v>2009</v>
      </c>
      <c r="J444" s="10"/>
      <c r="K444" s="10"/>
      <c r="L444" s="10" t="s">
        <v>64</v>
      </c>
      <c r="M444" s="10" t="s">
        <v>64</v>
      </c>
      <c r="N444" s="10" t="s">
        <v>245</v>
      </c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</row>
    <row r="445" ht="14.25" customHeight="1">
      <c r="A445" s="10">
        <f t="shared" si="31"/>
        <v>428</v>
      </c>
      <c r="B445" s="11" t="s">
        <v>877</v>
      </c>
      <c r="C445" s="11" t="s">
        <v>878</v>
      </c>
      <c r="D445" s="11" t="s">
        <v>2643</v>
      </c>
      <c r="E445" s="10">
        <f t="shared" si="32"/>
        <v>30</v>
      </c>
      <c r="F445" s="11" t="s">
        <v>2644</v>
      </c>
      <c r="G445" s="10"/>
      <c r="H445" s="10"/>
      <c r="I445" s="10" t="s">
        <v>2009</v>
      </c>
      <c r="J445" s="10"/>
      <c r="K445" s="10"/>
      <c r="L445" s="10" t="s">
        <v>64</v>
      </c>
      <c r="M445" s="10" t="s">
        <v>64</v>
      </c>
      <c r="N445" s="10" t="s">
        <v>245</v>
      </c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</row>
    <row r="446" ht="14.25" customHeight="1">
      <c r="A446" s="10">
        <f t="shared" si="31"/>
        <v>429</v>
      </c>
      <c r="B446" s="11" t="s">
        <v>877</v>
      </c>
      <c r="C446" s="11" t="s">
        <v>878</v>
      </c>
      <c r="D446" s="11" t="s">
        <v>882</v>
      </c>
      <c r="E446" s="10">
        <f t="shared" si="32"/>
        <v>31</v>
      </c>
      <c r="F446" s="11" t="s">
        <v>2645</v>
      </c>
      <c r="G446" s="10"/>
      <c r="H446" s="10"/>
      <c r="I446" s="10" t="s">
        <v>2009</v>
      </c>
      <c r="J446" s="10"/>
      <c r="K446" s="10"/>
      <c r="L446" s="10" t="s">
        <v>64</v>
      </c>
      <c r="M446" s="10" t="s">
        <v>64</v>
      </c>
      <c r="N446" s="10" t="s">
        <v>245</v>
      </c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</row>
    <row r="447" ht="14.25" customHeight="1">
      <c r="A447" s="10">
        <f t="shared" si="31"/>
        <v>430</v>
      </c>
      <c r="B447" s="11" t="s">
        <v>877</v>
      </c>
      <c r="C447" s="11" t="s">
        <v>573</v>
      </c>
      <c r="D447" s="11" t="s">
        <v>2646</v>
      </c>
      <c r="E447" s="10">
        <f t="shared" si="32"/>
        <v>32</v>
      </c>
      <c r="F447" s="11" t="s">
        <v>2647</v>
      </c>
      <c r="G447" s="10"/>
      <c r="H447" s="10"/>
      <c r="I447" s="10" t="s">
        <v>2009</v>
      </c>
      <c r="J447" s="10"/>
      <c r="K447" s="10"/>
      <c r="L447" s="10" t="s">
        <v>145</v>
      </c>
      <c r="M447" s="10" t="s">
        <v>145</v>
      </c>
      <c r="N447" s="10" t="s">
        <v>245</v>
      </c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</row>
    <row r="448" ht="14.25" customHeight="1">
      <c r="A448" s="10">
        <f t="shared" si="31"/>
        <v>431</v>
      </c>
      <c r="B448" s="11" t="s">
        <v>877</v>
      </c>
      <c r="C448" s="11" t="s">
        <v>573</v>
      </c>
      <c r="D448" s="11" t="s">
        <v>2646</v>
      </c>
      <c r="E448" s="10">
        <f t="shared" si="32"/>
        <v>33</v>
      </c>
      <c r="F448" s="11" t="s">
        <v>2648</v>
      </c>
      <c r="G448" s="10"/>
      <c r="H448" s="10"/>
      <c r="I448" s="10" t="s">
        <v>2009</v>
      </c>
      <c r="J448" s="10"/>
      <c r="K448" s="10"/>
      <c r="L448" s="10" t="s">
        <v>145</v>
      </c>
      <c r="M448" s="10" t="s">
        <v>145</v>
      </c>
      <c r="N448" s="10" t="s">
        <v>245</v>
      </c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</row>
    <row r="449" ht="14.25" customHeight="1">
      <c r="A449" s="10">
        <f t="shared" si="31"/>
        <v>432</v>
      </c>
      <c r="B449" s="11" t="s">
        <v>877</v>
      </c>
      <c r="C449" s="11" t="s">
        <v>573</v>
      </c>
      <c r="D449" s="11" t="s">
        <v>2649</v>
      </c>
      <c r="E449" s="10">
        <f t="shared" si="32"/>
        <v>34</v>
      </c>
      <c r="F449" s="11" t="s">
        <v>2650</v>
      </c>
      <c r="G449" s="10"/>
      <c r="H449" s="10"/>
      <c r="I449" s="10" t="s">
        <v>2009</v>
      </c>
      <c r="J449" s="10"/>
      <c r="K449" s="10"/>
      <c r="L449" s="10" t="s">
        <v>64</v>
      </c>
      <c r="M449" s="10" t="s">
        <v>64</v>
      </c>
      <c r="N449" s="10" t="s">
        <v>245</v>
      </c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</row>
    <row r="450" ht="14.25" customHeight="1">
      <c r="A450" s="10">
        <f t="shared" si="31"/>
        <v>433</v>
      </c>
      <c r="B450" s="11" t="s">
        <v>877</v>
      </c>
      <c r="C450" s="11" t="s">
        <v>573</v>
      </c>
      <c r="D450" s="11" t="s">
        <v>2651</v>
      </c>
      <c r="E450" s="10">
        <f t="shared" si="32"/>
        <v>35</v>
      </c>
      <c r="F450" s="11" t="s">
        <v>2651</v>
      </c>
      <c r="G450" s="10"/>
      <c r="H450" s="10"/>
      <c r="I450" s="10" t="s">
        <v>2009</v>
      </c>
      <c r="J450" s="10"/>
      <c r="K450" s="10"/>
      <c r="L450" s="10" t="s">
        <v>64</v>
      </c>
      <c r="M450" s="10" t="s">
        <v>64</v>
      </c>
      <c r="N450" s="10" t="s">
        <v>245</v>
      </c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</row>
    <row r="451" ht="14.25" customHeight="1">
      <c r="A451" s="10">
        <f t="shared" si="31"/>
        <v>434</v>
      </c>
      <c r="B451" s="11" t="s">
        <v>877</v>
      </c>
      <c r="C451" s="11" t="s">
        <v>573</v>
      </c>
      <c r="D451" s="11" t="s">
        <v>2646</v>
      </c>
      <c r="E451" s="10">
        <f t="shared" si="32"/>
        <v>36</v>
      </c>
      <c r="F451" s="11" t="s">
        <v>2652</v>
      </c>
      <c r="G451" s="10"/>
      <c r="H451" s="10"/>
      <c r="I451" s="10" t="s">
        <v>2009</v>
      </c>
      <c r="J451" s="10"/>
      <c r="K451" s="10"/>
      <c r="L451" s="10" t="s">
        <v>64</v>
      </c>
      <c r="M451" s="10" t="s">
        <v>64</v>
      </c>
      <c r="N451" s="10" t="s">
        <v>245</v>
      </c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</row>
    <row r="452" ht="14.25" customHeight="1">
      <c r="A452" s="10">
        <f t="shared" si="31"/>
        <v>435</v>
      </c>
      <c r="B452" s="11" t="s">
        <v>877</v>
      </c>
      <c r="C452" s="11" t="s">
        <v>573</v>
      </c>
      <c r="D452" s="11" t="s">
        <v>2649</v>
      </c>
      <c r="E452" s="10">
        <f t="shared" si="32"/>
        <v>37</v>
      </c>
      <c r="F452" s="11" t="s">
        <v>2649</v>
      </c>
      <c r="G452" s="10"/>
      <c r="H452" s="10"/>
      <c r="I452" s="10" t="s">
        <v>2009</v>
      </c>
      <c r="J452" s="10"/>
      <c r="K452" s="10"/>
      <c r="L452" s="10" t="s">
        <v>145</v>
      </c>
      <c r="M452" s="10" t="s">
        <v>145</v>
      </c>
      <c r="N452" s="10" t="s">
        <v>245</v>
      </c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</row>
    <row r="453" ht="14.25" customHeight="1">
      <c r="A453" s="10">
        <f t="shared" si="31"/>
        <v>436</v>
      </c>
      <c r="B453" s="11" t="s">
        <v>877</v>
      </c>
      <c r="C453" s="11" t="s">
        <v>573</v>
      </c>
      <c r="D453" s="11" t="s">
        <v>2653</v>
      </c>
      <c r="E453" s="10">
        <f t="shared" si="32"/>
        <v>38</v>
      </c>
      <c r="F453" s="11" t="s">
        <v>2653</v>
      </c>
      <c r="G453" s="10"/>
      <c r="H453" s="10"/>
      <c r="I453" s="10" t="s">
        <v>2009</v>
      </c>
      <c r="J453" s="10"/>
      <c r="K453" s="10"/>
      <c r="L453" s="10" t="s">
        <v>145</v>
      </c>
      <c r="M453" s="10" t="s">
        <v>145</v>
      </c>
      <c r="N453" s="10" t="s">
        <v>245</v>
      </c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</row>
    <row r="454" ht="14.25" customHeight="1">
      <c r="A454" s="10">
        <f t="shared" si="31"/>
        <v>437</v>
      </c>
      <c r="B454" s="11" t="s">
        <v>877</v>
      </c>
      <c r="C454" s="11" t="s">
        <v>573</v>
      </c>
      <c r="D454" s="11" t="s">
        <v>2654</v>
      </c>
      <c r="E454" s="10">
        <f t="shared" si="32"/>
        <v>39</v>
      </c>
      <c r="F454" s="11" t="s">
        <v>2654</v>
      </c>
      <c r="G454" s="10"/>
      <c r="H454" s="10"/>
      <c r="I454" s="10" t="s">
        <v>2009</v>
      </c>
      <c r="J454" s="10"/>
      <c r="K454" s="10"/>
      <c r="L454" s="10" t="s">
        <v>64</v>
      </c>
      <c r="M454" s="10" t="s">
        <v>64</v>
      </c>
      <c r="N454" s="10" t="s">
        <v>245</v>
      </c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</row>
    <row r="455" ht="14.25" customHeight="1">
      <c r="A455" s="10">
        <f t="shared" si="31"/>
        <v>438</v>
      </c>
      <c r="B455" s="11" t="s">
        <v>877</v>
      </c>
      <c r="C455" s="11" t="s">
        <v>573</v>
      </c>
      <c r="D455" s="11" t="s">
        <v>2655</v>
      </c>
      <c r="E455" s="10">
        <f t="shared" si="32"/>
        <v>40</v>
      </c>
      <c r="F455" s="11" t="s">
        <v>2655</v>
      </c>
      <c r="G455" s="10"/>
      <c r="H455" s="10"/>
      <c r="I455" s="10" t="s">
        <v>2009</v>
      </c>
      <c r="J455" s="10"/>
      <c r="K455" s="10"/>
      <c r="L455" s="10" t="s">
        <v>64</v>
      </c>
      <c r="M455" s="10" t="s">
        <v>64</v>
      </c>
      <c r="N455" s="10" t="s">
        <v>245</v>
      </c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</row>
    <row r="456" ht="14.25" customHeight="1">
      <c r="A456" s="10">
        <f t="shared" si="31"/>
        <v>439</v>
      </c>
      <c r="B456" s="11" t="s">
        <v>877</v>
      </c>
      <c r="C456" s="11" t="s">
        <v>573</v>
      </c>
      <c r="D456" s="11" t="s">
        <v>2656</v>
      </c>
      <c r="E456" s="10">
        <f t="shared" si="32"/>
        <v>41</v>
      </c>
      <c r="F456" s="11" t="s">
        <v>2656</v>
      </c>
      <c r="G456" s="10"/>
      <c r="H456" s="10"/>
      <c r="I456" s="10" t="s">
        <v>2009</v>
      </c>
      <c r="J456" s="10"/>
      <c r="K456" s="10"/>
      <c r="L456" s="10" t="s">
        <v>145</v>
      </c>
      <c r="M456" s="10" t="s">
        <v>145</v>
      </c>
      <c r="N456" s="10" t="s">
        <v>245</v>
      </c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  <c r="BF456" s="10"/>
      <c r="BG456" s="10"/>
    </row>
    <row r="457" ht="14.25" customHeight="1">
      <c r="A457" s="10">
        <f t="shared" si="31"/>
        <v>440</v>
      </c>
      <c r="B457" s="11" t="s">
        <v>877</v>
      </c>
      <c r="C457" s="11" t="s">
        <v>573</v>
      </c>
      <c r="D457" s="11" t="s">
        <v>2651</v>
      </c>
      <c r="E457" s="10">
        <f t="shared" si="32"/>
        <v>42</v>
      </c>
      <c r="F457" s="11" t="s">
        <v>2657</v>
      </c>
      <c r="G457" s="10"/>
      <c r="H457" s="10"/>
      <c r="I457" s="10" t="s">
        <v>2009</v>
      </c>
      <c r="J457" s="10"/>
      <c r="K457" s="10"/>
      <c r="L457" s="10" t="s">
        <v>64</v>
      </c>
      <c r="M457" s="10" t="s">
        <v>64</v>
      </c>
      <c r="N457" s="10" t="s">
        <v>245</v>
      </c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</row>
    <row r="458" ht="14.25" customHeight="1">
      <c r="A458" s="10">
        <f t="shared" si="31"/>
        <v>441</v>
      </c>
      <c r="B458" s="11" t="s">
        <v>877</v>
      </c>
      <c r="C458" s="11" t="s">
        <v>573</v>
      </c>
      <c r="D458" s="11" t="s">
        <v>2651</v>
      </c>
      <c r="E458" s="10">
        <f t="shared" si="32"/>
        <v>43</v>
      </c>
      <c r="F458" s="11" t="s">
        <v>2658</v>
      </c>
      <c r="G458" s="10"/>
      <c r="H458" s="10"/>
      <c r="I458" s="10" t="s">
        <v>2009</v>
      </c>
      <c r="J458" s="10"/>
      <c r="K458" s="10"/>
      <c r="L458" s="10" t="s">
        <v>64</v>
      </c>
      <c r="M458" s="10" t="s">
        <v>64</v>
      </c>
      <c r="N458" s="10" t="s">
        <v>245</v>
      </c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</row>
    <row r="459" ht="14.25" customHeight="1">
      <c r="A459" s="10">
        <f t="shared" si="31"/>
        <v>442</v>
      </c>
      <c r="B459" s="11" t="s">
        <v>877</v>
      </c>
      <c r="C459" s="11" t="s">
        <v>2659</v>
      </c>
      <c r="D459" s="11" t="s">
        <v>2660</v>
      </c>
      <c r="E459" s="10">
        <f t="shared" si="32"/>
        <v>44</v>
      </c>
      <c r="F459" s="11" t="s">
        <v>2661</v>
      </c>
      <c r="G459" s="10"/>
      <c r="H459" s="10"/>
      <c r="I459" s="10" t="s">
        <v>2009</v>
      </c>
      <c r="J459" s="10"/>
      <c r="K459" s="10"/>
      <c r="L459" s="10" t="s">
        <v>64</v>
      </c>
      <c r="M459" s="10" t="s">
        <v>64</v>
      </c>
      <c r="N459" s="10" t="s">
        <v>245</v>
      </c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</row>
    <row r="460" ht="14.25" customHeight="1">
      <c r="A460" s="10">
        <f t="shared" si="31"/>
        <v>443</v>
      </c>
      <c r="B460" s="11" t="s">
        <v>877</v>
      </c>
      <c r="C460" s="11" t="s">
        <v>2659</v>
      </c>
      <c r="D460" s="11" t="s">
        <v>2662</v>
      </c>
      <c r="E460" s="10">
        <f t="shared" si="32"/>
        <v>45</v>
      </c>
      <c r="F460" s="11" t="s">
        <v>2663</v>
      </c>
      <c r="G460" s="10"/>
      <c r="H460" s="10"/>
      <c r="I460" s="10" t="s">
        <v>2009</v>
      </c>
      <c r="J460" s="10"/>
      <c r="K460" s="10"/>
      <c r="L460" s="10" t="s">
        <v>64</v>
      </c>
      <c r="M460" s="10" t="s">
        <v>64</v>
      </c>
      <c r="N460" s="10" t="s">
        <v>245</v>
      </c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</row>
    <row r="461" ht="14.25" customHeight="1">
      <c r="A461" s="10">
        <f t="shared" si="31"/>
        <v>444</v>
      </c>
      <c r="B461" s="11" t="s">
        <v>877</v>
      </c>
      <c r="C461" s="11" t="s">
        <v>2659</v>
      </c>
      <c r="D461" s="11" t="s">
        <v>2662</v>
      </c>
      <c r="E461" s="10">
        <f t="shared" si="32"/>
        <v>46</v>
      </c>
      <c r="F461" s="11" t="s">
        <v>2664</v>
      </c>
      <c r="G461" s="10"/>
      <c r="H461" s="10"/>
      <c r="I461" s="10" t="s">
        <v>2009</v>
      </c>
      <c r="J461" s="10"/>
      <c r="K461" s="10"/>
      <c r="L461" s="10" t="s">
        <v>64</v>
      </c>
      <c r="M461" s="10" t="s">
        <v>64</v>
      </c>
      <c r="N461" s="10" t="s">
        <v>245</v>
      </c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</row>
    <row r="462" ht="14.25" customHeight="1">
      <c r="A462" s="10">
        <f t="shared" si="31"/>
        <v>445</v>
      </c>
      <c r="B462" s="11" t="s">
        <v>877</v>
      </c>
      <c r="C462" s="11" t="s">
        <v>2659</v>
      </c>
      <c r="D462" s="11" t="s">
        <v>2665</v>
      </c>
      <c r="E462" s="10">
        <f t="shared" si="32"/>
        <v>47</v>
      </c>
      <c r="F462" s="11" t="s">
        <v>2666</v>
      </c>
      <c r="G462" s="10"/>
      <c r="H462" s="10"/>
      <c r="I462" s="10" t="s">
        <v>2009</v>
      </c>
      <c r="J462" s="10"/>
      <c r="K462" s="10"/>
      <c r="L462" s="10" t="s">
        <v>64</v>
      </c>
      <c r="M462" s="10" t="s">
        <v>64</v>
      </c>
      <c r="N462" s="10" t="s">
        <v>245</v>
      </c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</row>
    <row r="463" ht="14.25" customHeight="1">
      <c r="A463" s="10">
        <f t="shared" si="31"/>
        <v>446</v>
      </c>
      <c r="B463" s="11" t="s">
        <v>877</v>
      </c>
      <c r="C463" s="11" t="s">
        <v>2659</v>
      </c>
      <c r="D463" s="11" t="s">
        <v>2665</v>
      </c>
      <c r="E463" s="10">
        <f t="shared" si="32"/>
        <v>48</v>
      </c>
      <c r="F463" s="11" t="s">
        <v>2667</v>
      </c>
      <c r="G463" s="10"/>
      <c r="H463" s="10"/>
      <c r="I463" s="10" t="s">
        <v>2009</v>
      </c>
      <c r="J463" s="10"/>
      <c r="K463" s="10"/>
      <c r="L463" s="10" t="s">
        <v>64</v>
      </c>
      <c r="M463" s="10" t="s">
        <v>64</v>
      </c>
      <c r="N463" s="10" t="s">
        <v>245</v>
      </c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</row>
    <row r="464" ht="14.25" customHeight="1">
      <c r="A464" s="10">
        <f t="shared" si="31"/>
        <v>447</v>
      </c>
      <c r="B464" s="11" t="s">
        <v>877</v>
      </c>
      <c r="C464" s="11" t="s">
        <v>2659</v>
      </c>
      <c r="D464" s="11" t="s">
        <v>2665</v>
      </c>
      <c r="E464" s="10">
        <f t="shared" si="32"/>
        <v>49</v>
      </c>
      <c r="F464" s="11" t="s">
        <v>2668</v>
      </c>
      <c r="G464" s="10"/>
      <c r="H464" s="10"/>
      <c r="I464" s="10" t="s">
        <v>2009</v>
      </c>
      <c r="J464" s="10"/>
      <c r="K464" s="10"/>
      <c r="L464" s="10" t="s">
        <v>64</v>
      </c>
      <c r="M464" s="10" t="s">
        <v>64</v>
      </c>
      <c r="N464" s="10" t="s">
        <v>245</v>
      </c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</row>
    <row r="465" ht="14.25" customHeight="1">
      <c r="A465" s="10">
        <f t="shared" si="31"/>
        <v>448</v>
      </c>
      <c r="B465" s="11" t="s">
        <v>877</v>
      </c>
      <c r="C465" s="11" t="s">
        <v>2669</v>
      </c>
      <c r="D465" s="11" t="s">
        <v>2670</v>
      </c>
      <c r="E465" s="10">
        <f t="shared" si="32"/>
        <v>50</v>
      </c>
      <c r="F465" s="11" t="s">
        <v>2671</v>
      </c>
      <c r="G465" s="10"/>
      <c r="H465" s="10"/>
      <c r="I465" s="10" t="s">
        <v>2009</v>
      </c>
      <c r="J465" s="10"/>
      <c r="K465" s="10"/>
      <c r="L465" s="10" t="s">
        <v>64</v>
      </c>
      <c r="M465" s="10" t="s">
        <v>64</v>
      </c>
      <c r="N465" s="10" t="s">
        <v>65</v>
      </c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</row>
    <row r="466" ht="14.25" customHeight="1">
      <c r="A466" s="10">
        <f t="shared" si="31"/>
        <v>449</v>
      </c>
      <c r="B466" s="11" t="s">
        <v>877</v>
      </c>
      <c r="C466" s="11" t="s">
        <v>2669</v>
      </c>
      <c r="D466" s="11" t="s">
        <v>2672</v>
      </c>
      <c r="E466" s="10">
        <f t="shared" si="32"/>
        <v>51</v>
      </c>
      <c r="F466" s="11" t="s">
        <v>2673</v>
      </c>
      <c r="G466" s="10"/>
      <c r="H466" s="10"/>
      <c r="I466" s="10" t="s">
        <v>2009</v>
      </c>
      <c r="J466" s="10"/>
      <c r="K466" s="10"/>
      <c r="L466" s="10" t="s">
        <v>145</v>
      </c>
      <c r="M466" s="10" t="s">
        <v>145</v>
      </c>
      <c r="N466" s="10" t="s">
        <v>245</v>
      </c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</row>
    <row r="467" ht="14.25" customHeight="1">
      <c r="A467" s="10">
        <f t="shared" si="31"/>
        <v>450</v>
      </c>
      <c r="B467" s="11" t="s">
        <v>877</v>
      </c>
      <c r="C467" s="11" t="s">
        <v>2674</v>
      </c>
      <c r="D467" s="11" t="s">
        <v>2675</v>
      </c>
      <c r="E467" s="10">
        <f t="shared" si="32"/>
        <v>52</v>
      </c>
      <c r="F467" s="11" t="s">
        <v>2675</v>
      </c>
      <c r="G467" s="10"/>
      <c r="H467" s="10"/>
      <c r="I467" s="10" t="s">
        <v>2009</v>
      </c>
      <c r="J467" s="10"/>
      <c r="K467" s="10"/>
      <c r="L467" s="10" t="s">
        <v>64</v>
      </c>
      <c r="M467" s="10" t="s">
        <v>64</v>
      </c>
      <c r="N467" s="10" t="s">
        <v>245</v>
      </c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</row>
    <row r="468" ht="14.25" customHeight="1">
      <c r="A468" s="10">
        <f t="shared" si="31"/>
        <v>451</v>
      </c>
      <c r="B468" s="11" t="s">
        <v>877</v>
      </c>
      <c r="C468" s="11" t="s">
        <v>2674</v>
      </c>
      <c r="D468" s="11" t="s">
        <v>2675</v>
      </c>
      <c r="E468" s="10">
        <f t="shared" si="32"/>
        <v>53</v>
      </c>
      <c r="F468" s="11" t="s">
        <v>2676</v>
      </c>
      <c r="G468" s="10"/>
      <c r="H468" s="10"/>
      <c r="I468" s="10" t="s">
        <v>2009</v>
      </c>
      <c r="J468" s="10"/>
      <c r="K468" s="10"/>
      <c r="L468" s="10" t="s">
        <v>145</v>
      </c>
      <c r="M468" s="10" t="s">
        <v>145</v>
      </c>
      <c r="N468" s="10" t="s">
        <v>245</v>
      </c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</row>
    <row r="469" ht="14.25" customHeight="1">
      <c r="A469" s="10">
        <f t="shared" si="31"/>
        <v>452</v>
      </c>
      <c r="B469" s="11" t="s">
        <v>877</v>
      </c>
      <c r="C469" s="11" t="s">
        <v>2674</v>
      </c>
      <c r="D469" s="11" t="s">
        <v>2675</v>
      </c>
      <c r="E469" s="10">
        <f t="shared" si="32"/>
        <v>54</v>
      </c>
      <c r="F469" s="11" t="s">
        <v>2677</v>
      </c>
      <c r="G469" s="10"/>
      <c r="H469" s="10"/>
      <c r="I469" s="10" t="s">
        <v>2009</v>
      </c>
      <c r="J469" s="10"/>
      <c r="K469" s="10"/>
      <c r="L469" s="10" t="s">
        <v>145</v>
      </c>
      <c r="M469" s="10" t="s">
        <v>145</v>
      </c>
      <c r="N469" s="10" t="s">
        <v>65</v>
      </c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</row>
    <row r="470" ht="14.25" customHeight="1">
      <c r="A470" s="10">
        <f t="shared" si="31"/>
        <v>453</v>
      </c>
      <c r="B470" s="11" t="s">
        <v>877</v>
      </c>
      <c r="C470" s="11" t="s">
        <v>2674</v>
      </c>
      <c r="D470" s="11" t="s">
        <v>2675</v>
      </c>
      <c r="E470" s="10">
        <f t="shared" si="32"/>
        <v>55</v>
      </c>
      <c r="F470" s="11" t="s">
        <v>2678</v>
      </c>
      <c r="G470" s="10"/>
      <c r="H470" s="10"/>
      <c r="I470" s="10" t="s">
        <v>2009</v>
      </c>
      <c r="J470" s="10"/>
      <c r="K470" s="10"/>
      <c r="L470" s="10" t="s">
        <v>145</v>
      </c>
      <c r="M470" s="10" t="s">
        <v>145</v>
      </c>
      <c r="N470" s="10" t="s">
        <v>245</v>
      </c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</row>
    <row r="471" ht="14.25" customHeight="1">
      <c r="A471" s="10">
        <f t="shared" si="31"/>
        <v>454</v>
      </c>
      <c r="B471" s="11" t="s">
        <v>877</v>
      </c>
      <c r="C471" s="11" t="s">
        <v>2674</v>
      </c>
      <c r="D471" s="11" t="s">
        <v>2679</v>
      </c>
      <c r="E471" s="10">
        <f t="shared" si="32"/>
        <v>56</v>
      </c>
      <c r="F471" s="11" t="s">
        <v>2680</v>
      </c>
      <c r="G471" s="10"/>
      <c r="H471" s="10"/>
      <c r="I471" s="10" t="s">
        <v>2009</v>
      </c>
      <c r="J471" s="10"/>
      <c r="K471" s="10"/>
      <c r="L471" s="10" t="s">
        <v>64</v>
      </c>
      <c r="M471" s="10" t="s">
        <v>64</v>
      </c>
      <c r="N471" s="10" t="s">
        <v>245</v>
      </c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</row>
    <row r="472" ht="14.25" customHeight="1">
      <c r="A472" s="10">
        <f t="shared" si="31"/>
        <v>455</v>
      </c>
      <c r="B472" s="11" t="s">
        <v>877</v>
      </c>
      <c r="C472" s="11" t="s">
        <v>2674</v>
      </c>
      <c r="D472" s="11" t="s">
        <v>2679</v>
      </c>
      <c r="E472" s="10">
        <f t="shared" si="32"/>
        <v>57</v>
      </c>
      <c r="F472" s="11" t="s">
        <v>2679</v>
      </c>
      <c r="G472" s="10"/>
      <c r="H472" s="10"/>
      <c r="I472" s="10" t="s">
        <v>2009</v>
      </c>
      <c r="J472" s="10"/>
      <c r="K472" s="10"/>
      <c r="L472" s="10" t="s">
        <v>64</v>
      </c>
      <c r="M472" s="10" t="s">
        <v>64</v>
      </c>
      <c r="N472" s="10" t="s">
        <v>245</v>
      </c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</row>
    <row r="473" ht="14.25" customHeight="1">
      <c r="A473" s="10">
        <f t="shared" si="31"/>
        <v>456</v>
      </c>
      <c r="B473" s="11" t="s">
        <v>877</v>
      </c>
      <c r="C473" s="11" t="s">
        <v>2674</v>
      </c>
      <c r="D473" s="11" t="s">
        <v>2679</v>
      </c>
      <c r="E473" s="10">
        <f t="shared" si="32"/>
        <v>58</v>
      </c>
      <c r="F473" s="11" t="s">
        <v>2681</v>
      </c>
      <c r="G473" s="10"/>
      <c r="H473" s="10"/>
      <c r="I473" s="10" t="s">
        <v>2009</v>
      </c>
      <c r="J473" s="10"/>
      <c r="K473" s="10"/>
      <c r="L473" s="10" t="s">
        <v>64</v>
      </c>
      <c r="M473" s="10" t="s">
        <v>64</v>
      </c>
      <c r="N473" s="10" t="s">
        <v>245</v>
      </c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</row>
    <row r="474" ht="14.25" customHeight="1">
      <c r="A474" s="10">
        <f t="shared" si="31"/>
        <v>457</v>
      </c>
      <c r="B474" s="11" t="s">
        <v>877</v>
      </c>
      <c r="C474" s="11" t="s">
        <v>2674</v>
      </c>
      <c r="D474" s="11" t="s">
        <v>2679</v>
      </c>
      <c r="E474" s="10">
        <f t="shared" si="32"/>
        <v>59</v>
      </c>
      <c r="F474" s="11" t="s">
        <v>2682</v>
      </c>
      <c r="G474" s="10"/>
      <c r="H474" s="10"/>
      <c r="I474" s="10" t="s">
        <v>2009</v>
      </c>
      <c r="J474" s="10"/>
      <c r="K474" s="10"/>
      <c r="L474" s="10" t="s">
        <v>145</v>
      </c>
      <c r="M474" s="10" t="s">
        <v>145</v>
      </c>
      <c r="N474" s="10" t="s">
        <v>245</v>
      </c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</row>
    <row r="475" ht="14.25" customHeight="1">
      <c r="A475" s="10">
        <f t="shared" si="31"/>
        <v>458</v>
      </c>
      <c r="B475" s="11" t="s">
        <v>877</v>
      </c>
      <c r="C475" s="11" t="s">
        <v>2674</v>
      </c>
      <c r="D475" s="11" t="s">
        <v>2683</v>
      </c>
      <c r="E475" s="10">
        <f t="shared" si="32"/>
        <v>60</v>
      </c>
      <c r="F475" s="11" t="s">
        <v>2683</v>
      </c>
      <c r="G475" s="10"/>
      <c r="H475" s="10"/>
      <c r="I475" s="10" t="s">
        <v>2009</v>
      </c>
      <c r="J475" s="10"/>
      <c r="K475" s="10"/>
      <c r="L475" s="10" t="s">
        <v>64</v>
      </c>
      <c r="M475" s="10" t="s">
        <v>64</v>
      </c>
      <c r="N475" s="10" t="s">
        <v>65</v>
      </c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</row>
    <row r="476" ht="14.25" customHeight="1">
      <c r="A476" s="10">
        <f t="shared" si="31"/>
        <v>459</v>
      </c>
      <c r="B476" s="11" t="s">
        <v>877</v>
      </c>
      <c r="C476" s="11" t="s">
        <v>2674</v>
      </c>
      <c r="D476" s="11" t="s">
        <v>2684</v>
      </c>
      <c r="E476" s="10">
        <f t="shared" si="32"/>
        <v>61</v>
      </c>
      <c r="F476" s="11" t="s">
        <v>2685</v>
      </c>
      <c r="G476" s="10"/>
      <c r="H476" s="10"/>
      <c r="I476" s="10" t="s">
        <v>2009</v>
      </c>
      <c r="J476" s="10"/>
      <c r="K476" s="10"/>
      <c r="L476" s="10" t="s">
        <v>64</v>
      </c>
      <c r="M476" s="10" t="s">
        <v>64</v>
      </c>
      <c r="N476" s="10" t="s">
        <v>245</v>
      </c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</row>
    <row r="477" ht="14.25" customHeight="1">
      <c r="A477" s="10">
        <f t="shared" si="31"/>
        <v>460</v>
      </c>
      <c r="B477" s="11" t="s">
        <v>877</v>
      </c>
      <c r="C477" s="11" t="s">
        <v>2674</v>
      </c>
      <c r="D477" s="11" t="s">
        <v>2686</v>
      </c>
      <c r="E477" s="10">
        <f t="shared" si="32"/>
        <v>62</v>
      </c>
      <c r="F477" s="11" t="s">
        <v>2686</v>
      </c>
      <c r="G477" s="10"/>
      <c r="H477" s="10"/>
      <c r="I477" s="10" t="s">
        <v>2009</v>
      </c>
      <c r="J477" s="10"/>
      <c r="K477" s="10"/>
      <c r="L477" s="10" t="s">
        <v>64</v>
      </c>
      <c r="M477" s="10" t="s">
        <v>64</v>
      </c>
      <c r="N477" s="10" t="s">
        <v>245</v>
      </c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</row>
    <row r="478" ht="14.25" customHeight="1">
      <c r="A478" s="10">
        <f t="shared" si="31"/>
        <v>461</v>
      </c>
      <c r="B478" s="11" t="s">
        <v>877</v>
      </c>
      <c r="C478" s="11" t="s">
        <v>2674</v>
      </c>
      <c r="D478" s="11" t="s">
        <v>2687</v>
      </c>
      <c r="E478" s="10">
        <f t="shared" si="32"/>
        <v>63</v>
      </c>
      <c r="F478" s="11" t="s">
        <v>2688</v>
      </c>
      <c r="G478" s="10"/>
      <c r="H478" s="10"/>
      <c r="I478" s="10" t="s">
        <v>2009</v>
      </c>
      <c r="J478" s="10"/>
      <c r="K478" s="10"/>
      <c r="L478" s="10" t="s">
        <v>64</v>
      </c>
      <c r="M478" s="10" t="s">
        <v>64</v>
      </c>
      <c r="N478" s="10" t="s">
        <v>245</v>
      </c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</row>
    <row r="479" ht="14.25" customHeight="1">
      <c r="A479" s="10">
        <f t="shared" si="31"/>
        <v>462</v>
      </c>
      <c r="B479" s="11" t="s">
        <v>877</v>
      </c>
      <c r="C479" s="11" t="s">
        <v>2674</v>
      </c>
      <c r="D479" s="11" t="s">
        <v>2687</v>
      </c>
      <c r="E479" s="10">
        <f t="shared" si="32"/>
        <v>64</v>
      </c>
      <c r="F479" s="11" t="s">
        <v>2689</v>
      </c>
      <c r="G479" s="10"/>
      <c r="H479" s="10"/>
      <c r="I479" s="10" t="s">
        <v>2009</v>
      </c>
      <c r="J479" s="10"/>
      <c r="K479" s="10"/>
      <c r="L479" s="10" t="s">
        <v>64</v>
      </c>
      <c r="M479" s="10" t="s">
        <v>64</v>
      </c>
      <c r="N479" s="10" t="s">
        <v>245</v>
      </c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</row>
    <row r="480" ht="14.25" customHeight="1">
      <c r="A480" s="10">
        <f t="shared" si="31"/>
        <v>463</v>
      </c>
      <c r="B480" s="11" t="s">
        <v>877</v>
      </c>
      <c r="C480" s="11" t="s">
        <v>2674</v>
      </c>
      <c r="D480" s="11" t="s">
        <v>2690</v>
      </c>
      <c r="E480" s="10">
        <f t="shared" si="32"/>
        <v>65</v>
      </c>
      <c r="F480" s="11" t="s">
        <v>2678</v>
      </c>
      <c r="G480" s="10"/>
      <c r="H480" s="10"/>
      <c r="I480" s="10" t="s">
        <v>2009</v>
      </c>
      <c r="J480" s="10"/>
      <c r="K480" s="10"/>
      <c r="L480" s="10" t="s">
        <v>64</v>
      </c>
      <c r="M480" s="10" t="s">
        <v>64</v>
      </c>
      <c r="N480" s="10" t="s">
        <v>245</v>
      </c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</row>
    <row r="481" ht="14.25" customHeight="1">
      <c r="A481" s="10">
        <f t="shared" si="31"/>
        <v>464</v>
      </c>
      <c r="B481" s="11" t="s">
        <v>877</v>
      </c>
      <c r="C481" s="11" t="s">
        <v>2674</v>
      </c>
      <c r="D481" s="11" t="s">
        <v>2691</v>
      </c>
      <c r="E481" s="10">
        <f t="shared" si="32"/>
        <v>66</v>
      </c>
      <c r="F481" s="11" t="s">
        <v>2691</v>
      </c>
      <c r="G481" s="10"/>
      <c r="H481" s="10"/>
      <c r="I481" s="10" t="s">
        <v>2009</v>
      </c>
      <c r="J481" s="10"/>
      <c r="K481" s="10"/>
      <c r="L481" s="10" t="s">
        <v>64</v>
      </c>
      <c r="M481" s="10" t="s">
        <v>64</v>
      </c>
      <c r="N481" s="10" t="s">
        <v>245</v>
      </c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</row>
    <row r="482" ht="14.25" customHeight="1">
      <c r="A482" s="10">
        <f t="shared" si="31"/>
        <v>465</v>
      </c>
      <c r="B482" s="11" t="s">
        <v>877</v>
      </c>
      <c r="C482" s="11" t="s">
        <v>2674</v>
      </c>
      <c r="D482" s="11" t="s">
        <v>2686</v>
      </c>
      <c r="E482" s="10">
        <f t="shared" si="32"/>
        <v>67</v>
      </c>
      <c r="F482" s="11" t="s">
        <v>2692</v>
      </c>
      <c r="G482" s="10"/>
      <c r="H482" s="10"/>
      <c r="I482" s="10" t="s">
        <v>2009</v>
      </c>
      <c r="J482" s="10"/>
      <c r="K482" s="10"/>
      <c r="L482" s="10" t="s">
        <v>64</v>
      </c>
      <c r="M482" s="10" t="s">
        <v>64</v>
      </c>
      <c r="N482" s="10" t="s">
        <v>245</v>
      </c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</row>
    <row r="483" ht="14.25" customHeight="1">
      <c r="A483" s="10">
        <f t="shared" si="31"/>
        <v>466</v>
      </c>
      <c r="B483" s="11" t="s">
        <v>877</v>
      </c>
      <c r="C483" s="11" t="s">
        <v>2674</v>
      </c>
      <c r="D483" s="11" t="s">
        <v>2686</v>
      </c>
      <c r="E483" s="10">
        <f t="shared" si="32"/>
        <v>68</v>
      </c>
      <c r="F483" s="11" t="s">
        <v>2693</v>
      </c>
      <c r="G483" s="10"/>
      <c r="H483" s="10"/>
      <c r="I483" s="10" t="s">
        <v>2009</v>
      </c>
      <c r="J483" s="10"/>
      <c r="K483" s="10"/>
      <c r="L483" s="10" t="s">
        <v>145</v>
      </c>
      <c r="M483" s="10" t="s">
        <v>145</v>
      </c>
      <c r="N483" s="10" t="s">
        <v>245</v>
      </c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</row>
    <row r="484" ht="14.25" customHeight="1">
      <c r="A484" s="10">
        <f t="shared" si="31"/>
        <v>467</v>
      </c>
      <c r="B484" s="11" t="s">
        <v>877</v>
      </c>
      <c r="C484" s="11" t="s">
        <v>2674</v>
      </c>
      <c r="D484" s="11" t="s">
        <v>2694</v>
      </c>
      <c r="E484" s="10">
        <f t="shared" si="32"/>
        <v>69</v>
      </c>
      <c r="F484" s="11" t="s">
        <v>2694</v>
      </c>
      <c r="G484" s="10"/>
      <c r="H484" s="10"/>
      <c r="I484" s="10" t="s">
        <v>2009</v>
      </c>
      <c r="J484" s="10"/>
      <c r="K484" s="10"/>
      <c r="L484" s="10" t="s">
        <v>64</v>
      </c>
      <c r="M484" s="10" t="s">
        <v>64</v>
      </c>
      <c r="N484" s="10" t="s">
        <v>65</v>
      </c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</row>
    <row r="485" ht="14.25" customHeight="1">
      <c r="A485" s="10">
        <f t="shared" si="31"/>
        <v>468</v>
      </c>
      <c r="B485" s="11" t="s">
        <v>877</v>
      </c>
      <c r="C485" s="11" t="s">
        <v>2695</v>
      </c>
      <c r="D485" s="11" t="s">
        <v>2696</v>
      </c>
      <c r="E485" s="10">
        <f t="shared" si="32"/>
        <v>70</v>
      </c>
      <c r="F485" s="11" t="s">
        <v>2696</v>
      </c>
      <c r="G485" s="10"/>
      <c r="H485" s="10"/>
      <c r="I485" s="10" t="s">
        <v>2009</v>
      </c>
      <c r="J485" s="10"/>
      <c r="K485" s="10"/>
      <c r="L485" s="10" t="s">
        <v>145</v>
      </c>
      <c r="M485" s="10" t="s">
        <v>145</v>
      </c>
      <c r="N485" s="10" t="s">
        <v>245</v>
      </c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</row>
    <row r="486" ht="14.25" customHeight="1">
      <c r="A486" s="10">
        <f t="shared" si="31"/>
        <v>469</v>
      </c>
      <c r="B486" s="11" t="s">
        <v>877</v>
      </c>
      <c r="C486" s="11" t="s">
        <v>2695</v>
      </c>
      <c r="D486" s="11" t="s">
        <v>2697</v>
      </c>
      <c r="E486" s="10">
        <f t="shared" si="32"/>
        <v>71</v>
      </c>
      <c r="F486" s="11" t="s">
        <v>2697</v>
      </c>
      <c r="G486" s="10"/>
      <c r="H486" s="10"/>
      <c r="I486" s="10" t="s">
        <v>2009</v>
      </c>
      <c r="J486" s="10"/>
      <c r="K486" s="10"/>
      <c r="L486" s="10" t="s">
        <v>64</v>
      </c>
      <c r="M486" s="10" t="s">
        <v>64</v>
      </c>
      <c r="N486" s="10" t="s">
        <v>245</v>
      </c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</row>
    <row r="487" ht="14.25" customHeight="1">
      <c r="A487" s="10">
        <f t="shared" si="31"/>
        <v>470</v>
      </c>
      <c r="B487" s="11" t="s">
        <v>877</v>
      </c>
      <c r="C487" s="11" t="s">
        <v>2698</v>
      </c>
      <c r="D487" s="11" t="s">
        <v>2699</v>
      </c>
      <c r="E487" s="10">
        <f t="shared" si="32"/>
        <v>72</v>
      </c>
      <c r="F487" s="11" t="s">
        <v>2700</v>
      </c>
      <c r="G487" s="10"/>
      <c r="H487" s="10"/>
      <c r="I487" s="10" t="s">
        <v>2009</v>
      </c>
      <c r="J487" s="10"/>
      <c r="K487" s="10"/>
      <c r="L487" s="10" t="s">
        <v>64</v>
      </c>
      <c r="M487" s="10" t="s">
        <v>64</v>
      </c>
      <c r="N487" s="10" t="s">
        <v>245</v>
      </c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</row>
    <row r="488" ht="14.25" customHeight="1">
      <c r="A488" s="10">
        <f t="shared" si="31"/>
        <v>471</v>
      </c>
      <c r="B488" s="11" t="s">
        <v>877</v>
      </c>
      <c r="C488" s="11" t="s">
        <v>2701</v>
      </c>
      <c r="D488" s="11" t="s">
        <v>2702</v>
      </c>
      <c r="E488" s="10">
        <f t="shared" si="32"/>
        <v>73</v>
      </c>
      <c r="F488" s="11" t="s">
        <v>2703</v>
      </c>
      <c r="G488" s="10"/>
      <c r="H488" s="10"/>
      <c r="I488" s="10" t="s">
        <v>2009</v>
      </c>
      <c r="J488" s="10"/>
      <c r="K488" s="10"/>
      <c r="L488" s="10" t="s">
        <v>145</v>
      </c>
      <c r="M488" s="10" t="s">
        <v>145</v>
      </c>
      <c r="N488" s="10" t="s">
        <v>245</v>
      </c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0"/>
    </row>
    <row r="489" ht="14.25" customHeight="1">
      <c r="A489" s="10">
        <f t="shared" si="31"/>
        <v>472</v>
      </c>
      <c r="B489" s="11" t="s">
        <v>877</v>
      </c>
      <c r="C489" s="11" t="s">
        <v>2704</v>
      </c>
      <c r="D489" s="11" t="s">
        <v>2705</v>
      </c>
      <c r="E489" s="10">
        <f t="shared" si="32"/>
        <v>74</v>
      </c>
      <c r="F489" s="11" t="s">
        <v>2706</v>
      </c>
      <c r="G489" s="10"/>
      <c r="H489" s="10"/>
      <c r="I489" s="10" t="s">
        <v>2009</v>
      </c>
      <c r="J489" s="10"/>
      <c r="K489" s="10"/>
      <c r="L489" s="10" t="s">
        <v>145</v>
      </c>
      <c r="M489" s="10" t="s">
        <v>145</v>
      </c>
      <c r="N489" s="10" t="s">
        <v>245</v>
      </c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</row>
    <row r="490" ht="14.25" customHeight="1">
      <c r="A490" s="10">
        <f t="shared" si="31"/>
        <v>473</v>
      </c>
      <c r="B490" s="11" t="s">
        <v>877</v>
      </c>
      <c r="C490" s="11" t="s">
        <v>2704</v>
      </c>
      <c r="D490" s="11" t="s">
        <v>2705</v>
      </c>
      <c r="E490" s="10">
        <f t="shared" si="32"/>
        <v>75</v>
      </c>
      <c r="F490" s="11" t="s">
        <v>2705</v>
      </c>
      <c r="G490" s="10"/>
      <c r="H490" s="10"/>
      <c r="I490" s="10" t="s">
        <v>2009</v>
      </c>
      <c r="J490" s="10"/>
      <c r="K490" s="10"/>
      <c r="L490" s="10" t="s">
        <v>145</v>
      </c>
      <c r="M490" s="10" t="s">
        <v>145</v>
      </c>
      <c r="N490" s="10" t="s">
        <v>245</v>
      </c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</row>
    <row r="491" ht="14.25" customHeight="1">
      <c r="A491" s="10">
        <f t="shared" si="31"/>
        <v>474</v>
      </c>
      <c r="B491" s="11" t="s">
        <v>877</v>
      </c>
      <c r="C491" s="11" t="s">
        <v>157</v>
      </c>
      <c r="D491" s="11" t="s">
        <v>2707</v>
      </c>
      <c r="E491" s="10">
        <f t="shared" si="32"/>
        <v>76</v>
      </c>
      <c r="F491" s="11" t="s">
        <v>2707</v>
      </c>
      <c r="G491" s="10"/>
      <c r="H491" s="10"/>
      <c r="I491" s="10" t="s">
        <v>2009</v>
      </c>
      <c r="J491" s="10"/>
      <c r="K491" s="10"/>
      <c r="L491" s="10" t="s">
        <v>64</v>
      </c>
      <c r="M491" s="10" t="s">
        <v>64</v>
      </c>
      <c r="N491" s="10" t="s">
        <v>245</v>
      </c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</row>
    <row r="492" ht="14.25" customHeight="1">
      <c r="A492" s="10">
        <f t="shared" si="31"/>
        <v>475</v>
      </c>
      <c r="B492" s="11" t="s">
        <v>877</v>
      </c>
      <c r="C492" s="11" t="s">
        <v>157</v>
      </c>
      <c r="D492" s="11" t="s">
        <v>2708</v>
      </c>
      <c r="E492" s="10">
        <f t="shared" si="32"/>
        <v>77</v>
      </c>
      <c r="F492" s="11" t="s">
        <v>2709</v>
      </c>
      <c r="G492" s="10"/>
      <c r="H492" s="10"/>
      <c r="I492" s="10" t="s">
        <v>2009</v>
      </c>
      <c r="J492" s="10"/>
      <c r="K492" s="10"/>
      <c r="L492" s="10" t="s">
        <v>64</v>
      </c>
      <c r="M492" s="10" t="s">
        <v>64</v>
      </c>
      <c r="N492" s="10" t="s">
        <v>245</v>
      </c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</row>
    <row r="493" ht="14.25" customHeight="1">
      <c r="A493" s="10">
        <f t="shared" si="31"/>
        <v>476</v>
      </c>
      <c r="B493" s="11" t="s">
        <v>877</v>
      </c>
      <c r="C493" s="11" t="s">
        <v>157</v>
      </c>
      <c r="D493" s="11" t="s">
        <v>2708</v>
      </c>
      <c r="E493" s="10">
        <f t="shared" si="32"/>
        <v>78</v>
      </c>
      <c r="F493" s="11" t="s">
        <v>2710</v>
      </c>
      <c r="G493" s="10"/>
      <c r="H493" s="10"/>
      <c r="I493" s="10" t="s">
        <v>2009</v>
      </c>
      <c r="J493" s="10"/>
      <c r="K493" s="10"/>
      <c r="L493" s="10" t="s">
        <v>64</v>
      </c>
      <c r="M493" s="10" t="s">
        <v>64</v>
      </c>
      <c r="N493" s="10" t="s">
        <v>245</v>
      </c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</row>
    <row r="494" ht="14.25" customHeight="1">
      <c r="A494" s="10">
        <f t="shared" si="31"/>
        <v>477</v>
      </c>
      <c r="B494" s="11" t="s">
        <v>877</v>
      </c>
      <c r="C494" s="11" t="s">
        <v>157</v>
      </c>
      <c r="D494" s="11" t="s">
        <v>2711</v>
      </c>
      <c r="E494" s="10">
        <f t="shared" si="32"/>
        <v>79</v>
      </c>
      <c r="F494" s="11" t="s">
        <v>2711</v>
      </c>
      <c r="G494" s="10"/>
      <c r="H494" s="10"/>
      <c r="I494" s="10" t="s">
        <v>2009</v>
      </c>
      <c r="J494" s="10"/>
      <c r="K494" s="10"/>
      <c r="L494" s="10" t="s">
        <v>145</v>
      </c>
      <c r="M494" s="10" t="s">
        <v>145</v>
      </c>
      <c r="N494" s="10" t="s">
        <v>245</v>
      </c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</row>
    <row r="495" ht="14.25" customHeight="1">
      <c r="A495" s="10">
        <f t="shared" si="31"/>
        <v>478</v>
      </c>
      <c r="B495" s="11" t="s">
        <v>877</v>
      </c>
      <c r="C495" s="11" t="s">
        <v>157</v>
      </c>
      <c r="D495" s="11" t="s">
        <v>2712</v>
      </c>
      <c r="E495" s="10">
        <f t="shared" si="32"/>
        <v>80</v>
      </c>
      <c r="F495" s="11" t="s">
        <v>2713</v>
      </c>
      <c r="G495" s="10"/>
      <c r="H495" s="10"/>
      <c r="I495" s="10" t="s">
        <v>2009</v>
      </c>
      <c r="J495" s="10"/>
      <c r="K495" s="10"/>
      <c r="L495" s="10" t="s">
        <v>145</v>
      </c>
      <c r="M495" s="10" t="s">
        <v>145</v>
      </c>
      <c r="N495" s="10" t="s">
        <v>245</v>
      </c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</row>
    <row r="496" ht="14.25" customHeight="1">
      <c r="A496" s="10">
        <f t="shared" si="31"/>
        <v>479</v>
      </c>
      <c r="B496" s="11" t="s">
        <v>877</v>
      </c>
      <c r="C496" s="11" t="s">
        <v>157</v>
      </c>
      <c r="D496" s="11" t="s">
        <v>2712</v>
      </c>
      <c r="E496" s="10">
        <f t="shared" si="32"/>
        <v>81</v>
      </c>
      <c r="F496" s="11" t="s">
        <v>2712</v>
      </c>
      <c r="G496" s="10"/>
      <c r="H496" s="10"/>
      <c r="I496" s="10" t="s">
        <v>2009</v>
      </c>
      <c r="J496" s="10"/>
      <c r="K496" s="10"/>
      <c r="L496" s="10" t="s">
        <v>145</v>
      </c>
      <c r="M496" s="10" t="s">
        <v>145</v>
      </c>
      <c r="N496" s="10" t="s">
        <v>245</v>
      </c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  <c r="BF496" s="10"/>
      <c r="BG496" s="10"/>
    </row>
    <row r="497" ht="14.25" customHeight="1">
      <c r="A497" s="10">
        <f t="shared" si="31"/>
        <v>480</v>
      </c>
      <c r="B497" s="11" t="s">
        <v>877</v>
      </c>
      <c r="C497" s="11" t="s">
        <v>157</v>
      </c>
      <c r="D497" s="11" t="s">
        <v>2714</v>
      </c>
      <c r="E497" s="10">
        <f t="shared" si="32"/>
        <v>82</v>
      </c>
      <c r="F497" s="11" t="s">
        <v>2715</v>
      </c>
      <c r="G497" s="10"/>
      <c r="H497" s="10"/>
      <c r="I497" s="10" t="s">
        <v>2009</v>
      </c>
      <c r="J497" s="10"/>
      <c r="K497" s="10"/>
      <c r="L497" s="10" t="s">
        <v>145</v>
      </c>
      <c r="M497" s="10" t="s">
        <v>145</v>
      </c>
      <c r="N497" s="10" t="s">
        <v>245</v>
      </c>
      <c r="O497" s="10"/>
      <c r="P497" s="10"/>
      <c r="Q497" s="10"/>
      <c r="R497" s="10"/>
      <c r="S497" s="10"/>
      <c r="T497" s="10"/>
      <c r="U497" s="10" t="s">
        <v>2716</v>
      </c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</row>
    <row r="498" ht="14.25" customHeight="1">
      <c r="A498" s="10">
        <f t="shared" si="31"/>
        <v>481</v>
      </c>
      <c r="B498" s="11" t="s">
        <v>877</v>
      </c>
      <c r="C498" s="11" t="s">
        <v>157</v>
      </c>
      <c r="D498" s="11" t="s">
        <v>2714</v>
      </c>
      <c r="E498" s="10">
        <f t="shared" si="32"/>
        <v>83</v>
      </c>
      <c r="F498" s="11" t="s">
        <v>2714</v>
      </c>
      <c r="G498" s="10"/>
      <c r="H498" s="10"/>
      <c r="I498" s="10" t="s">
        <v>2009</v>
      </c>
      <c r="J498" s="10"/>
      <c r="K498" s="10"/>
      <c r="L498" s="10" t="s">
        <v>64</v>
      </c>
      <c r="M498" s="10" t="s">
        <v>64</v>
      </c>
      <c r="N498" s="10" t="s">
        <v>245</v>
      </c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</row>
    <row r="499" ht="14.25" customHeight="1">
      <c r="A499" s="10">
        <f t="shared" si="31"/>
        <v>482</v>
      </c>
      <c r="B499" s="11" t="s">
        <v>877</v>
      </c>
      <c r="C499" s="11" t="s">
        <v>157</v>
      </c>
      <c r="D499" s="11" t="s">
        <v>2714</v>
      </c>
      <c r="E499" s="10">
        <f t="shared" si="32"/>
        <v>84</v>
      </c>
      <c r="F499" s="11" t="s">
        <v>2717</v>
      </c>
      <c r="G499" s="10"/>
      <c r="H499" s="10"/>
      <c r="I499" s="10" t="s">
        <v>2009</v>
      </c>
      <c r="J499" s="10"/>
      <c r="K499" s="10"/>
      <c r="L499" s="10" t="s">
        <v>64</v>
      </c>
      <c r="M499" s="10" t="s">
        <v>64</v>
      </c>
      <c r="N499" s="10" t="s">
        <v>245</v>
      </c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</row>
    <row r="500" ht="14.25" customHeight="1">
      <c r="A500" s="10">
        <f t="shared" si="31"/>
        <v>483</v>
      </c>
      <c r="B500" s="11" t="s">
        <v>877</v>
      </c>
      <c r="C500" s="11" t="s">
        <v>157</v>
      </c>
      <c r="D500" s="11" t="s">
        <v>2718</v>
      </c>
      <c r="E500" s="10">
        <f t="shared" si="32"/>
        <v>85</v>
      </c>
      <c r="F500" s="11" t="s">
        <v>2719</v>
      </c>
      <c r="G500" s="10"/>
      <c r="H500" s="10"/>
      <c r="I500" s="10" t="s">
        <v>2009</v>
      </c>
      <c r="J500" s="10"/>
      <c r="K500" s="10"/>
      <c r="L500" s="10" t="s">
        <v>64</v>
      </c>
      <c r="M500" s="10" t="s">
        <v>64</v>
      </c>
      <c r="N500" s="10" t="s">
        <v>245</v>
      </c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</row>
    <row r="501" ht="14.25" customHeight="1">
      <c r="A501" s="10">
        <f t="shared" si="31"/>
        <v>484</v>
      </c>
      <c r="B501" s="11" t="s">
        <v>877</v>
      </c>
      <c r="C501" s="11" t="s">
        <v>157</v>
      </c>
      <c r="D501" s="11" t="s">
        <v>2720</v>
      </c>
      <c r="E501" s="10">
        <f t="shared" si="32"/>
        <v>86</v>
      </c>
      <c r="F501" s="11" t="s">
        <v>2721</v>
      </c>
      <c r="G501" s="10"/>
      <c r="H501" s="10"/>
      <c r="I501" s="10" t="s">
        <v>2009</v>
      </c>
      <c r="J501" s="10"/>
      <c r="K501" s="10"/>
      <c r="L501" s="10" t="s">
        <v>64</v>
      </c>
      <c r="M501" s="10" t="s">
        <v>64</v>
      </c>
      <c r="N501" s="10" t="s">
        <v>245</v>
      </c>
      <c r="O501" s="10"/>
      <c r="P501" s="10"/>
      <c r="Q501" s="10"/>
      <c r="R501" s="10"/>
      <c r="S501" s="10"/>
      <c r="T501" s="10"/>
      <c r="U501" s="10" t="s">
        <v>2722</v>
      </c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</row>
    <row r="502" ht="14.25" customHeight="1">
      <c r="A502" s="10">
        <f t="shared" si="31"/>
        <v>485</v>
      </c>
      <c r="B502" s="11" t="s">
        <v>877</v>
      </c>
      <c r="C502" s="11" t="s">
        <v>157</v>
      </c>
      <c r="D502" s="11" t="s">
        <v>2723</v>
      </c>
      <c r="E502" s="10">
        <f t="shared" si="32"/>
        <v>87</v>
      </c>
      <c r="F502" s="11" t="s">
        <v>2724</v>
      </c>
      <c r="G502" s="10"/>
      <c r="H502" s="10"/>
      <c r="I502" s="10" t="s">
        <v>2009</v>
      </c>
      <c r="J502" s="10"/>
      <c r="K502" s="10"/>
      <c r="L502" s="10" t="s">
        <v>145</v>
      </c>
      <c r="M502" s="10" t="s">
        <v>145</v>
      </c>
      <c r="N502" s="10" t="s">
        <v>245</v>
      </c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0"/>
    </row>
    <row r="503" ht="14.25" customHeight="1">
      <c r="A503" s="10">
        <f t="shared" si="31"/>
        <v>486</v>
      </c>
      <c r="B503" s="11" t="s">
        <v>877</v>
      </c>
      <c r="C503" s="11" t="s">
        <v>157</v>
      </c>
      <c r="D503" s="11" t="s">
        <v>2712</v>
      </c>
      <c r="E503" s="10">
        <f t="shared" si="32"/>
        <v>88</v>
      </c>
      <c r="F503" s="11" t="s">
        <v>2725</v>
      </c>
      <c r="G503" s="10"/>
      <c r="H503" s="10"/>
      <c r="I503" s="10" t="s">
        <v>2009</v>
      </c>
      <c r="J503" s="10"/>
      <c r="K503" s="10"/>
      <c r="L503" s="10" t="s">
        <v>145</v>
      </c>
      <c r="M503" s="10" t="s">
        <v>145</v>
      </c>
      <c r="N503" s="10" t="s">
        <v>245</v>
      </c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</row>
    <row r="504" ht="14.25" customHeight="1">
      <c r="A504" s="10">
        <f t="shared" si="31"/>
        <v>487</v>
      </c>
      <c r="B504" s="11" t="s">
        <v>877</v>
      </c>
      <c r="C504" s="11" t="s">
        <v>157</v>
      </c>
      <c r="D504" s="11" t="s">
        <v>157</v>
      </c>
      <c r="E504" s="10">
        <f t="shared" si="32"/>
        <v>89</v>
      </c>
      <c r="F504" s="11" t="s">
        <v>2726</v>
      </c>
      <c r="G504" s="10"/>
      <c r="H504" s="10"/>
      <c r="I504" s="10" t="s">
        <v>2009</v>
      </c>
      <c r="J504" s="10"/>
      <c r="K504" s="10"/>
      <c r="L504" s="10" t="s">
        <v>64</v>
      </c>
      <c r="M504" s="10" t="s">
        <v>64</v>
      </c>
      <c r="N504" s="10" t="s">
        <v>245</v>
      </c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</row>
    <row r="505" ht="14.25" customHeight="1">
      <c r="A505" s="10">
        <f t="shared" si="31"/>
        <v>488</v>
      </c>
      <c r="B505" s="11" t="s">
        <v>877</v>
      </c>
      <c r="C505" s="11" t="s">
        <v>2727</v>
      </c>
      <c r="D505" s="11" t="s">
        <v>2728</v>
      </c>
      <c r="E505" s="10">
        <f t="shared" si="32"/>
        <v>90</v>
      </c>
      <c r="F505" s="11" t="s">
        <v>2729</v>
      </c>
      <c r="G505" s="10"/>
      <c r="H505" s="10"/>
      <c r="I505" s="10" t="s">
        <v>2009</v>
      </c>
      <c r="J505" s="10"/>
      <c r="K505" s="10"/>
      <c r="L505" s="10" t="s">
        <v>64</v>
      </c>
      <c r="M505" s="10" t="s">
        <v>64</v>
      </c>
      <c r="N505" s="10" t="s">
        <v>245</v>
      </c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</row>
    <row r="506" ht="14.25" customHeight="1">
      <c r="A506" s="10">
        <f t="shared" si="31"/>
        <v>489</v>
      </c>
      <c r="B506" s="11" t="s">
        <v>877</v>
      </c>
      <c r="C506" s="11" t="s">
        <v>2727</v>
      </c>
      <c r="D506" s="11" t="s">
        <v>2728</v>
      </c>
      <c r="E506" s="10">
        <f t="shared" si="32"/>
        <v>91</v>
      </c>
      <c r="F506" s="11" t="s">
        <v>2730</v>
      </c>
      <c r="G506" s="10"/>
      <c r="H506" s="10"/>
      <c r="I506" s="10" t="s">
        <v>2009</v>
      </c>
      <c r="J506" s="10"/>
      <c r="K506" s="10"/>
      <c r="L506" s="10" t="s">
        <v>64</v>
      </c>
      <c r="M506" s="10" t="s">
        <v>64</v>
      </c>
      <c r="N506" s="10" t="s">
        <v>245</v>
      </c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</row>
    <row r="507" ht="14.25" customHeight="1">
      <c r="A507" s="10">
        <f t="shared" si="31"/>
        <v>490</v>
      </c>
      <c r="B507" s="11" t="s">
        <v>877</v>
      </c>
      <c r="C507" s="11" t="s">
        <v>2727</v>
      </c>
      <c r="D507" s="11" t="s">
        <v>2728</v>
      </c>
      <c r="E507" s="10">
        <f t="shared" si="32"/>
        <v>92</v>
      </c>
      <c r="F507" s="11" t="s">
        <v>2728</v>
      </c>
      <c r="G507" s="10"/>
      <c r="H507" s="10"/>
      <c r="I507" s="10" t="s">
        <v>2009</v>
      </c>
      <c r="J507" s="10"/>
      <c r="K507" s="10"/>
      <c r="L507" s="10" t="s">
        <v>64</v>
      </c>
      <c r="M507" s="10" t="s">
        <v>64</v>
      </c>
      <c r="N507" s="10" t="s">
        <v>245</v>
      </c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</row>
    <row r="508" ht="14.25" customHeight="1">
      <c r="A508" s="10">
        <f t="shared" si="31"/>
        <v>491</v>
      </c>
      <c r="B508" s="11" t="s">
        <v>877</v>
      </c>
      <c r="C508" s="11" t="s">
        <v>2727</v>
      </c>
      <c r="D508" s="11" t="s">
        <v>2728</v>
      </c>
      <c r="E508" s="10">
        <f t="shared" si="32"/>
        <v>93</v>
      </c>
      <c r="F508" s="11" t="s">
        <v>2731</v>
      </c>
      <c r="G508" s="10"/>
      <c r="H508" s="10"/>
      <c r="I508" s="10" t="s">
        <v>2009</v>
      </c>
      <c r="J508" s="10"/>
      <c r="K508" s="10"/>
      <c r="L508" s="10" t="s">
        <v>64</v>
      </c>
      <c r="M508" s="10" t="s">
        <v>64</v>
      </c>
      <c r="N508" s="10" t="s">
        <v>245</v>
      </c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</row>
    <row r="509" ht="14.25" customHeight="1">
      <c r="A509" s="10">
        <f t="shared" si="31"/>
        <v>492</v>
      </c>
      <c r="B509" s="11" t="s">
        <v>877</v>
      </c>
      <c r="C509" s="11" t="s">
        <v>2727</v>
      </c>
      <c r="D509" s="11" t="s">
        <v>2732</v>
      </c>
      <c r="E509" s="10">
        <f t="shared" si="32"/>
        <v>94</v>
      </c>
      <c r="F509" s="11" t="s">
        <v>2122</v>
      </c>
      <c r="G509" s="10"/>
      <c r="H509" s="10"/>
      <c r="I509" s="10" t="s">
        <v>2009</v>
      </c>
      <c r="J509" s="10"/>
      <c r="K509" s="10"/>
      <c r="L509" s="10" t="s">
        <v>145</v>
      </c>
      <c r="M509" s="10" t="s">
        <v>145</v>
      </c>
      <c r="N509" s="10" t="s">
        <v>245</v>
      </c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</row>
    <row r="510" ht="14.25" customHeight="1">
      <c r="A510" s="10">
        <f t="shared" si="31"/>
        <v>493</v>
      </c>
      <c r="B510" s="11" t="s">
        <v>877</v>
      </c>
      <c r="C510" s="11" t="s">
        <v>2727</v>
      </c>
      <c r="D510" s="11" t="s">
        <v>2731</v>
      </c>
      <c r="E510" s="10">
        <f t="shared" si="32"/>
        <v>95</v>
      </c>
      <c r="F510" s="11" t="s">
        <v>2731</v>
      </c>
      <c r="G510" s="10"/>
      <c r="H510" s="10"/>
      <c r="I510" s="10" t="s">
        <v>2009</v>
      </c>
      <c r="J510" s="10"/>
      <c r="K510" s="10"/>
      <c r="L510" s="10" t="s">
        <v>145</v>
      </c>
      <c r="M510" s="10" t="s">
        <v>145</v>
      </c>
      <c r="N510" s="10" t="s">
        <v>245</v>
      </c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</row>
    <row r="511" ht="14.25" customHeight="1">
      <c r="A511" s="10">
        <f t="shared" si="31"/>
        <v>494</v>
      </c>
      <c r="B511" s="11" t="s">
        <v>877</v>
      </c>
      <c r="C511" s="11" t="s">
        <v>2727</v>
      </c>
      <c r="D511" s="11" t="s">
        <v>2733</v>
      </c>
      <c r="E511" s="10">
        <f t="shared" si="32"/>
        <v>96</v>
      </c>
      <c r="F511" s="11" t="s">
        <v>2727</v>
      </c>
      <c r="G511" s="10"/>
      <c r="H511" s="10"/>
      <c r="I511" s="10" t="s">
        <v>2009</v>
      </c>
      <c r="J511" s="10"/>
      <c r="K511" s="10"/>
      <c r="L511" s="10" t="s">
        <v>64</v>
      </c>
      <c r="M511" s="10" t="s">
        <v>64</v>
      </c>
      <c r="N511" s="10" t="s">
        <v>245</v>
      </c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</row>
    <row r="512" ht="14.25" customHeight="1">
      <c r="A512" s="10">
        <f t="shared" si="31"/>
        <v>495</v>
      </c>
      <c r="B512" s="11" t="s">
        <v>877</v>
      </c>
      <c r="C512" s="11" t="s">
        <v>2734</v>
      </c>
      <c r="D512" s="11" t="s">
        <v>2735</v>
      </c>
      <c r="E512" s="10">
        <f t="shared" si="32"/>
        <v>97</v>
      </c>
      <c r="F512" s="11" t="s">
        <v>2736</v>
      </c>
      <c r="G512" s="10"/>
      <c r="H512" s="10"/>
      <c r="I512" s="10" t="s">
        <v>2009</v>
      </c>
      <c r="J512" s="10"/>
      <c r="K512" s="10"/>
      <c r="L512" s="10" t="s">
        <v>64</v>
      </c>
      <c r="M512" s="10" t="s">
        <v>64</v>
      </c>
      <c r="N512" s="10" t="s">
        <v>245</v>
      </c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</row>
    <row r="513" ht="14.25" customHeight="1">
      <c r="A513" s="10">
        <f t="shared" si="31"/>
        <v>496</v>
      </c>
      <c r="B513" s="11" t="s">
        <v>877</v>
      </c>
      <c r="C513" s="11" t="s">
        <v>2734</v>
      </c>
      <c r="D513" s="11" t="s">
        <v>2735</v>
      </c>
      <c r="E513" s="10">
        <f t="shared" si="32"/>
        <v>98</v>
      </c>
      <c r="F513" s="11" t="s">
        <v>2737</v>
      </c>
      <c r="G513" s="10"/>
      <c r="H513" s="10"/>
      <c r="I513" s="10" t="s">
        <v>2009</v>
      </c>
      <c r="J513" s="10"/>
      <c r="K513" s="10"/>
      <c r="L513" s="10" t="s">
        <v>64</v>
      </c>
      <c r="M513" s="10" t="s">
        <v>64</v>
      </c>
      <c r="N513" s="10" t="s">
        <v>245</v>
      </c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</row>
    <row r="514" ht="14.25" customHeight="1">
      <c r="A514" s="10">
        <f t="shared" si="31"/>
        <v>497</v>
      </c>
      <c r="B514" s="11" t="s">
        <v>877</v>
      </c>
      <c r="C514" s="11" t="s">
        <v>2734</v>
      </c>
      <c r="D514" s="11" t="s">
        <v>2738</v>
      </c>
      <c r="E514" s="10">
        <f t="shared" si="32"/>
        <v>99</v>
      </c>
      <c r="F514" s="11" t="s">
        <v>2738</v>
      </c>
      <c r="G514" s="10"/>
      <c r="H514" s="10"/>
      <c r="I514" s="10" t="s">
        <v>2009</v>
      </c>
      <c r="J514" s="10"/>
      <c r="K514" s="10"/>
      <c r="L514" s="10" t="s">
        <v>145</v>
      </c>
      <c r="M514" s="10" t="s">
        <v>145</v>
      </c>
      <c r="N514" s="10" t="s">
        <v>245</v>
      </c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</row>
    <row r="515" ht="14.25" customHeight="1">
      <c r="A515" s="10">
        <f t="shared" si="31"/>
        <v>498</v>
      </c>
      <c r="B515" s="11" t="s">
        <v>877</v>
      </c>
      <c r="C515" s="11" t="s">
        <v>2734</v>
      </c>
      <c r="D515" s="11" t="s">
        <v>2739</v>
      </c>
      <c r="E515" s="10">
        <f t="shared" si="32"/>
        <v>100</v>
      </c>
      <c r="F515" s="11" t="s">
        <v>2740</v>
      </c>
      <c r="G515" s="10"/>
      <c r="H515" s="10"/>
      <c r="I515" s="10" t="s">
        <v>2009</v>
      </c>
      <c r="J515" s="10"/>
      <c r="K515" s="10"/>
      <c r="L515" s="10" t="s">
        <v>64</v>
      </c>
      <c r="M515" s="10" t="s">
        <v>64</v>
      </c>
      <c r="N515" s="10" t="s">
        <v>245</v>
      </c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</row>
    <row r="516" ht="14.25" customHeight="1">
      <c r="A516" s="10">
        <f t="shared" si="31"/>
        <v>499</v>
      </c>
      <c r="B516" s="11" t="s">
        <v>877</v>
      </c>
      <c r="C516" s="11" t="s">
        <v>2734</v>
      </c>
      <c r="D516" s="11" t="s">
        <v>2741</v>
      </c>
      <c r="E516" s="10">
        <f t="shared" si="32"/>
        <v>101</v>
      </c>
      <c r="F516" s="11" t="s">
        <v>2741</v>
      </c>
      <c r="G516" s="10"/>
      <c r="H516" s="10"/>
      <c r="I516" s="10" t="s">
        <v>2009</v>
      </c>
      <c r="J516" s="10"/>
      <c r="K516" s="10"/>
      <c r="L516" s="10" t="s">
        <v>145</v>
      </c>
      <c r="M516" s="10" t="s">
        <v>145</v>
      </c>
      <c r="N516" s="10" t="s">
        <v>245</v>
      </c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</row>
    <row r="517" ht="14.25" customHeight="1">
      <c r="A517" s="10">
        <f t="shared" si="31"/>
        <v>500</v>
      </c>
      <c r="B517" s="11" t="s">
        <v>877</v>
      </c>
      <c r="C517" s="11" t="s">
        <v>2734</v>
      </c>
      <c r="D517" s="11" t="s">
        <v>2742</v>
      </c>
      <c r="E517" s="10">
        <f t="shared" si="32"/>
        <v>102</v>
      </c>
      <c r="F517" s="11" t="s">
        <v>2743</v>
      </c>
      <c r="G517" s="10"/>
      <c r="H517" s="10"/>
      <c r="I517" s="10" t="s">
        <v>2009</v>
      </c>
      <c r="J517" s="10"/>
      <c r="K517" s="10"/>
      <c r="L517" s="10" t="s">
        <v>64</v>
      </c>
      <c r="M517" s="10" t="s">
        <v>64</v>
      </c>
      <c r="N517" s="10" t="s">
        <v>245</v>
      </c>
      <c r="O517" s="10"/>
      <c r="P517" s="10"/>
      <c r="Q517" s="10"/>
      <c r="R517" s="10"/>
      <c r="S517" s="10"/>
      <c r="T517" s="10"/>
      <c r="U517" s="10" t="s">
        <v>2744</v>
      </c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</row>
    <row r="518" ht="14.25" customHeight="1">
      <c r="A518" s="10">
        <f t="shared" si="31"/>
        <v>501</v>
      </c>
      <c r="B518" s="11" t="s">
        <v>877</v>
      </c>
      <c r="C518" s="11" t="s">
        <v>2734</v>
      </c>
      <c r="D518" s="11" t="s">
        <v>2742</v>
      </c>
      <c r="E518" s="10">
        <f t="shared" si="32"/>
        <v>103</v>
      </c>
      <c r="F518" s="11" t="s">
        <v>2745</v>
      </c>
      <c r="G518" s="10"/>
      <c r="H518" s="10"/>
      <c r="I518" s="10" t="s">
        <v>2009</v>
      </c>
      <c r="J518" s="10"/>
      <c r="K518" s="10"/>
      <c r="L518" s="10" t="s">
        <v>64</v>
      </c>
      <c r="M518" s="10" t="s">
        <v>64</v>
      </c>
      <c r="N518" s="10" t="s">
        <v>245</v>
      </c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</row>
    <row r="519" ht="14.25" customHeight="1">
      <c r="A519" s="10">
        <f t="shared" si="31"/>
        <v>502</v>
      </c>
      <c r="B519" s="11" t="s">
        <v>877</v>
      </c>
      <c r="C519" s="11" t="s">
        <v>2734</v>
      </c>
      <c r="D519" s="11" t="s">
        <v>2742</v>
      </c>
      <c r="E519" s="10">
        <f t="shared" si="32"/>
        <v>104</v>
      </c>
      <c r="F519" s="11" t="s">
        <v>2746</v>
      </c>
      <c r="G519" s="10"/>
      <c r="H519" s="10"/>
      <c r="I519" s="10" t="s">
        <v>2009</v>
      </c>
      <c r="J519" s="10"/>
      <c r="K519" s="10"/>
      <c r="L519" s="10" t="s">
        <v>64</v>
      </c>
      <c r="M519" s="10" t="s">
        <v>64</v>
      </c>
      <c r="N519" s="10" t="s">
        <v>245</v>
      </c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</row>
    <row r="520" ht="14.25" customHeight="1">
      <c r="A520" s="10">
        <f t="shared" si="31"/>
        <v>503</v>
      </c>
      <c r="B520" s="11" t="s">
        <v>877</v>
      </c>
      <c r="C520" s="11" t="s">
        <v>2734</v>
      </c>
      <c r="D520" s="11" t="s">
        <v>2737</v>
      </c>
      <c r="E520" s="10">
        <f t="shared" si="32"/>
        <v>105</v>
      </c>
      <c r="F520" s="11" t="s">
        <v>2737</v>
      </c>
      <c r="G520" s="10"/>
      <c r="H520" s="10"/>
      <c r="I520" s="10" t="s">
        <v>2009</v>
      </c>
      <c r="J520" s="10"/>
      <c r="K520" s="10"/>
      <c r="L520" s="10" t="s">
        <v>145</v>
      </c>
      <c r="M520" s="10" t="s">
        <v>145</v>
      </c>
      <c r="N520" s="10" t="s">
        <v>245</v>
      </c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</row>
    <row r="521" ht="14.25" customHeight="1">
      <c r="A521" s="10">
        <f t="shared" si="31"/>
        <v>504</v>
      </c>
      <c r="B521" s="11" t="s">
        <v>877</v>
      </c>
      <c r="C521" s="11" t="s">
        <v>2747</v>
      </c>
      <c r="D521" s="11" t="s">
        <v>1472</v>
      </c>
      <c r="E521" s="10">
        <f t="shared" si="32"/>
        <v>106</v>
      </c>
      <c r="F521" s="11" t="s">
        <v>1472</v>
      </c>
      <c r="G521" s="10"/>
      <c r="H521" s="10"/>
      <c r="I521" s="10" t="s">
        <v>2009</v>
      </c>
      <c r="J521" s="10"/>
      <c r="K521" s="10"/>
      <c r="L521" s="10" t="s">
        <v>64</v>
      </c>
      <c r="M521" s="10" t="s">
        <v>64</v>
      </c>
      <c r="N521" s="10" t="s">
        <v>245</v>
      </c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</row>
    <row r="522" ht="14.25" customHeight="1">
      <c r="A522" s="10">
        <f t="shared" si="31"/>
        <v>505</v>
      </c>
      <c r="B522" s="11" t="s">
        <v>877</v>
      </c>
      <c r="C522" s="11" t="s">
        <v>2747</v>
      </c>
      <c r="D522" s="11" t="s">
        <v>2748</v>
      </c>
      <c r="E522" s="10">
        <f t="shared" si="32"/>
        <v>107</v>
      </c>
      <c r="F522" s="11" t="s">
        <v>2748</v>
      </c>
      <c r="G522" s="10"/>
      <c r="H522" s="10"/>
      <c r="I522" s="10" t="s">
        <v>2009</v>
      </c>
      <c r="J522" s="10"/>
      <c r="K522" s="10"/>
      <c r="L522" s="10" t="s">
        <v>64</v>
      </c>
      <c r="M522" s="10" t="s">
        <v>64</v>
      </c>
      <c r="N522" s="10" t="s">
        <v>245</v>
      </c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</row>
    <row r="523" ht="14.25" customHeight="1">
      <c r="A523" s="10">
        <f t="shared" si="31"/>
        <v>506</v>
      </c>
      <c r="B523" s="11" t="s">
        <v>877</v>
      </c>
      <c r="C523" s="11" t="s">
        <v>2747</v>
      </c>
      <c r="D523" s="11" t="s">
        <v>2749</v>
      </c>
      <c r="E523" s="10">
        <f t="shared" si="32"/>
        <v>108</v>
      </c>
      <c r="F523" s="11" t="s">
        <v>2749</v>
      </c>
      <c r="G523" s="10"/>
      <c r="H523" s="10"/>
      <c r="I523" s="10" t="s">
        <v>2009</v>
      </c>
      <c r="J523" s="10"/>
      <c r="K523" s="10"/>
      <c r="L523" s="10" t="s">
        <v>145</v>
      </c>
      <c r="M523" s="10" t="s">
        <v>145</v>
      </c>
      <c r="N523" s="10" t="s">
        <v>245</v>
      </c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</row>
    <row r="524" ht="14.25" customHeight="1">
      <c r="A524" s="10">
        <f t="shared" si="31"/>
        <v>507</v>
      </c>
      <c r="B524" s="11" t="s">
        <v>877</v>
      </c>
      <c r="C524" s="11" t="s">
        <v>2747</v>
      </c>
      <c r="D524" s="11" t="s">
        <v>2750</v>
      </c>
      <c r="E524" s="10">
        <f t="shared" si="32"/>
        <v>109</v>
      </c>
      <c r="F524" s="11" t="s">
        <v>2750</v>
      </c>
      <c r="G524" s="10"/>
      <c r="H524" s="10"/>
      <c r="I524" s="10" t="s">
        <v>2009</v>
      </c>
      <c r="J524" s="10"/>
      <c r="K524" s="10"/>
      <c r="L524" s="10" t="s">
        <v>145</v>
      </c>
      <c r="M524" s="10" t="s">
        <v>145</v>
      </c>
      <c r="N524" s="10" t="s">
        <v>245</v>
      </c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</row>
    <row r="525" ht="14.25" customHeight="1">
      <c r="A525" s="10">
        <f t="shared" si="31"/>
        <v>508</v>
      </c>
      <c r="B525" s="11" t="s">
        <v>877</v>
      </c>
      <c r="C525" s="11" t="s">
        <v>2747</v>
      </c>
      <c r="D525" s="11" t="s">
        <v>2672</v>
      </c>
      <c r="E525" s="10">
        <f t="shared" si="32"/>
        <v>110</v>
      </c>
      <c r="F525" s="11" t="s">
        <v>2672</v>
      </c>
      <c r="G525" s="10"/>
      <c r="H525" s="10"/>
      <c r="I525" s="10" t="s">
        <v>2009</v>
      </c>
      <c r="J525" s="10"/>
      <c r="K525" s="10"/>
      <c r="L525" s="10" t="s">
        <v>145</v>
      </c>
      <c r="M525" s="10" t="s">
        <v>145</v>
      </c>
      <c r="N525" s="10" t="s">
        <v>245</v>
      </c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</row>
    <row r="526" ht="14.25" customHeight="1">
      <c r="A526" s="10">
        <f t="shared" si="31"/>
        <v>509</v>
      </c>
      <c r="B526" s="11" t="s">
        <v>877</v>
      </c>
      <c r="C526" s="11" t="s">
        <v>2747</v>
      </c>
      <c r="D526" s="11" t="s">
        <v>2751</v>
      </c>
      <c r="E526" s="10">
        <f t="shared" si="32"/>
        <v>111</v>
      </c>
      <c r="F526" s="11" t="s">
        <v>2752</v>
      </c>
      <c r="G526" s="10"/>
      <c r="H526" s="10"/>
      <c r="I526" s="10" t="s">
        <v>2009</v>
      </c>
      <c r="J526" s="10"/>
      <c r="K526" s="10"/>
      <c r="L526" s="10" t="s">
        <v>64</v>
      </c>
      <c r="M526" s="10" t="s">
        <v>64</v>
      </c>
      <c r="N526" s="10" t="s">
        <v>65</v>
      </c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0"/>
    </row>
    <row r="527" ht="14.25" customHeight="1">
      <c r="A527" s="10">
        <f t="shared" si="31"/>
        <v>510</v>
      </c>
      <c r="B527" s="11" t="s">
        <v>877</v>
      </c>
      <c r="C527" s="11" t="s">
        <v>2747</v>
      </c>
      <c r="D527" s="11" t="s">
        <v>2747</v>
      </c>
      <c r="E527" s="10">
        <f t="shared" si="32"/>
        <v>112</v>
      </c>
      <c r="F527" s="11" t="s">
        <v>2747</v>
      </c>
      <c r="G527" s="10"/>
      <c r="H527" s="10"/>
      <c r="I527" s="10" t="s">
        <v>2009</v>
      </c>
      <c r="J527" s="10"/>
      <c r="K527" s="10"/>
      <c r="L527" s="10" t="s">
        <v>64</v>
      </c>
      <c r="M527" s="10" t="s">
        <v>64</v>
      </c>
      <c r="N527" s="10" t="s">
        <v>245</v>
      </c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</row>
    <row r="528" ht="14.25" customHeight="1">
      <c r="A528" s="10">
        <f t="shared" si="31"/>
        <v>511</v>
      </c>
      <c r="B528" s="11" t="s">
        <v>877</v>
      </c>
      <c r="C528" s="11" t="s">
        <v>2747</v>
      </c>
      <c r="D528" s="11" t="s">
        <v>2747</v>
      </c>
      <c r="E528" s="10">
        <f t="shared" si="32"/>
        <v>113</v>
      </c>
      <c r="F528" s="11" t="s">
        <v>2753</v>
      </c>
      <c r="G528" s="10"/>
      <c r="H528" s="10"/>
      <c r="I528" s="10" t="s">
        <v>2009</v>
      </c>
      <c r="J528" s="10"/>
      <c r="K528" s="10"/>
      <c r="L528" s="10" t="s">
        <v>64</v>
      </c>
      <c r="M528" s="10" t="s">
        <v>64</v>
      </c>
      <c r="N528" s="10" t="s">
        <v>245</v>
      </c>
      <c r="O528" s="10"/>
      <c r="P528" s="10"/>
      <c r="Q528" s="10"/>
      <c r="R528" s="10"/>
      <c r="S528" s="10"/>
      <c r="T528" s="10"/>
      <c r="U528" s="10" t="s">
        <v>2754</v>
      </c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</row>
    <row r="529" ht="14.25" customHeight="1">
      <c r="A529" s="40" t="s">
        <v>667</v>
      </c>
      <c r="B529" s="41"/>
      <c r="C529" s="41" t="s">
        <v>895</v>
      </c>
      <c r="D529" s="6"/>
      <c r="E529" s="7"/>
      <c r="F529" s="7"/>
      <c r="G529" s="6"/>
      <c r="H529" s="6"/>
      <c r="I529" s="6"/>
      <c r="J529" s="6"/>
      <c r="K529" s="6"/>
      <c r="L529" s="6"/>
      <c r="M529" s="6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  <c r="AA529" s="42"/>
      <c r="AB529" s="42"/>
      <c r="AC529" s="42"/>
      <c r="AD529" s="42"/>
      <c r="AE529" s="42"/>
      <c r="AF529" s="42"/>
      <c r="AG529" s="42"/>
      <c r="AH529" s="42"/>
      <c r="AI529" s="42"/>
      <c r="AJ529" s="42"/>
      <c r="AK529" s="42"/>
      <c r="AL529" s="42"/>
      <c r="AM529" s="42"/>
      <c r="AN529" s="42"/>
      <c r="AO529" s="42"/>
      <c r="AP529" s="42"/>
      <c r="AQ529" s="42"/>
      <c r="AR529" s="42"/>
      <c r="AS529" s="42"/>
      <c r="AT529" s="42"/>
      <c r="AU529" s="42"/>
      <c r="AV529" s="42"/>
      <c r="AW529" s="42"/>
      <c r="AX529" s="42"/>
      <c r="AY529" s="42"/>
      <c r="AZ529" s="42"/>
      <c r="BA529" s="42"/>
      <c r="BB529" s="42"/>
      <c r="BC529" s="42"/>
      <c r="BD529" s="42"/>
      <c r="BE529" s="42"/>
      <c r="BF529" s="42"/>
      <c r="BG529" s="42"/>
    </row>
    <row r="530" ht="14.25" customHeight="1">
      <c r="A530" s="10">
        <f>A528+1</f>
        <v>512</v>
      </c>
      <c r="B530" s="11" t="s">
        <v>895</v>
      </c>
      <c r="C530" s="11" t="s">
        <v>896</v>
      </c>
      <c r="D530" s="11" t="s">
        <v>897</v>
      </c>
      <c r="E530" s="10">
        <v>1.0</v>
      </c>
      <c r="F530" s="11" t="s">
        <v>2755</v>
      </c>
      <c r="G530" s="10"/>
      <c r="H530" s="10"/>
      <c r="I530" s="10" t="s">
        <v>2009</v>
      </c>
      <c r="J530" s="45"/>
      <c r="K530" s="45"/>
      <c r="L530" s="10" t="s">
        <v>64</v>
      </c>
      <c r="M530" s="10" t="s">
        <v>64</v>
      </c>
      <c r="N530" s="10" t="s">
        <v>109</v>
      </c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</row>
    <row r="531" ht="14.25" customHeight="1">
      <c r="A531" s="10">
        <f t="shared" ref="A531:A632" si="33">A530+1</f>
        <v>513</v>
      </c>
      <c r="B531" s="11" t="s">
        <v>895</v>
      </c>
      <c r="C531" s="11" t="s">
        <v>896</v>
      </c>
      <c r="D531" s="11" t="s">
        <v>897</v>
      </c>
      <c r="E531" s="10">
        <f t="shared" ref="E531:E632" si="34">E530+1</f>
        <v>2</v>
      </c>
      <c r="F531" s="11" t="s">
        <v>898</v>
      </c>
      <c r="G531" s="10"/>
      <c r="H531" s="10"/>
      <c r="I531" s="10" t="s">
        <v>2009</v>
      </c>
      <c r="J531" s="45"/>
      <c r="K531" s="45"/>
      <c r="L531" s="10" t="s">
        <v>145</v>
      </c>
      <c r="M531" s="10" t="s">
        <v>145</v>
      </c>
      <c r="N531" s="10" t="s">
        <v>65</v>
      </c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</row>
    <row r="532" ht="14.25" customHeight="1">
      <c r="A532" s="10">
        <f t="shared" si="33"/>
        <v>514</v>
      </c>
      <c r="B532" s="11" t="s">
        <v>895</v>
      </c>
      <c r="C532" s="11" t="s">
        <v>896</v>
      </c>
      <c r="D532" s="11" t="s">
        <v>897</v>
      </c>
      <c r="E532" s="10">
        <f t="shared" si="34"/>
        <v>3</v>
      </c>
      <c r="F532" s="11" t="s">
        <v>2756</v>
      </c>
      <c r="G532" s="10"/>
      <c r="H532" s="10"/>
      <c r="I532" s="10" t="s">
        <v>1996</v>
      </c>
      <c r="J532" s="45"/>
      <c r="K532" s="45"/>
      <c r="L532" s="10" t="s">
        <v>145</v>
      </c>
      <c r="M532" s="10" t="s">
        <v>145</v>
      </c>
      <c r="N532" s="10" t="s">
        <v>245</v>
      </c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</row>
    <row r="533" ht="14.25" customHeight="1">
      <c r="A533" s="10">
        <f t="shared" si="33"/>
        <v>515</v>
      </c>
      <c r="B533" s="11" t="s">
        <v>895</v>
      </c>
      <c r="C533" s="11" t="s">
        <v>896</v>
      </c>
      <c r="D533" s="11" t="s">
        <v>897</v>
      </c>
      <c r="E533" s="10">
        <f t="shared" si="34"/>
        <v>4</v>
      </c>
      <c r="F533" s="11" t="s">
        <v>2757</v>
      </c>
      <c r="G533" s="10"/>
      <c r="H533" s="10"/>
      <c r="I533" s="10" t="s">
        <v>1996</v>
      </c>
      <c r="J533" s="45"/>
      <c r="K533" s="45"/>
      <c r="L533" s="10" t="s">
        <v>145</v>
      </c>
      <c r="M533" s="10" t="s">
        <v>145</v>
      </c>
      <c r="N533" s="10" t="s">
        <v>245</v>
      </c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</row>
    <row r="534" ht="14.25" customHeight="1">
      <c r="A534" s="10">
        <f t="shared" si="33"/>
        <v>516</v>
      </c>
      <c r="B534" s="11" t="s">
        <v>895</v>
      </c>
      <c r="C534" s="11" t="s">
        <v>896</v>
      </c>
      <c r="D534" s="11" t="s">
        <v>2758</v>
      </c>
      <c r="E534" s="10">
        <f t="shared" si="34"/>
        <v>5</v>
      </c>
      <c r="F534" s="11" t="s">
        <v>2758</v>
      </c>
      <c r="G534" s="10"/>
      <c r="H534" s="10"/>
      <c r="I534" s="10" t="s">
        <v>2009</v>
      </c>
      <c r="J534" s="45"/>
      <c r="K534" s="45"/>
      <c r="L534" s="10" t="s">
        <v>64</v>
      </c>
      <c r="M534" s="10" t="s">
        <v>64</v>
      </c>
      <c r="N534" s="10" t="s">
        <v>245</v>
      </c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</row>
    <row r="535" ht="14.25" customHeight="1">
      <c r="A535" s="10">
        <f t="shared" si="33"/>
        <v>517</v>
      </c>
      <c r="B535" s="11" t="s">
        <v>895</v>
      </c>
      <c r="C535" s="11" t="s">
        <v>896</v>
      </c>
      <c r="D535" s="11" t="s">
        <v>2758</v>
      </c>
      <c r="E535" s="10">
        <f t="shared" si="34"/>
        <v>6</v>
      </c>
      <c r="F535" s="11" t="s">
        <v>2759</v>
      </c>
      <c r="G535" s="10"/>
      <c r="H535" s="10"/>
      <c r="I535" s="10" t="s">
        <v>2009</v>
      </c>
      <c r="J535" s="45"/>
      <c r="K535" s="45"/>
      <c r="L535" s="10" t="s">
        <v>64</v>
      </c>
      <c r="M535" s="10" t="s">
        <v>64</v>
      </c>
      <c r="N535" s="10" t="s">
        <v>65</v>
      </c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</row>
    <row r="536" ht="14.25" customHeight="1">
      <c r="A536" s="10">
        <f t="shared" si="33"/>
        <v>518</v>
      </c>
      <c r="B536" s="11" t="s">
        <v>895</v>
      </c>
      <c r="C536" s="11" t="s">
        <v>896</v>
      </c>
      <c r="D536" s="11" t="s">
        <v>2760</v>
      </c>
      <c r="E536" s="10">
        <f t="shared" si="34"/>
        <v>7</v>
      </c>
      <c r="F536" s="11" t="s">
        <v>2760</v>
      </c>
      <c r="G536" s="10"/>
      <c r="H536" s="10"/>
      <c r="I536" s="10" t="s">
        <v>2009</v>
      </c>
      <c r="J536" s="45"/>
      <c r="K536" s="45"/>
      <c r="L536" s="10" t="s">
        <v>64</v>
      </c>
      <c r="M536" s="10" t="s">
        <v>64</v>
      </c>
      <c r="N536" s="10" t="s">
        <v>65</v>
      </c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</row>
    <row r="537" ht="14.25" customHeight="1">
      <c r="A537" s="10">
        <f t="shared" si="33"/>
        <v>519</v>
      </c>
      <c r="B537" s="11" t="s">
        <v>895</v>
      </c>
      <c r="C537" s="11" t="s">
        <v>896</v>
      </c>
      <c r="D537" s="11" t="s">
        <v>2761</v>
      </c>
      <c r="E537" s="10">
        <f t="shared" si="34"/>
        <v>8</v>
      </c>
      <c r="F537" s="11" t="s">
        <v>2762</v>
      </c>
      <c r="G537" s="10"/>
      <c r="H537" s="10"/>
      <c r="I537" s="10" t="s">
        <v>2009</v>
      </c>
      <c r="J537" s="45"/>
      <c r="K537" s="45"/>
      <c r="L537" s="10" t="s">
        <v>145</v>
      </c>
      <c r="M537" s="10" t="s">
        <v>145</v>
      </c>
      <c r="N537" s="10" t="s">
        <v>245</v>
      </c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</row>
    <row r="538" ht="14.25" customHeight="1">
      <c r="A538" s="10">
        <f t="shared" si="33"/>
        <v>520</v>
      </c>
      <c r="B538" s="11" t="s">
        <v>895</v>
      </c>
      <c r="C538" s="11" t="s">
        <v>896</v>
      </c>
      <c r="D538" s="11" t="s">
        <v>2761</v>
      </c>
      <c r="E538" s="10">
        <f t="shared" si="34"/>
        <v>9</v>
      </c>
      <c r="F538" s="11" t="s">
        <v>2761</v>
      </c>
      <c r="G538" s="10"/>
      <c r="H538" s="10"/>
      <c r="I538" s="10" t="s">
        <v>2009</v>
      </c>
      <c r="J538" s="45"/>
      <c r="K538" s="45"/>
      <c r="L538" s="10" t="s">
        <v>64</v>
      </c>
      <c r="M538" s="10" t="s">
        <v>64</v>
      </c>
      <c r="N538" s="10" t="s">
        <v>65</v>
      </c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</row>
    <row r="539" ht="14.25" customHeight="1">
      <c r="A539" s="10">
        <f t="shared" si="33"/>
        <v>521</v>
      </c>
      <c r="B539" s="11" t="s">
        <v>895</v>
      </c>
      <c r="C539" s="11" t="s">
        <v>2763</v>
      </c>
      <c r="D539" s="11" t="s">
        <v>2764</v>
      </c>
      <c r="E539" s="10">
        <f t="shared" si="34"/>
        <v>10</v>
      </c>
      <c r="F539" s="11" t="s">
        <v>2765</v>
      </c>
      <c r="G539" s="10"/>
      <c r="H539" s="10"/>
      <c r="I539" s="10" t="s">
        <v>2009</v>
      </c>
      <c r="J539" s="45"/>
      <c r="K539" s="45"/>
      <c r="L539" s="10" t="s">
        <v>64</v>
      </c>
      <c r="M539" s="10" t="s">
        <v>64</v>
      </c>
      <c r="N539" s="10" t="s">
        <v>245</v>
      </c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</row>
    <row r="540" ht="14.25" customHeight="1">
      <c r="A540" s="10">
        <f t="shared" si="33"/>
        <v>522</v>
      </c>
      <c r="B540" s="11" t="s">
        <v>895</v>
      </c>
      <c r="C540" s="11" t="s">
        <v>2763</v>
      </c>
      <c r="D540" s="11" t="s">
        <v>2766</v>
      </c>
      <c r="E540" s="10">
        <f t="shared" si="34"/>
        <v>11</v>
      </c>
      <c r="F540" s="11" t="s">
        <v>2766</v>
      </c>
      <c r="G540" s="10"/>
      <c r="H540" s="10"/>
      <c r="I540" s="10" t="s">
        <v>2009</v>
      </c>
      <c r="J540" s="45"/>
      <c r="K540" s="45"/>
      <c r="L540" s="10" t="s">
        <v>64</v>
      </c>
      <c r="M540" s="10" t="s">
        <v>64</v>
      </c>
      <c r="N540" s="10" t="s">
        <v>245</v>
      </c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</row>
    <row r="541" ht="14.25" customHeight="1">
      <c r="A541" s="10">
        <f t="shared" si="33"/>
        <v>523</v>
      </c>
      <c r="B541" s="11" t="s">
        <v>895</v>
      </c>
      <c r="C541" s="11" t="s">
        <v>2767</v>
      </c>
      <c r="D541" s="11" t="s">
        <v>2768</v>
      </c>
      <c r="E541" s="10">
        <f t="shared" si="34"/>
        <v>12</v>
      </c>
      <c r="F541" s="11" t="s">
        <v>2768</v>
      </c>
      <c r="G541" s="10"/>
      <c r="H541" s="10"/>
      <c r="I541" s="10" t="s">
        <v>2009</v>
      </c>
      <c r="J541" s="45"/>
      <c r="K541" s="45"/>
      <c r="L541" s="10" t="s">
        <v>64</v>
      </c>
      <c r="M541" s="10" t="s">
        <v>64</v>
      </c>
      <c r="N541" s="10" t="s">
        <v>245</v>
      </c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</row>
    <row r="542" ht="14.25" customHeight="1">
      <c r="A542" s="10">
        <f t="shared" si="33"/>
        <v>524</v>
      </c>
      <c r="B542" s="11" t="s">
        <v>895</v>
      </c>
      <c r="C542" s="11" t="s">
        <v>2767</v>
      </c>
      <c r="D542" s="11" t="s">
        <v>2769</v>
      </c>
      <c r="E542" s="10">
        <f t="shared" si="34"/>
        <v>13</v>
      </c>
      <c r="F542" s="11" t="s">
        <v>2769</v>
      </c>
      <c r="G542" s="10"/>
      <c r="H542" s="10"/>
      <c r="I542" s="10" t="s">
        <v>2009</v>
      </c>
      <c r="J542" s="45"/>
      <c r="K542" s="45"/>
      <c r="L542" s="10" t="s">
        <v>64</v>
      </c>
      <c r="M542" s="10" t="s">
        <v>64</v>
      </c>
      <c r="N542" s="10" t="s">
        <v>245</v>
      </c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</row>
    <row r="543" ht="14.25" customHeight="1">
      <c r="A543" s="10">
        <f t="shared" si="33"/>
        <v>525</v>
      </c>
      <c r="B543" s="11" t="s">
        <v>895</v>
      </c>
      <c r="C543" s="11" t="s">
        <v>2767</v>
      </c>
      <c r="D543" s="11" t="s">
        <v>2770</v>
      </c>
      <c r="E543" s="10">
        <f t="shared" si="34"/>
        <v>14</v>
      </c>
      <c r="F543" s="11" t="s">
        <v>2770</v>
      </c>
      <c r="G543" s="10"/>
      <c r="H543" s="10"/>
      <c r="I543" s="10" t="s">
        <v>2009</v>
      </c>
      <c r="J543" s="45"/>
      <c r="K543" s="45"/>
      <c r="L543" s="10" t="s">
        <v>64</v>
      </c>
      <c r="M543" s="10" t="s">
        <v>64</v>
      </c>
      <c r="N543" s="10" t="s">
        <v>245</v>
      </c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</row>
    <row r="544" ht="14.25" customHeight="1">
      <c r="A544" s="10">
        <f t="shared" si="33"/>
        <v>526</v>
      </c>
      <c r="B544" s="11" t="s">
        <v>895</v>
      </c>
      <c r="C544" s="11" t="s">
        <v>2767</v>
      </c>
      <c r="D544" s="11" t="s">
        <v>2770</v>
      </c>
      <c r="E544" s="10">
        <f t="shared" si="34"/>
        <v>15</v>
      </c>
      <c r="F544" s="11" t="s">
        <v>2771</v>
      </c>
      <c r="G544" s="10"/>
      <c r="H544" s="10"/>
      <c r="I544" s="10" t="s">
        <v>2009</v>
      </c>
      <c r="J544" s="45"/>
      <c r="K544" s="45"/>
      <c r="L544" s="10" t="s">
        <v>145</v>
      </c>
      <c r="M544" s="10" t="s">
        <v>145</v>
      </c>
      <c r="N544" s="10" t="s">
        <v>245</v>
      </c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</row>
    <row r="545" ht="14.25" customHeight="1">
      <c r="A545" s="10">
        <f t="shared" si="33"/>
        <v>527</v>
      </c>
      <c r="B545" s="11" t="s">
        <v>895</v>
      </c>
      <c r="C545" s="11" t="s">
        <v>2767</v>
      </c>
      <c r="D545" s="11" t="s">
        <v>2772</v>
      </c>
      <c r="E545" s="10">
        <f t="shared" si="34"/>
        <v>16</v>
      </c>
      <c r="F545" s="11" t="s">
        <v>2773</v>
      </c>
      <c r="G545" s="10"/>
      <c r="H545" s="10"/>
      <c r="I545" s="10" t="s">
        <v>2009</v>
      </c>
      <c r="J545" s="45"/>
      <c r="K545" s="45"/>
      <c r="L545" s="10" t="s">
        <v>64</v>
      </c>
      <c r="M545" s="10" t="s">
        <v>64</v>
      </c>
      <c r="N545" s="10" t="s">
        <v>109</v>
      </c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</row>
    <row r="546" ht="14.25" customHeight="1">
      <c r="A546" s="10">
        <f t="shared" si="33"/>
        <v>528</v>
      </c>
      <c r="B546" s="11" t="s">
        <v>895</v>
      </c>
      <c r="C546" s="11" t="s">
        <v>2767</v>
      </c>
      <c r="D546" s="11" t="s">
        <v>2772</v>
      </c>
      <c r="E546" s="10">
        <f t="shared" si="34"/>
        <v>17</v>
      </c>
      <c r="F546" s="11" t="s">
        <v>2774</v>
      </c>
      <c r="G546" s="10"/>
      <c r="H546" s="10"/>
      <c r="I546" s="10" t="s">
        <v>2009</v>
      </c>
      <c r="J546" s="45"/>
      <c r="K546" s="45"/>
      <c r="L546" s="10" t="s">
        <v>145</v>
      </c>
      <c r="M546" s="10" t="s">
        <v>145</v>
      </c>
      <c r="N546" s="10" t="s">
        <v>109</v>
      </c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</row>
    <row r="547" ht="14.25" customHeight="1">
      <c r="A547" s="10">
        <f t="shared" si="33"/>
        <v>529</v>
      </c>
      <c r="B547" s="11" t="s">
        <v>895</v>
      </c>
      <c r="C547" s="11" t="s">
        <v>2775</v>
      </c>
      <c r="D547" s="11" t="s">
        <v>2776</v>
      </c>
      <c r="E547" s="10">
        <f t="shared" si="34"/>
        <v>18</v>
      </c>
      <c r="F547" s="11" t="s">
        <v>2776</v>
      </c>
      <c r="G547" s="10"/>
      <c r="H547" s="10"/>
      <c r="I547" s="10" t="s">
        <v>2009</v>
      </c>
      <c r="J547" s="45"/>
      <c r="K547" s="45"/>
      <c r="L547" s="10" t="s">
        <v>145</v>
      </c>
      <c r="M547" s="10" t="s">
        <v>145</v>
      </c>
      <c r="N547" s="10" t="s">
        <v>245</v>
      </c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</row>
    <row r="548" ht="14.25" customHeight="1">
      <c r="A548" s="10">
        <f t="shared" si="33"/>
        <v>530</v>
      </c>
      <c r="B548" s="11" t="s">
        <v>895</v>
      </c>
      <c r="C548" s="11" t="s">
        <v>2775</v>
      </c>
      <c r="D548" s="11" t="s">
        <v>2777</v>
      </c>
      <c r="E548" s="10">
        <f t="shared" si="34"/>
        <v>19</v>
      </c>
      <c r="F548" s="11" t="s">
        <v>2778</v>
      </c>
      <c r="G548" s="10"/>
      <c r="H548" s="10"/>
      <c r="I548" s="10" t="s">
        <v>2009</v>
      </c>
      <c r="J548" s="45"/>
      <c r="K548" s="45"/>
      <c r="L548" s="10" t="s">
        <v>64</v>
      </c>
      <c r="M548" s="10" t="s">
        <v>64</v>
      </c>
      <c r="N548" s="10" t="s">
        <v>245</v>
      </c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</row>
    <row r="549" ht="14.25" customHeight="1">
      <c r="A549" s="10">
        <f t="shared" si="33"/>
        <v>531</v>
      </c>
      <c r="B549" s="11" t="s">
        <v>895</v>
      </c>
      <c r="C549" s="11" t="s">
        <v>2775</v>
      </c>
      <c r="D549" s="11" t="s">
        <v>2779</v>
      </c>
      <c r="E549" s="10">
        <f t="shared" si="34"/>
        <v>20</v>
      </c>
      <c r="F549" s="11" t="s">
        <v>2779</v>
      </c>
      <c r="G549" s="10"/>
      <c r="H549" s="10"/>
      <c r="I549" s="10" t="s">
        <v>2009</v>
      </c>
      <c r="J549" s="45"/>
      <c r="K549" s="45"/>
      <c r="L549" s="10" t="s">
        <v>145</v>
      </c>
      <c r="M549" s="10" t="s">
        <v>145</v>
      </c>
      <c r="N549" s="10" t="s">
        <v>245</v>
      </c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</row>
    <row r="550" ht="14.25" customHeight="1">
      <c r="A550" s="10">
        <f t="shared" si="33"/>
        <v>532</v>
      </c>
      <c r="B550" s="11" t="s">
        <v>895</v>
      </c>
      <c r="C550" s="11" t="s">
        <v>2775</v>
      </c>
      <c r="D550" s="11" t="s">
        <v>2779</v>
      </c>
      <c r="E550" s="10">
        <f t="shared" si="34"/>
        <v>21</v>
      </c>
      <c r="F550" s="11" t="s">
        <v>2780</v>
      </c>
      <c r="G550" s="10"/>
      <c r="H550" s="10"/>
      <c r="I550" s="10" t="s">
        <v>2009</v>
      </c>
      <c r="J550" s="45"/>
      <c r="K550" s="45"/>
      <c r="L550" s="10" t="s">
        <v>64</v>
      </c>
      <c r="M550" s="10" t="s">
        <v>64</v>
      </c>
      <c r="N550" s="10" t="s">
        <v>245</v>
      </c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</row>
    <row r="551" ht="14.25" customHeight="1">
      <c r="A551" s="10">
        <f t="shared" si="33"/>
        <v>533</v>
      </c>
      <c r="B551" s="11" t="s">
        <v>895</v>
      </c>
      <c r="C551" s="11" t="s">
        <v>2775</v>
      </c>
      <c r="D551" s="11" t="s">
        <v>2781</v>
      </c>
      <c r="E551" s="10">
        <f t="shared" si="34"/>
        <v>22</v>
      </c>
      <c r="F551" s="11" t="s">
        <v>2781</v>
      </c>
      <c r="G551" s="10"/>
      <c r="H551" s="10"/>
      <c r="I551" s="10" t="s">
        <v>2009</v>
      </c>
      <c r="J551" s="45"/>
      <c r="K551" s="45"/>
      <c r="L551" s="10" t="s">
        <v>64</v>
      </c>
      <c r="M551" s="10" t="s">
        <v>64</v>
      </c>
      <c r="N551" s="10" t="s">
        <v>245</v>
      </c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</row>
    <row r="552" ht="14.25" customHeight="1">
      <c r="A552" s="10">
        <f t="shared" si="33"/>
        <v>534</v>
      </c>
      <c r="B552" s="11" t="s">
        <v>895</v>
      </c>
      <c r="C552" s="11" t="s">
        <v>2775</v>
      </c>
      <c r="D552" s="11" t="s">
        <v>2782</v>
      </c>
      <c r="E552" s="10">
        <f t="shared" si="34"/>
        <v>23</v>
      </c>
      <c r="F552" s="11" t="s">
        <v>2783</v>
      </c>
      <c r="G552" s="10"/>
      <c r="H552" s="10"/>
      <c r="I552" s="10" t="s">
        <v>2009</v>
      </c>
      <c r="J552" s="45"/>
      <c r="K552" s="45"/>
      <c r="L552" s="10" t="s">
        <v>64</v>
      </c>
      <c r="M552" s="10" t="s">
        <v>64</v>
      </c>
      <c r="N552" s="10" t="s">
        <v>245</v>
      </c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</row>
    <row r="553" ht="14.25" customHeight="1">
      <c r="A553" s="10">
        <f t="shared" si="33"/>
        <v>535</v>
      </c>
      <c r="B553" s="11" t="s">
        <v>895</v>
      </c>
      <c r="C553" s="11" t="s">
        <v>2733</v>
      </c>
      <c r="D553" s="11" t="s">
        <v>2784</v>
      </c>
      <c r="E553" s="10">
        <f t="shared" si="34"/>
        <v>24</v>
      </c>
      <c r="F553" s="11" t="s">
        <v>2785</v>
      </c>
      <c r="G553" s="10"/>
      <c r="H553" s="10"/>
      <c r="I553" s="10" t="s">
        <v>2009</v>
      </c>
      <c r="J553" s="45"/>
      <c r="K553" s="45"/>
      <c r="L553" s="10" t="s">
        <v>64</v>
      </c>
      <c r="M553" s="10" t="s">
        <v>64</v>
      </c>
      <c r="N553" s="10" t="s">
        <v>245</v>
      </c>
      <c r="O553" s="10" t="s">
        <v>110</v>
      </c>
      <c r="P553" s="10"/>
      <c r="Q553" s="10"/>
      <c r="R553" s="10"/>
      <c r="S553" s="10"/>
      <c r="T553" s="10"/>
      <c r="U553" s="10"/>
      <c r="V553" s="10" t="s">
        <v>2786</v>
      </c>
      <c r="W553" s="10" t="s">
        <v>2787</v>
      </c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</row>
    <row r="554" ht="14.25" customHeight="1">
      <c r="A554" s="10">
        <f t="shared" si="33"/>
        <v>536</v>
      </c>
      <c r="B554" s="11" t="s">
        <v>895</v>
      </c>
      <c r="C554" s="11" t="s">
        <v>2733</v>
      </c>
      <c r="D554" s="11" t="s">
        <v>2788</v>
      </c>
      <c r="E554" s="10">
        <f t="shared" si="34"/>
        <v>25</v>
      </c>
      <c r="F554" s="11" t="s">
        <v>2789</v>
      </c>
      <c r="G554" s="10"/>
      <c r="H554" s="10"/>
      <c r="I554" s="10" t="s">
        <v>2009</v>
      </c>
      <c r="J554" s="45"/>
      <c r="K554" s="45"/>
      <c r="L554" s="10" t="s">
        <v>64</v>
      </c>
      <c r="M554" s="10" t="s">
        <v>64</v>
      </c>
      <c r="N554" s="10" t="s">
        <v>245</v>
      </c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</row>
    <row r="555" ht="14.25" customHeight="1">
      <c r="A555" s="10">
        <f t="shared" si="33"/>
        <v>537</v>
      </c>
      <c r="B555" s="11" t="s">
        <v>895</v>
      </c>
      <c r="C555" s="11" t="s">
        <v>2733</v>
      </c>
      <c r="D555" s="11" t="s">
        <v>2610</v>
      </c>
      <c r="E555" s="10">
        <f t="shared" si="34"/>
        <v>26</v>
      </c>
      <c r="F555" s="11" t="s">
        <v>2610</v>
      </c>
      <c r="G555" s="10"/>
      <c r="H555" s="10"/>
      <c r="I555" s="10" t="s">
        <v>2009</v>
      </c>
      <c r="J555" s="45"/>
      <c r="K555" s="45"/>
      <c r="L555" s="10" t="s">
        <v>64</v>
      </c>
      <c r="M555" s="10" t="s">
        <v>64</v>
      </c>
      <c r="N555" s="10" t="s">
        <v>245</v>
      </c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</row>
    <row r="556" ht="14.25" customHeight="1">
      <c r="A556" s="10">
        <f t="shared" si="33"/>
        <v>538</v>
      </c>
      <c r="B556" s="11" t="s">
        <v>895</v>
      </c>
      <c r="C556" s="11" t="s">
        <v>2733</v>
      </c>
      <c r="D556" s="11" t="s">
        <v>2790</v>
      </c>
      <c r="E556" s="10">
        <f t="shared" si="34"/>
        <v>27</v>
      </c>
      <c r="F556" s="11" t="s">
        <v>2790</v>
      </c>
      <c r="G556" s="10"/>
      <c r="H556" s="10"/>
      <c r="I556" s="10" t="s">
        <v>2009</v>
      </c>
      <c r="J556" s="45"/>
      <c r="K556" s="45"/>
      <c r="L556" s="10" t="s">
        <v>64</v>
      </c>
      <c r="M556" s="10" t="s">
        <v>64</v>
      </c>
      <c r="N556" s="10" t="s">
        <v>245</v>
      </c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</row>
    <row r="557" ht="14.25" customHeight="1">
      <c r="A557" s="10">
        <f t="shared" si="33"/>
        <v>539</v>
      </c>
      <c r="B557" s="11" t="s">
        <v>895</v>
      </c>
      <c r="C557" s="11" t="s">
        <v>2733</v>
      </c>
      <c r="D557" s="11" t="s">
        <v>2790</v>
      </c>
      <c r="E557" s="10">
        <f t="shared" si="34"/>
        <v>28</v>
      </c>
      <c r="F557" s="11" t="s">
        <v>2791</v>
      </c>
      <c r="G557" s="10"/>
      <c r="H557" s="10"/>
      <c r="I557" s="10" t="s">
        <v>2009</v>
      </c>
      <c r="J557" s="45"/>
      <c r="K557" s="45"/>
      <c r="L557" s="10" t="s">
        <v>64</v>
      </c>
      <c r="M557" s="10" t="s">
        <v>252</v>
      </c>
      <c r="N557" s="10" t="s">
        <v>245</v>
      </c>
      <c r="O557" s="10" t="s">
        <v>110</v>
      </c>
      <c r="P557" s="10"/>
      <c r="Q557" s="10"/>
      <c r="R557" s="10"/>
      <c r="S557" s="10"/>
      <c r="T557" s="10"/>
      <c r="U557" s="10"/>
      <c r="V557" s="10" t="s">
        <v>2786</v>
      </c>
      <c r="W557" s="10" t="s">
        <v>2792</v>
      </c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</row>
    <row r="558" ht="14.25" customHeight="1">
      <c r="A558" s="10">
        <f t="shared" si="33"/>
        <v>540</v>
      </c>
      <c r="B558" s="11" t="s">
        <v>895</v>
      </c>
      <c r="C558" s="11" t="s">
        <v>2733</v>
      </c>
      <c r="D558" s="11" t="s">
        <v>2790</v>
      </c>
      <c r="E558" s="10">
        <f t="shared" si="34"/>
        <v>29</v>
      </c>
      <c r="F558" s="11" t="s">
        <v>2793</v>
      </c>
      <c r="G558" s="10"/>
      <c r="H558" s="10"/>
      <c r="I558" s="10" t="s">
        <v>2009</v>
      </c>
      <c r="J558" s="45"/>
      <c r="K558" s="45"/>
      <c r="L558" s="10" t="s">
        <v>64</v>
      </c>
      <c r="M558" s="10" t="s">
        <v>252</v>
      </c>
      <c r="N558" s="10" t="s">
        <v>245</v>
      </c>
      <c r="O558" s="10" t="s">
        <v>110</v>
      </c>
      <c r="P558" s="10"/>
      <c r="Q558" s="10"/>
      <c r="R558" s="10"/>
      <c r="S558" s="10"/>
      <c r="T558" s="10"/>
      <c r="U558" s="10"/>
      <c r="V558" s="10" t="s">
        <v>2786</v>
      </c>
      <c r="W558" s="10" t="s">
        <v>2792</v>
      </c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</row>
    <row r="559" ht="14.25" customHeight="1">
      <c r="A559" s="10">
        <f t="shared" si="33"/>
        <v>541</v>
      </c>
      <c r="B559" s="11" t="s">
        <v>895</v>
      </c>
      <c r="C559" s="11" t="s">
        <v>2733</v>
      </c>
      <c r="D559" s="11" t="s">
        <v>2794</v>
      </c>
      <c r="E559" s="10">
        <f t="shared" si="34"/>
        <v>30</v>
      </c>
      <c r="F559" s="11" t="s">
        <v>2795</v>
      </c>
      <c r="G559" s="10"/>
      <c r="H559" s="10"/>
      <c r="I559" s="10" t="s">
        <v>2009</v>
      </c>
      <c r="J559" s="45"/>
      <c r="K559" s="45"/>
      <c r="L559" s="10" t="s">
        <v>64</v>
      </c>
      <c r="M559" s="10" t="s">
        <v>64</v>
      </c>
      <c r="N559" s="10" t="s">
        <v>245</v>
      </c>
      <c r="O559" s="10" t="s">
        <v>110</v>
      </c>
      <c r="P559" s="10"/>
      <c r="Q559" s="10"/>
      <c r="R559" s="10"/>
      <c r="S559" s="10"/>
      <c r="T559" s="10"/>
      <c r="U559" s="10"/>
      <c r="V559" s="10" t="s">
        <v>2786</v>
      </c>
      <c r="W559" s="10" t="s">
        <v>2796</v>
      </c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</row>
    <row r="560" ht="14.25" customHeight="1">
      <c r="A560" s="10">
        <f t="shared" si="33"/>
        <v>542</v>
      </c>
      <c r="B560" s="11" t="s">
        <v>895</v>
      </c>
      <c r="C560" s="11" t="s">
        <v>2733</v>
      </c>
      <c r="D560" s="11" t="s">
        <v>2794</v>
      </c>
      <c r="E560" s="10">
        <f t="shared" si="34"/>
        <v>31</v>
      </c>
      <c r="F560" s="11" t="s">
        <v>2794</v>
      </c>
      <c r="G560" s="10"/>
      <c r="H560" s="10"/>
      <c r="I560" s="10" t="s">
        <v>2009</v>
      </c>
      <c r="J560" s="45"/>
      <c r="K560" s="45"/>
      <c r="L560" s="10" t="s">
        <v>64</v>
      </c>
      <c r="M560" s="10" t="s">
        <v>64</v>
      </c>
      <c r="N560" s="10" t="s">
        <v>245</v>
      </c>
      <c r="O560" s="10"/>
      <c r="P560" s="10"/>
      <c r="Q560" s="10"/>
      <c r="R560" s="10"/>
      <c r="S560" s="10"/>
      <c r="T560" s="10"/>
      <c r="U560" s="10"/>
      <c r="V560" s="10" t="s">
        <v>2786</v>
      </c>
      <c r="W560" s="10" t="s">
        <v>2787</v>
      </c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</row>
    <row r="561" ht="14.25" customHeight="1">
      <c r="A561" s="10">
        <f t="shared" si="33"/>
        <v>543</v>
      </c>
      <c r="B561" s="11" t="s">
        <v>895</v>
      </c>
      <c r="C561" s="11" t="s">
        <v>2733</v>
      </c>
      <c r="D561" s="11" t="s">
        <v>2794</v>
      </c>
      <c r="E561" s="10">
        <f t="shared" si="34"/>
        <v>32</v>
      </c>
      <c r="F561" s="11" t="s">
        <v>2797</v>
      </c>
      <c r="G561" s="10"/>
      <c r="H561" s="10"/>
      <c r="I561" s="10" t="s">
        <v>2009</v>
      </c>
      <c r="J561" s="45"/>
      <c r="K561" s="45"/>
      <c r="L561" s="10" t="s">
        <v>64</v>
      </c>
      <c r="M561" s="10" t="s">
        <v>64</v>
      </c>
      <c r="N561" s="10" t="s">
        <v>245</v>
      </c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</row>
    <row r="562" ht="14.25" customHeight="1">
      <c r="A562" s="10">
        <f t="shared" si="33"/>
        <v>544</v>
      </c>
      <c r="B562" s="11" t="s">
        <v>895</v>
      </c>
      <c r="C562" s="11" t="s">
        <v>2733</v>
      </c>
      <c r="D562" s="11" t="s">
        <v>2798</v>
      </c>
      <c r="E562" s="10">
        <f t="shared" si="34"/>
        <v>33</v>
      </c>
      <c r="F562" s="11" t="s">
        <v>2799</v>
      </c>
      <c r="G562" s="10"/>
      <c r="H562" s="10"/>
      <c r="I562" s="10" t="s">
        <v>2009</v>
      </c>
      <c r="J562" s="45"/>
      <c r="K562" s="45"/>
      <c r="L562" s="10" t="s">
        <v>64</v>
      </c>
      <c r="M562" s="10" t="s">
        <v>64</v>
      </c>
      <c r="N562" s="10" t="s">
        <v>245</v>
      </c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</row>
    <row r="563" ht="14.25" customHeight="1">
      <c r="A563" s="10">
        <f t="shared" si="33"/>
        <v>545</v>
      </c>
      <c r="B563" s="11" t="s">
        <v>895</v>
      </c>
      <c r="C563" s="11" t="s">
        <v>2733</v>
      </c>
      <c r="D563" s="11" t="s">
        <v>2798</v>
      </c>
      <c r="E563" s="10">
        <f t="shared" si="34"/>
        <v>34</v>
      </c>
      <c r="F563" s="11" t="s">
        <v>2800</v>
      </c>
      <c r="G563" s="10"/>
      <c r="H563" s="10"/>
      <c r="I563" s="10" t="s">
        <v>2009</v>
      </c>
      <c r="J563" s="45"/>
      <c r="K563" s="45"/>
      <c r="L563" s="10" t="s">
        <v>64</v>
      </c>
      <c r="M563" s="10" t="s">
        <v>64</v>
      </c>
      <c r="N563" s="10" t="s">
        <v>245</v>
      </c>
      <c r="O563" s="10" t="s">
        <v>110</v>
      </c>
      <c r="P563" s="10"/>
      <c r="Q563" s="10"/>
      <c r="R563" s="10"/>
      <c r="S563" s="10"/>
      <c r="T563" s="10"/>
      <c r="U563" s="10" t="s">
        <v>2801</v>
      </c>
      <c r="V563" s="10" t="s">
        <v>2786</v>
      </c>
      <c r="W563" s="10" t="s">
        <v>2802</v>
      </c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</row>
    <row r="564" ht="14.25" customHeight="1">
      <c r="A564" s="10">
        <f t="shared" si="33"/>
        <v>546</v>
      </c>
      <c r="B564" s="11" t="s">
        <v>895</v>
      </c>
      <c r="C564" s="11" t="s">
        <v>2733</v>
      </c>
      <c r="D564" s="11" t="s">
        <v>2798</v>
      </c>
      <c r="E564" s="10">
        <f t="shared" si="34"/>
        <v>35</v>
      </c>
      <c r="F564" s="11" t="s">
        <v>2803</v>
      </c>
      <c r="G564" s="10"/>
      <c r="H564" s="10"/>
      <c r="I564" s="10" t="s">
        <v>2009</v>
      </c>
      <c r="J564" s="45"/>
      <c r="K564" s="45"/>
      <c r="L564" s="10" t="s">
        <v>64</v>
      </c>
      <c r="M564" s="10" t="s">
        <v>64</v>
      </c>
      <c r="N564" s="10" t="s">
        <v>245</v>
      </c>
      <c r="O564" s="10" t="s">
        <v>110</v>
      </c>
      <c r="P564" s="10"/>
      <c r="Q564" s="10"/>
      <c r="R564" s="10"/>
      <c r="S564" s="10"/>
      <c r="T564" s="10"/>
      <c r="U564" s="10" t="s">
        <v>2801</v>
      </c>
      <c r="V564" s="10" t="s">
        <v>2786</v>
      </c>
      <c r="W564" s="10" t="s">
        <v>2802</v>
      </c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</row>
    <row r="565" ht="14.25" customHeight="1">
      <c r="A565" s="10">
        <f t="shared" si="33"/>
        <v>547</v>
      </c>
      <c r="B565" s="11" t="s">
        <v>895</v>
      </c>
      <c r="C565" s="11" t="s">
        <v>2733</v>
      </c>
      <c r="D565" s="11" t="s">
        <v>2804</v>
      </c>
      <c r="E565" s="10">
        <f t="shared" si="34"/>
        <v>36</v>
      </c>
      <c r="F565" s="11" t="s">
        <v>2804</v>
      </c>
      <c r="G565" s="10"/>
      <c r="H565" s="10"/>
      <c r="I565" s="10" t="s">
        <v>2009</v>
      </c>
      <c r="J565" s="45"/>
      <c r="K565" s="45"/>
      <c r="L565" s="10" t="s">
        <v>64</v>
      </c>
      <c r="M565" s="10" t="s">
        <v>64</v>
      </c>
      <c r="N565" s="10" t="s">
        <v>245</v>
      </c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</row>
    <row r="566" ht="14.25" customHeight="1">
      <c r="A566" s="10">
        <f t="shared" si="33"/>
        <v>548</v>
      </c>
      <c r="B566" s="11" t="s">
        <v>895</v>
      </c>
      <c r="C566" s="11" t="s">
        <v>2805</v>
      </c>
      <c r="D566" s="11" t="s">
        <v>2806</v>
      </c>
      <c r="E566" s="10">
        <f t="shared" si="34"/>
        <v>37</v>
      </c>
      <c r="F566" s="11" t="s">
        <v>2807</v>
      </c>
      <c r="G566" s="10"/>
      <c r="H566" s="10"/>
      <c r="I566" s="10" t="s">
        <v>2009</v>
      </c>
      <c r="J566" s="45"/>
      <c r="K566" s="45"/>
      <c r="L566" s="10" t="s">
        <v>64</v>
      </c>
      <c r="M566" s="10" t="s">
        <v>64</v>
      </c>
      <c r="N566" s="10" t="s">
        <v>245</v>
      </c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0"/>
    </row>
    <row r="567" ht="14.25" customHeight="1">
      <c r="A567" s="10">
        <f t="shared" si="33"/>
        <v>549</v>
      </c>
      <c r="B567" s="11" t="s">
        <v>895</v>
      </c>
      <c r="C567" s="11" t="s">
        <v>2805</v>
      </c>
      <c r="D567" s="11" t="s">
        <v>2808</v>
      </c>
      <c r="E567" s="10">
        <f t="shared" si="34"/>
        <v>38</v>
      </c>
      <c r="F567" s="11" t="s">
        <v>2809</v>
      </c>
      <c r="G567" s="10"/>
      <c r="H567" s="10"/>
      <c r="I567" s="10" t="s">
        <v>2009</v>
      </c>
      <c r="J567" s="45"/>
      <c r="K567" s="45"/>
      <c r="L567" s="10" t="s">
        <v>64</v>
      </c>
      <c r="M567" s="10" t="s">
        <v>64</v>
      </c>
      <c r="N567" s="10" t="s">
        <v>245</v>
      </c>
      <c r="O567" s="10"/>
      <c r="P567" s="10"/>
      <c r="Q567" s="10"/>
      <c r="R567" s="10"/>
      <c r="S567" s="10"/>
      <c r="T567" s="10"/>
      <c r="U567" s="10" t="s">
        <v>2810</v>
      </c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</row>
    <row r="568" ht="14.25" customHeight="1">
      <c r="A568" s="10">
        <f t="shared" si="33"/>
        <v>550</v>
      </c>
      <c r="B568" s="11" t="s">
        <v>895</v>
      </c>
      <c r="C568" s="11" t="s">
        <v>2805</v>
      </c>
      <c r="D568" s="11" t="s">
        <v>2808</v>
      </c>
      <c r="E568" s="10">
        <f t="shared" si="34"/>
        <v>39</v>
      </c>
      <c r="F568" s="11" t="s">
        <v>2808</v>
      </c>
      <c r="G568" s="10"/>
      <c r="H568" s="10"/>
      <c r="I568" s="10" t="s">
        <v>2009</v>
      </c>
      <c r="J568" s="45"/>
      <c r="K568" s="45"/>
      <c r="L568" s="10" t="s">
        <v>64</v>
      </c>
      <c r="M568" s="10" t="s">
        <v>64</v>
      </c>
      <c r="N568" s="10" t="s">
        <v>245</v>
      </c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</row>
    <row r="569" ht="14.25" customHeight="1">
      <c r="A569" s="10">
        <f t="shared" si="33"/>
        <v>551</v>
      </c>
      <c r="B569" s="11" t="s">
        <v>895</v>
      </c>
      <c r="C569" s="11" t="s">
        <v>2805</v>
      </c>
      <c r="D569" s="11" t="s">
        <v>2811</v>
      </c>
      <c r="E569" s="10">
        <f t="shared" si="34"/>
        <v>40</v>
      </c>
      <c r="F569" s="11" t="s">
        <v>2812</v>
      </c>
      <c r="G569" s="10"/>
      <c r="H569" s="10"/>
      <c r="I569" s="10" t="s">
        <v>2009</v>
      </c>
      <c r="J569" s="45"/>
      <c r="K569" s="45"/>
      <c r="L569" s="10" t="s">
        <v>145</v>
      </c>
      <c r="M569" s="10" t="s">
        <v>145</v>
      </c>
      <c r="N569" s="10" t="s">
        <v>245</v>
      </c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</row>
    <row r="570" ht="14.25" customHeight="1">
      <c r="A570" s="10">
        <f t="shared" si="33"/>
        <v>552</v>
      </c>
      <c r="B570" s="11" t="s">
        <v>895</v>
      </c>
      <c r="C570" s="11" t="s">
        <v>2805</v>
      </c>
      <c r="D570" s="11" t="s">
        <v>2813</v>
      </c>
      <c r="E570" s="10">
        <f t="shared" si="34"/>
        <v>41</v>
      </c>
      <c r="F570" s="11" t="s">
        <v>2814</v>
      </c>
      <c r="G570" s="10"/>
      <c r="H570" s="10"/>
      <c r="I570" s="10" t="s">
        <v>2009</v>
      </c>
      <c r="J570" s="45"/>
      <c r="K570" s="45"/>
      <c r="L570" s="10" t="s">
        <v>64</v>
      </c>
      <c r="M570" s="10" t="s">
        <v>64</v>
      </c>
      <c r="N570" s="10" t="s">
        <v>245</v>
      </c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</row>
    <row r="571" ht="14.25" customHeight="1">
      <c r="A571" s="10">
        <f t="shared" si="33"/>
        <v>553</v>
      </c>
      <c r="B571" s="11" t="s">
        <v>895</v>
      </c>
      <c r="C571" s="11" t="s">
        <v>2805</v>
      </c>
      <c r="D571" s="11" t="s">
        <v>2813</v>
      </c>
      <c r="E571" s="10">
        <f t="shared" si="34"/>
        <v>42</v>
      </c>
      <c r="F571" s="11" t="s">
        <v>2815</v>
      </c>
      <c r="G571" s="10"/>
      <c r="H571" s="10"/>
      <c r="I571" s="10" t="s">
        <v>2009</v>
      </c>
      <c r="J571" s="45"/>
      <c r="K571" s="45"/>
      <c r="L571" s="10" t="s">
        <v>64</v>
      </c>
      <c r="M571" s="10" t="s">
        <v>64</v>
      </c>
      <c r="N571" s="10" t="s">
        <v>245</v>
      </c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</row>
    <row r="572" ht="14.25" customHeight="1">
      <c r="A572" s="10">
        <f t="shared" si="33"/>
        <v>554</v>
      </c>
      <c r="B572" s="11" t="s">
        <v>895</v>
      </c>
      <c r="C572" s="11" t="s">
        <v>2805</v>
      </c>
      <c r="D572" s="11" t="s">
        <v>2816</v>
      </c>
      <c r="E572" s="10">
        <f t="shared" si="34"/>
        <v>43</v>
      </c>
      <c r="F572" s="11" t="s">
        <v>2817</v>
      </c>
      <c r="G572" s="10"/>
      <c r="H572" s="10"/>
      <c r="I572" s="10" t="s">
        <v>2009</v>
      </c>
      <c r="J572" s="45"/>
      <c r="K572" s="45"/>
      <c r="L572" s="10" t="s">
        <v>64</v>
      </c>
      <c r="M572" s="10" t="s">
        <v>64</v>
      </c>
      <c r="N572" s="10" t="s">
        <v>245</v>
      </c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</row>
    <row r="573" ht="14.25" customHeight="1">
      <c r="A573" s="10">
        <f t="shared" si="33"/>
        <v>555</v>
      </c>
      <c r="B573" s="11" t="s">
        <v>895</v>
      </c>
      <c r="C573" s="11" t="s">
        <v>2818</v>
      </c>
      <c r="D573" s="11" t="s">
        <v>2819</v>
      </c>
      <c r="E573" s="10">
        <f t="shared" si="34"/>
        <v>44</v>
      </c>
      <c r="F573" s="11" t="s">
        <v>2820</v>
      </c>
      <c r="G573" s="10"/>
      <c r="H573" s="10"/>
      <c r="I573" s="10" t="s">
        <v>2009</v>
      </c>
      <c r="J573" s="45"/>
      <c r="K573" s="45"/>
      <c r="L573" s="10" t="s">
        <v>64</v>
      </c>
      <c r="M573" s="10" t="s">
        <v>64</v>
      </c>
      <c r="N573" s="10" t="s">
        <v>245</v>
      </c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</row>
    <row r="574" ht="14.25" customHeight="1">
      <c r="A574" s="10">
        <f t="shared" si="33"/>
        <v>556</v>
      </c>
      <c r="B574" s="11" t="s">
        <v>895</v>
      </c>
      <c r="C574" s="11" t="s">
        <v>2818</v>
      </c>
      <c r="D574" s="11" t="s">
        <v>2821</v>
      </c>
      <c r="E574" s="10">
        <f t="shared" si="34"/>
        <v>45</v>
      </c>
      <c r="F574" s="11" t="s">
        <v>2822</v>
      </c>
      <c r="G574" s="10"/>
      <c r="H574" s="10"/>
      <c r="I574" s="10" t="s">
        <v>2009</v>
      </c>
      <c r="J574" s="45"/>
      <c r="K574" s="45"/>
      <c r="L574" s="10" t="s">
        <v>64</v>
      </c>
      <c r="M574" s="10" t="s">
        <v>64</v>
      </c>
      <c r="N574" s="10" t="s">
        <v>245</v>
      </c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0"/>
    </row>
    <row r="575" ht="14.25" customHeight="1">
      <c r="A575" s="10">
        <f t="shared" si="33"/>
        <v>557</v>
      </c>
      <c r="B575" s="11" t="s">
        <v>895</v>
      </c>
      <c r="C575" s="11" t="s">
        <v>2818</v>
      </c>
      <c r="D575" s="11" t="s">
        <v>2823</v>
      </c>
      <c r="E575" s="10">
        <f t="shared" si="34"/>
        <v>46</v>
      </c>
      <c r="F575" s="11" t="s">
        <v>2823</v>
      </c>
      <c r="G575" s="10"/>
      <c r="H575" s="10"/>
      <c r="I575" s="10" t="s">
        <v>2009</v>
      </c>
      <c r="J575" s="45"/>
      <c r="K575" s="45"/>
      <c r="L575" s="10" t="s">
        <v>64</v>
      </c>
      <c r="M575" s="10" t="s">
        <v>64</v>
      </c>
      <c r="N575" s="10" t="s">
        <v>245</v>
      </c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</row>
    <row r="576" ht="14.25" customHeight="1">
      <c r="A576" s="10">
        <f t="shared" si="33"/>
        <v>558</v>
      </c>
      <c r="B576" s="11" t="s">
        <v>895</v>
      </c>
      <c r="C576" s="11" t="s">
        <v>2818</v>
      </c>
      <c r="D576" s="11" t="s">
        <v>2823</v>
      </c>
      <c r="E576" s="10">
        <f t="shared" si="34"/>
        <v>47</v>
      </c>
      <c r="F576" s="11" t="s">
        <v>2824</v>
      </c>
      <c r="G576" s="10"/>
      <c r="H576" s="10"/>
      <c r="I576" s="10" t="s">
        <v>2009</v>
      </c>
      <c r="J576" s="45"/>
      <c r="K576" s="45"/>
      <c r="L576" s="10" t="s">
        <v>64</v>
      </c>
      <c r="M576" s="10" t="s">
        <v>64</v>
      </c>
      <c r="N576" s="10" t="s">
        <v>245</v>
      </c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  <c r="BF576" s="10"/>
      <c r="BG576" s="10"/>
    </row>
    <row r="577" ht="14.25" customHeight="1">
      <c r="A577" s="10">
        <f t="shared" si="33"/>
        <v>559</v>
      </c>
      <c r="B577" s="11" t="s">
        <v>895</v>
      </c>
      <c r="C577" s="11" t="s">
        <v>2818</v>
      </c>
      <c r="D577" s="11" t="s">
        <v>2825</v>
      </c>
      <c r="E577" s="10">
        <f t="shared" si="34"/>
        <v>48</v>
      </c>
      <c r="F577" s="11" t="s">
        <v>2826</v>
      </c>
      <c r="G577" s="10"/>
      <c r="H577" s="10"/>
      <c r="I577" s="10" t="s">
        <v>2009</v>
      </c>
      <c r="J577" s="45"/>
      <c r="K577" s="45"/>
      <c r="L577" s="10" t="s">
        <v>64</v>
      </c>
      <c r="M577" s="10" t="s">
        <v>64</v>
      </c>
      <c r="N577" s="10" t="s">
        <v>245</v>
      </c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</row>
    <row r="578" ht="14.25" customHeight="1">
      <c r="A578" s="10">
        <f t="shared" si="33"/>
        <v>560</v>
      </c>
      <c r="B578" s="11" t="s">
        <v>895</v>
      </c>
      <c r="C578" s="11" t="s">
        <v>2827</v>
      </c>
      <c r="D578" s="11" t="s">
        <v>2828</v>
      </c>
      <c r="E578" s="10">
        <f t="shared" si="34"/>
        <v>49</v>
      </c>
      <c r="F578" s="11" t="s">
        <v>2829</v>
      </c>
      <c r="G578" s="10"/>
      <c r="H578" s="10"/>
      <c r="I578" s="10" t="s">
        <v>2009</v>
      </c>
      <c r="J578" s="45"/>
      <c r="K578" s="45"/>
      <c r="L578" s="10" t="s">
        <v>64</v>
      </c>
      <c r="M578" s="10" t="s">
        <v>64</v>
      </c>
      <c r="N578" s="10" t="s">
        <v>245</v>
      </c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</row>
    <row r="579" ht="14.25" customHeight="1">
      <c r="A579" s="10">
        <f t="shared" si="33"/>
        <v>561</v>
      </c>
      <c r="B579" s="11" t="s">
        <v>895</v>
      </c>
      <c r="C579" s="11" t="s">
        <v>2827</v>
      </c>
      <c r="D579" s="11" t="s">
        <v>2828</v>
      </c>
      <c r="E579" s="10">
        <f t="shared" si="34"/>
        <v>50</v>
      </c>
      <c r="F579" s="11" t="s">
        <v>2830</v>
      </c>
      <c r="G579" s="10"/>
      <c r="H579" s="10"/>
      <c r="I579" s="10" t="s">
        <v>2009</v>
      </c>
      <c r="J579" s="45"/>
      <c r="K579" s="45"/>
      <c r="L579" s="10" t="s">
        <v>64</v>
      </c>
      <c r="M579" s="10" t="s">
        <v>64</v>
      </c>
      <c r="N579" s="10" t="s">
        <v>245</v>
      </c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</row>
    <row r="580" ht="14.25" customHeight="1">
      <c r="A580" s="10">
        <f t="shared" si="33"/>
        <v>562</v>
      </c>
      <c r="B580" s="11" t="s">
        <v>895</v>
      </c>
      <c r="C580" s="11" t="s">
        <v>2827</v>
      </c>
      <c r="D580" s="11" t="s">
        <v>2831</v>
      </c>
      <c r="E580" s="10">
        <f t="shared" si="34"/>
        <v>51</v>
      </c>
      <c r="F580" s="11" t="s">
        <v>2832</v>
      </c>
      <c r="G580" s="10"/>
      <c r="H580" s="10"/>
      <c r="I580" s="10" t="s">
        <v>2009</v>
      </c>
      <c r="J580" s="45"/>
      <c r="K580" s="45"/>
      <c r="L580" s="10" t="s">
        <v>145</v>
      </c>
      <c r="M580" s="10" t="s">
        <v>145</v>
      </c>
      <c r="N580" s="10" t="s">
        <v>245</v>
      </c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0"/>
    </row>
    <row r="581" ht="14.25" customHeight="1">
      <c r="A581" s="10">
        <f t="shared" si="33"/>
        <v>563</v>
      </c>
      <c r="B581" s="11" t="s">
        <v>895</v>
      </c>
      <c r="C581" s="11" t="s">
        <v>2827</v>
      </c>
      <c r="D581" s="11" t="s">
        <v>2833</v>
      </c>
      <c r="E581" s="10">
        <f t="shared" si="34"/>
        <v>52</v>
      </c>
      <c r="F581" s="11" t="s">
        <v>2834</v>
      </c>
      <c r="G581" s="10"/>
      <c r="H581" s="10"/>
      <c r="I581" s="10" t="s">
        <v>1996</v>
      </c>
      <c r="J581" s="45"/>
      <c r="K581" s="45"/>
      <c r="L581" s="10" t="s">
        <v>145</v>
      </c>
      <c r="M581" s="10" t="s">
        <v>145</v>
      </c>
      <c r="N581" s="10" t="s">
        <v>245</v>
      </c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</row>
    <row r="582" ht="14.25" customHeight="1">
      <c r="A582" s="10">
        <f t="shared" si="33"/>
        <v>564</v>
      </c>
      <c r="B582" s="11" t="s">
        <v>895</v>
      </c>
      <c r="C582" s="11" t="s">
        <v>2827</v>
      </c>
      <c r="D582" s="11" t="s">
        <v>2833</v>
      </c>
      <c r="E582" s="10">
        <f t="shared" si="34"/>
        <v>53</v>
      </c>
      <c r="F582" s="11" t="s">
        <v>2833</v>
      </c>
      <c r="G582" s="10"/>
      <c r="H582" s="10"/>
      <c r="I582" s="10" t="s">
        <v>2009</v>
      </c>
      <c r="J582" s="45">
        <v>-2.49024028437912</v>
      </c>
      <c r="K582" s="45">
        <v>111.442226223039</v>
      </c>
      <c r="L582" s="10" t="s">
        <v>64</v>
      </c>
      <c r="M582" s="10" t="s">
        <v>64</v>
      </c>
      <c r="N582" s="10" t="s">
        <v>245</v>
      </c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</row>
    <row r="583" ht="14.25" customHeight="1">
      <c r="A583" s="10">
        <f t="shared" si="33"/>
        <v>565</v>
      </c>
      <c r="B583" s="11" t="s">
        <v>895</v>
      </c>
      <c r="C583" s="11" t="s">
        <v>2827</v>
      </c>
      <c r="D583" s="11" t="s">
        <v>2835</v>
      </c>
      <c r="E583" s="10">
        <f t="shared" si="34"/>
        <v>54</v>
      </c>
      <c r="F583" s="11" t="s">
        <v>2835</v>
      </c>
      <c r="G583" s="10"/>
      <c r="H583" s="10"/>
      <c r="I583" s="10" t="s">
        <v>2009</v>
      </c>
      <c r="J583" s="45"/>
      <c r="K583" s="45"/>
      <c r="L583" s="10" t="s">
        <v>64</v>
      </c>
      <c r="M583" s="10" t="s">
        <v>64</v>
      </c>
      <c r="N583" s="10" t="s">
        <v>245</v>
      </c>
      <c r="O583" s="10" t="s">
        <v>110</v>
      </c>
      <c r="P583" s="10"/>
      <c r="Q583" s="10" t="s">
        <v>68</v>
      </c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</row>
    <row r="584" ht="14.25" customHeight="1">
      <c r="A584" s="10">
        <f t="shared" si="33"/>
        <v>566</v>
      </c>
      <c r="B584" s="11" t="s">
        <v>895</v>
      </c>
      <c r="C584" s="11" t="s">
        <v>2827</v>
      </c>
      <c r="D584" s="11" t="s">
        <v>2835</v>
      </c>
      <c r="E584" s="10">
        <f t="shared" si="34"/>
        <v>55</v>
      </c>
      <c r="F584" s="11" t="s">
        <v>2836</v>
      </c>
      <c r="G584" s="10"/>
      <c r="H584" s="10"/>
      <c r="I584" s="10" t="s">
        <v>2009</v>
      </c>
      <c r="J584" s="45"/>
      <c r="K584" s="45"/>
      <c r="L584" s="10" t="s">
        <v>64</v>
      </c>
      <c r="M584" s="10" t="s">
        <v>64</v>
      </c>
      <c r="N584" s="10" t="s">
        <v>245</v>
      </c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</row>
    <row r="585" ht="14.25" customHeight="1">
      <c r="A585" s="10">
        <f t="shared" si="33"/>
        <v>567</v>
      </c>
      <c r="B585" s="11" t="s">
        <v>895</v>
      </c>
      <c r="C585" s="11" t="s">
        <v>2827</v>
      </c>
      <c r="D585" s="11" t="s">
        <v>2835</v>
      </c>
      <c r="E585" s="10">
        <f t="shared" si="34"/>
        <v>56</v>
      </c>
      <c r="F585" s="11" t="s">
        <v>2837</v>
      </c>
      <c r="G585" s="10"/>
      <c r="H585" s="10"/>
      <c r="I585" s="10" t="s">
        <v>2009</v>
      </c>
      <c r="J585" s="45"/>
      <c r="K585" s="45"/>
      <c r="L585" s="10" t="s">
        <v>64</v>
      </c>
      <c r="M585" s="10" t="s">
        <v>64</v>
      </c>
      <c r="N585" s="10" t="s">
        <v>245</v>
      </c>
      <c r="O585" s="10" t="s">
        <v>110</v>
      </c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</row>
    <row r="586" ht="14.25" customHeight="1">
      <c r="A586" s="10">
        <f t="shared" si="33"/>
        <v>568</v>
      </c>
      <c r="B586" s="11" t="s">
        <v>895</v>
      </c>
      <c r="C586" s="11" t="s">
        <v>2827</v>
      </c>
      <c r="D586" s="11" t="s">
        <v>2838</v>
      </c>
      <c r="E586" s="10">
        <f t="shared" si="34"/>
        <v>57</v>
      </c>
      <c r="F586" s="11" t="s">
        <v>2838</v>
      </c>
      <c r="G586" s="10"/>
      <c r="H586" s="10"/>
      <c r="I586" s="10" t="s">
        <v>2009</v>
      </c>
      <c r="J586" s="45"/>
      <c r="K586" s="45"/>
      <c r="L586" s="10" t="s">
        <v>145</v>
      </c>
      <c r="M586" s="10" t="s">
        <v>145</v>
      </c>
      <c r="N586" s="10" t="s">
        <v>245</v>
      </c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</row>
    <row r="587" ht="14.25" customHeight="1">
      <c r="A587" s="10">
        <f t="shared" si="33"/>
        <v>569</v>
      </c>
      <c r="B587" s="11" t="s">
        <v>895</v>
      </c>
      <c r="C587" s="11" t="s">
        <v>2839</v>
      </c>
      <c r="D587" s="11" t="s">
        <v>2840</v>
      </c>
      <c r="E587" s="10">
        <f t="shared" si="34"/>
        <v>58</v>
      </c>
      <c r="F587" s="11" t="s">
        <v>2840</v>
      </c>
      <c r="G587" s="10"/>
      <c r="H587" s="10"/>
      <c r="I587" s="10" t="s">
        <v>2009</v>
      </c>
      <c r="J587" s="45"/>
      <c r="K587" s="45"/>
      <c r="L587" s="10" t="s">
        <v>145</v>
      </c>
      <c r="M587" s="10" t="s">
        <v>145</v>
      </c>
      <c r="N587" s="10" t="s">
        <v>245</v>
      </c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</row>
    <row r="588" ht="14.25" customHeight="1">
      <c r="A588" s="10">
        <f t="shared" si="33"/>
        <v>570</v>
      </c>
      <c r="B588" s="11" t="s">
        <v>895</v>
      </c>
      <c r="C588" s="11" t="s">
        <v>2839</v>
      </c>
      <c r="D588" s="11" t="s">
        <v>2841</v>
      </c>
      <c r="E588" s="10">
        <f t="shared" si="34"/>
        <v>59</v>
      </c>
      <c r="F588" s="11" t="s">
        <v>2842</v>
      </c>
      <c r="G588" s="10"/>
      <c r="H588" s="10"/>
      <c r="I588" s="10" t="s">
        <v>2009</v>
      </c>
      <c r="J588" s="45"/>
      <c r="K588" s="45"/>
      <c r="L588" s="10" t="s">
        <v>145</v>
      </c>
      <c r="M588" s="10" t="s">
        <v>145</v>
      </c>
      <c r="N588" s="10" t="s">
        <v>245</v>
      </c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0"/>
    </row>
    <row r="589" ht="14.25" customHeight="1">
      <c r="A589" s="10">
        <f t="shared" si="33"/>
        <v>571</v>
      </c>
      <c r="B589" s="11" t="s">
        <v>895</v>
      </c>
      <c r="C589" s="11" t="s">
        <v>2839</v>
      </c>
      <c r="D589" s="11" t="s">
        <v>2843</v>
      </c>
      <c r="E589" s="10">
        <f t="shared" si="34"/>
        <v>60</v>
      </c>
      <c r="F589" s="11" t="s">
        <v>2844</v>
      </c>
      <c r="G589" s="10"/>
      <c r="H589" s="10"/>
      <c r="I589" s="10" t="s">
        <v>2845</v>
      </c>
      <c r="J589" s="45"/>
      <c r="K589" s="45"/>
      <c r="L589" s="10" t="s">
        <v>145</v>
      </c>
      <c r="M589" s="10" t="s">
        <v>145</v>
      </c>
      <c r="N589" s="10" t="s">
        <v>245</v>
      </c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</row>
    <row r="590" ht="14.25" customHeight="1">
      <c r="A590" s="10">
        <f t="shared" si="33"/>
        <v>572</v>
      </c>
      <c r="B590" s="11" t="s">
        <v>895</v>
      </c>
      <c r="C590" s="11" t="s">
        <v>2839</v>
      </c>
      <c r="D590" s="11" t="s">
        <v>2843</v>
      </c>
      <c r="E590" s="10">
        <f t="shared" si="34"/>
        <v>61</v>
      </c>
      <c r="F590" s="11" t="s">
        <v>2846</v>
      </c>
      <c r="G590" s="10"/>
      <c r="H590" s="10"/>
      <c r="I590" s="10" t="s">
        <v>2009</v>
      </c>
      <c r="J590" s="45"/>
      <c r="K590" s="45"/>
      <c r="L590" s="10" t="s">
        <v>64</v>
      </c>
      <c r="M590" s="10" t="s">
        <v>64</v>
      </c>
      <c r="N590" s="10" t="s">
        <v>245</v>
      </c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  <c r="BF590" s="10"/>
      <c r="BG590" s="10"/>
    </row>
    <row r="591" ht="14.25" customHeight="1">
      <c r="A591" s="10">
        <f t="shared" si="33"/>
        <v>573</v>
      </c>
      <c r="B591" s="11" t="s">
        <v>895</v>
      </c>
      <c r="C591" s="11" t="s">
        <v>2839</v>
      </c>
      <c r="D591" s="11" t="s">
        <v>2847</v>
      </c>
      <c r="E591" s="10">
        <f t="shared" si="34"/>
        <v>62</v>
      </c>
      <c r="F591" s="11" t="s">
        <v>2848</v>
      </c>
      <c r="G591" s="10"/>
      <c r="H591" s="10"/>
      <c r="I591" s="10" t="s">
        <v>2009</v>
      </c>
      <c r="J591" s="45"/>
      <c r="K591" s="45"/>
      <c r="L591" s="10" t="s">
        <v>64</v>
      </c>
      <c r="M591" s="10" t="s">
        <v>64</v>
      </c>
      <c r="N591" s="10" t="s">
        <v>245</v>
      </c>
      <c r="O591" s="10" t="s">
        <v>110</v>
      </c>
      <c r="P591" s="10"/>
      <c r="Q591" s="10"/>
      <c r="R591" s="10"/>
      <c r="S591" s="10"/>
      <c r="T591" s="10"/>
      <c r="U591" s="10"/>
      <c r="V591" s="10"/>
      <c r="W591" s="10" t="s">
        <v>2786</v>
      </c>
      <c r="X591" s="10" t="s">
        <v>2849</v>
      </c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</row>
    <row r="592" ht="14.25" customHeight="1">
      <c r="A592" s="10">
        <f t="shared" si="33"/>
        <v>574</v>
      </c>
      <c r="B592" s="11" t="s">
        <v>895</v>
      </c>
      <c r="C592" s="11" t="s">
        <v>2839</v>
      </c>
      <c r="D592" s="11" t="s">
        <v>2850</v>
      </c>
      <c r="E592" s="10">
        <f t="shared" si="34"/>
        <v>63</v>
      </c>
      <c r="F592" s="11" t="s">
        <v>2850</v>
      </c>
      <c r="G592" s="10"/>
      <c r="H592" s="10"/>
      <c r="I592" s="10" t="s">
        <v>2009</v>
      </c>
      <c r="J592" s="45"/>
      <c r="K592" s="45"/>
      <c r="L592" s="10" t="s">
        <v>64</v>
      </c>
      <c r="M592" s="10" t="s">
        <v>64</v>
      </c>
      <c r="N592" s="10" t="s">
        <v>245</v>
      </c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0"/>
    </row>
    <row r="593" ht="14.25" customHeight="1">
      <c r="A593" s="10">
        <f t="shared" si="33"/>
        <v>575</v>
      </c>
      <c r="B593" s="11" t="s">
        <v>895</v>
      </c>
      <c r="C593" s="11" t="s">
        <v>2839</v>
      </c>
      <c r="D593" s="11" t="s">
        <v>2851</v>
      </c>
      <c r="E593" s="10">
        <f t="shared" si="34"/>
        <v>64</v>
      </c>
      <c r="F593" s="11" t="s">
        <v>2852</v>
      </c>
      <c r="G593" s="10"/>
      <c r="H593" s="10"/>
      <c r="I593" s="10" t="s">
        <v>2009</v>
      </c>
      <c r="J593" s="45"/>
      <c r="K593" s="45"/>
      <c r="L593" s="10" t="s">
        <v>64</v>
      </c>
      <c r="M593" s="10" t="s">
        <v>64</v>
      </c>
      <c r="N593" s="10" t="s">
        <v>245</v>
      </c>
      <c r="O593" s="10" t="s">
        <v>110</v>
      </c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</row>
    <row r="594" ht="14.25" customHeight="1">
      <c r="A594" s="10">
        <f t="shared" si="33"/>
        <v>576</v>
      </c>
      <c r="B594" s="11" t="s">
        <v>895</v>
      </c>
      <c r="C594" s="11" t="s">
        <v>2839</v>
      </c>
      <c r="D594" s="11" t="s">
        <v>2853</v>
      </c>
      <c r="E594" s="10">
        <f t="shared" si="34"/>
        <v>65</v>
      </c>
      <c r="F594" s="11" t="s">
        <v>2854</v>
      </c>
      <c r="G594" s="10"/>
      <c r="H594" s="10"/>
      <c r="I594" s="10" t="s">
        <v>2009</v>
      </c>
      <c r="J594" s="45"/>
      <c r="K594" s="45"/>
      <c r="L594" s="10" t="s">
        <v>64</v>
      </c>
      <c r="M594" s="10" t="s">
        <v>64</v>
      </c>
      <c r="N594" s="10" t="s">
        <v>245</v>
      </c>
      <c r="O594" s="10" t="s">
        <v>110</v>
      </c>
      <c r="P594" s="10"/>
      <c r="Q594" s="10"/>
      <c r="R594" s="10"/>
      <c r="S594" s="10"/>
      <c r="T594" s="10"/>
      <c r="U594" s="10"/>
      <c r="V594" s="10"/>
      <c r="W594" s="10" t="s">
        <v>2786</v>
      </c>
      <c r="X594" s="10" t="s">
        <v>2849</v>
      </c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0"/>
    </row>
    <row r="595" ht="14.25" customHeight="1">
      <c r="A595" s="10">
        <f t="shared" si="33"/>
        <v>577</v>
      </c>
      <c r="B595" s="11" t="s">
        <v>895</v>
      </c>
      <c r="C595" s="11" t="s">
        <v>2839</v>
      </c>
      <c r="D595" s="11" t="s">
        <v>2853</v>
      </c>
      <c r="E595" s="10">
        <f t="shared" si="34"/>
        <v>66</v>
      </c>
      <c r="F595" s="11" t="s">
        <v>2853</v>
      </c>
      <c r="G595" s="10"/>
      <c r="H595" s="10"/>
      <c r="I595" s="10" t="s">
        <v>2009</v>
      </c>
      <c r="J595" s="45"/>
      <c r="K595" s="45"/>
      <c r="L595" s="10" t="s">
        <v>64</v>
      </c>
      <c r="M595" s="10" t="s">
        <v>64</v>
      </c>
      <c r="N595" s="10" t="s">
        <v>245</v>
      </c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</row>
    <row r="596" ht="14.25" customHeight="1">
      <c r="A596" s="10">
        <f t="shared" si="33"/>
        <v>578</v>
      </c>
      <c r="B596" s="11" t="s">
        <v>895</v>
      </c>
      <c r="C596" s="11" t="s">
        <v>2839</v>
      </c>
      <c r="D596" s="11" t="s">
        <v>2855</v>
      </c>
      <c r="E596" s="10">
        <f t="shared" si="34"/>
        <v>67</v>
      </c>
      <c r="F596" s="11" t="s">
        <v>2856</v>
      </c>
      <c r="G596" s="10"/>
      <c r="H596" s="10"/>
      <c r="I596" s="10" t="s">
        <v>2845</v>
      </c>
      <c r="J596" s="45"/>
      <c r="K596" s="45"/>
      <c r="L596" s="10" t="s">
        <v>145</v>
      </c>
      <c r="M596" s="10" t="s">
        <v>145</v>
      </c>
      <c r="N596" s="10" t="s">
        <v>245</v>
      </c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0"/>
    </row>
    <row r="597" ht="14.25" customHeight="1">
      <c r="A597" s="10">
        <f t="shared" si="33"/>
        <v>579</v>
      </c>
      <c r="B597" s="11" t="s">
        <v>895</v>
      </c>
      <c r="C597" s="11" t="s">
        <v>2857</v>
      </c>
      <c r="D597" s="11" t="s">
        <v>2858</v>
      </c>
      <c r="E597" s="10">
        <f t="shared" si="34"/>
        <v>68</v>
      </c>
      <c r="F597" s="11" t="s">
        <v>2859</v>
      </c>
      <c r="G597" s="10"/>
      <c r="H597" s="10"/>
      <c r="I597" s="10" t="s">
        <v>2009</v>
      </c>
      <c r="J597" s="45"/>
      <c r="K597" s="45"/>
      <c r="L597" s="10" t="s">
        <v>64</v>
      </c>
      <c r="M597" s="10" t="s">
        <v>64</v>
      </c>
      <c r="N597" s="10" t="s">
        <v>245</v>
      </c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</row>
    <row r="598" ht="14.25" customHeight="1">
      <c r="A598" s="10">
        <f t="shared" si="33"/>
        <v>580</v>
      </c>
      <c r="B598" s="11" t="s">
        <v>895</v>
      </c>
      <c r="C598" s="11" t="s">
        <v>2857</v>
      </c>
      <c r="D598" s="11" t="s">
        <v>2858</v>
      </c>
      <c r="E598" s="10">
        <f t="shared" si="34"/>
        <v>69</v>
      </c>
      <c r="F598" s="11" t="s">
        <v>2860</v>
      </c>
      <c r="G598" s="10"/>
      <c r="H598" s="10"/>
      <c r="I598" s="10" t="s">
        <v>2009</v>
      </c>
      <c r="J598" s="45"/>
      <c r="K598" s="45"/>
      <c r="L598" s="10" t="s">
        <v>64</v>
      </c>
      <c r="M598" s="10" t="s">
        <v>64</v>
      </c>
      <c r="N598" s="10" t="s">
        <v>245</v>
      </c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</row>
    <row r="599" ht="14.25" customHeight="1">
      <c r="A599" s="10">
        <f t="shared" si="33"/>
        <v>581</v>
      </c>
      <c r="B599" s="11" t="s">
        <v>895</v>
      </c>
      <c r="C599" s="11" t="s">
        <v>2857</v>
      </c>
      <c r="D599" s="11" t="s">
        <v>2858</v>
      </c>
      <c r="E599" s="10">
        <f t="shared" si="34"/>
        <v>70</v>
      </c>
      <c r="F599" s="11" t="s">
        <v>2861</v>
      </c>
      <c r="G599" s="10"/>
      <c r="H599" s="10"/>
      <c r="I599" s="10" t="s">
        <v>2009</v>
      </c>
      <c r="J599" s="45"/>
      <c r="K599" s="45"/>
      <c r="L599" s="10" t="s">
        <v>64</v>
      </c>
      <c r="M599" s="10" t="s">
        <v>64</v>
      </c>
      <c r="N599" s="10" t="s">
        <v>245</v>
      </c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</row>
    <row r="600" ht="14.25" customHeight="1">
      <c r="A600" s="10">
        <f t="shared" si="33"/>
        <v>582</v>
      </c>
      <c r="B600" s="11" t="s">
        <v>895</v>
      </c>
      <c r="C600" s="11" t="s">
        <v>2857</v>
      </c>
      <c r="D600" s="11" t="s">
        <v>2862</v>
      </c>
      <c r="E600" s="10">
        <f t="shared" si="34"/>
        <v>71</v>
      </c>
      <c r="F600" s="11" t="s">
        <v>2862</v>
      </c>
      <c r="G600" s="10"/>
      <c r="H600" s="10"/>
      <c r="I600" s="10" t="s">
        <v>2009</v>
      </c>
      <c r="J600" s="45"/>
      <c r="K600" s="45"/>
      <c r="L600" s="10" t="s">
        <v>145</v>
      </c>
      <c r="M600" s="10" t="s">
        <v>145</v>
      </c>
      <c r="N600" s="10" t="s">
        <v>245</v>
      </c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0"/>
    </row>
    <row r="601" ht="14.25" customHeight="1">
      <c r="A601" s="10">
        <f t="shared" si="33"/>
        <v>583</v>
      </c>
      <c r="B601" s="11" t="s">
        <v>895</v>
      </c>
      <c r="C601" s="11" t="s">
        <v>2857</v>
      </c>
      <c r="D601" s="11" t="s">
        <v>2857</v>
      </c>
      <c r="E601" s="10">
        <f t="shared" si="34"/>
        <v>72</v>
      </c>
      <c r="F601" s="11" t="s">
        <v>2857</v>
      </c>
      <c r="G601" s="10"/>
      <c r="H601" s="10"/>
      <c r="I601" s="10" t="s">
        <v>2009</v>
      </c>
      <c r="J601" s="45"/>
      <c r="K601" s="45"/>
      <c r="L601" s="10" t="s">
        <v>64</v>
      </c>
      <c r="M601" s="10" t="s">
        <v>64</v>
      </c>
      <c r="N601" s="10" t="s">
        <v>245</v>
      </c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</row>
    <row r="602" ht="14.25" customHeight="1">
      <c r="A602" s="10">
        <f t="shared" si="33"/>
        <v>584</v>
      </c>
      <c r="B602" s="11" t="s">
        <v>895</v>
      </c>
      <c r="C602" s="11" t="s">
        <v>2863</v>
      </c>
      <c r="D602" s="11" t="s">
        <v>2864</v>
      </c>
      <c r="E602" s="10">
        <f t="shared" si="34"/>
        <v>73</v>
      </c>
      <c r="F602" s="11" t="s">
        <v>2865</v>
      </c>
      <c r="G602" s="10"/>
      <c r="H602" s="10"/>
      <c r="I602" s="10" t="s">
        <v>2009</v>
      </c>
      <c r="J602" s="45"/>
      <c r="K602" s="45"/>
      <c r="L602" s="10" t="s">
        <v>145</v>
      </c>
      <c r="M602" s="10" t="s">
        <v>145</v>
      </c>
      <c r="N602" s="10" t="s">
        <v>245</v>
      </c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0"/>
    </row>
    <row r="603" ht="14.25" customHeight="1">
      <c r="A603" s="10">
        <f t="shared" si="33"/>
        <v>585</v>
      </c>
      <c r="B603" s="11" t="s">
        <v>895</v>
      </c>
      <c r="C603" s="11" t="s">
        <v>2863</v>
      </c>
      <c r="D603" s="11" t="s">
        <v>2866</v>
      </c>
      <c r="E603" s="10">
        <f t="shared" si="34"/>
        <v>74</v>
      </c>
      <c r="F603" s="11" t="s">
        <v>2867</v>
      </c>
      <c r="G603" s="10"/>
      <c r="H603" s="10"/>
      <c r="I603" s="10" t="s">
        <v>2009</v>
      </c>
      <c r="J603" s="45"/>
      <c r="K603" s="45"/>
      <c r="L603" s="10" t="s">
        <v>64</v>
      </c>
      <c r="M603" s="10" t="s">
        <v>64</v>
      </c>
      <c r="N603" s="10" t="s">
        <v>109</v>
      </c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</row>
    <row r="604" ht="14.25" customHeight="1">
      <c r="A604" s="10">
        <f t="shared" si="33"/>
        <v>586</v>
      </c>
      <c r="B604" s="11" t="s">
        <v>895</v>
      </c>
      <c r="C604" s="11" t="s">
        <v>2863</v>
      </c>
      <c r="D604" s="11" t="s">
        <v>2866</v>
      </c>
      <c r="E604" s="10">
        <f t="shared" si="34"/>
        <v>75</v>
      </c>
      <c r="F604" s="11" t="s">
        <v>2868</v>
      </c>
      <c r="G604" s="10"/>
      <c r="H604" s="10"/>
      <c r="I604" s="10" t="s">
        <v>2009</v>
      </c>
      <c r="J604" s="45"/>
      <c r="K604" s="45"/>
      <c r="L604" s="10" t="s">
        <v>64</v>
      </c>
      <c r="M604" s="10" t="s">
        <v>64</v>
      </c>
      <c r="N604" s="10" t="s">
        <v>245</v>
      </c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</row>
    <row r="605" ht="14.25" customHeight="1">
      <c r="A605" s="10">
        <f t="shared" si="33"/>
        <v>587</v>
      </c>
      <c r="B605" s="11" t="s">
        <v>895</v>
      </c>
      <c r="C605" s="11" t="s">
        <v>2863</v>
      </c>
      <c r="D605" s="11" t="s">
        <v>2866</v>
      </c>
      <c r="E605" s="10">
        <f t="shared" si="34"/>
        <v>76</v>
      </c>
      <c r="F605" s="11" t="s">
        <v>2869</v>
      </c>
      <c r="G605" s="10"/>
      <c r="H605" s="10"/>
      <c r="I605" s="10" t="s">
        <v>2009</v>
      </c>
      <c r="J605" s="45"/>
      <c r="K605" s="45"/>
      <c r="L605" s="10" t="s">
        <v>64</v>
      </c>
      <c r="M605" s="10" t="s">
        <v>64</v>
      </c>
      <c r="N605" s="10" t="s">
        <v>65</v>
      </c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</row>
    <row r="606" ht="14.25" customHeight="1">
      <c r="A606" s="10">
        <f t="shared" si="33"/>
        <v>588</v>
      </c>
      <c r="B606" s="11" t="s">
        <v>895</v>
      </c>
      <c r="C606" s="11" t="s">
        <v>2863</v>
      </c>
      <c r="D606" s="11" t="s">
        <v>2870</v>
      </c>
      <c r="E606" s="10">
        <f t="shared" si="34"/>
        <v>77</v>
      </c>
      <c r="F606" s="11" t="s">
        <v>2870</v>
      </c>
      <c r="G606" s="10"/>
      <c r="H606" s="10"/>
      <c r="I606" s="10" t="s">
        <v>2009</v>
      </c>
      <c r="J606" s="45"/>
      <c r="K606" s="45"/>
      <c r="L606" s="10" t="s">
        <v>64</v>
      </c>
      <c r="M606" s="10" t="s">
        <v>64</v>
      </c>
      <c r="N606" s="10" t="s">
        <v>245</v>
      </c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0"/>
    </row>
    <row r="607" ht="14.25" customHeight="1">
      <c r="A607" s="10">
        <f t="shared" si="33"/>
        <v>589</v>
      </c>
      <c r="B607" s="11" t="s">
        <v>895</v>
      </c>
      <c r="C607" s="11" t="s">
        <v>2863</v>
      </c>
      <c r="D607" s="11" t="s">
        <v>2871</v>
      </c>
      <c r="E607" s="10">
        <f t="shared" si="34"/>
        <v>78</v>
      </c>
      <c r="F607" s="11" t="s">
        <v>2871</v>
      </c>
      <c r="G607" s="10"/>
      <c r="H607" s="10"/>
      <c r="I607" s="10" t="s">
        <v>2009</v>
      </c>
      <c r="J607" s="45"/>
      <c r="K607" s="45"/>
      <c r="L607" s="10" t="s">
        <v>64</v>
      </c>
      <c r="M607" s="10" t="s">
        <v>64</v>
      </c>
      <c r="N607" s="10" t="s">
        <v>245</v>
      </c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</row>
    <row r="608" ht="14.25" customHeight="1">
      <c r="A608" s="10">
        <f t="shared" si="33"/>
        <v>590</v>
      </c>
      <c r="B608" s="11" t="s">
        <v>895</v>
      </c>
      <c r="C608" s="11" t="s">
        <v>2872</v>
      </c>
      <c r="D608" s="11" t="s">
        <v>2873</v>
      </c>
      <c r="E608" s="10">
        <f t="shared" si="34"/>
        <v>79</v>
      </c>
      <c r="F608" s="11" t="s">
        <v>2874</v>
      </c>
      <c r="G608" s="10"/>
      <c r="H608" s="10"/>
      <c r="I608" s="10" t="s">
        <v>2009</v>
      </c>
      <c r="J608" s="45"/>
      <c r="K608" s="45"/>
      <c r="L608" s="10" t="s">
        <v>64</v>
      </c>
      <c r="M608" s="10" t="s">
        <v>64</v>
      </c>
      <c r="N608" s="10" t="s">
        <v>245</v>
      </c>
      <c r="O608" s="10"/>
      <c r="P608" s="10"/>
      <c r="Q608" s="10" t="s">
        <v>68</v>
      </c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</row>
    <row r="609" ht="14.25" customHeight="1">
      <c r="A609" s="10">
        <f t="shared" si="33"/>
        <v>591</v>
      </c>
      <c r="B609" s="11" t="s">
        <v>895</v>
      </c>
      <c r="C609" s="11" t="s">
        <v>2872</v>
      </c>
      <c r="D609" s="11" t="s">
        <v>2875</v>
      </c>
      <c r="E609" s="10">
        <f t="shared" si="34"/>
        <v>80</v>
      </c>
      <c r="F609" s="11" t="s">
        <v>2875</v>
      </c>
      <c r="G609" s="10"/>
      <c r="H609" s="10"/>
      <c r="I609" s="10" t="s">
        <v>2009</v>
      </c>
      <c r="J609" s="45"/>
      <c r="K609" s="45"/>
      <c r="L609" s="10" t="s">
        <v>64</v>
      </c>
      <c r="M609" s="10" t="s">
        <v>64</v>
      </c>
      <c r="N609" s="10" t="s">
        <v>245</v>
      </c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</row>
    <row r="610" ht="14.25" customHeight="1">
      <c r="A610" s="10">
        <f t="shared" si="33"/>
        <v>592</v>
      </c>
      <c r="B610" s="11" t="s">
        <v>895</v>
      </c>
      <c r="C610" s="11" t="s">
        <v>2872</v>
      </c>
      <c r="D610" s="11" t="s">
        <v>2876</v>
      </c>
      <c r="E610" s="10">
        <f t="shared" si="34"/>
        <v>81</v>
      </c>
      <c r="F610" s="11" t="s">
        <v>2877</v>
      </c>
      <c r="G610" s="10"/>
      <c r="H610" s="10"/>
      <c r="I610" s="10" t="s">
        <v>2009</v>
      </c>
      <c r="J610" s="45"/>
      <c r="K610" s="45"/>
      <c r="L610" s="10" t="s">
        <v>145</v>
      </c>
      <c r="M610" s="10" t="s">
        <v>145</v>
      </c>
      <c r="N610" s="10" t="s">
        <v>245</v>
      </c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0"/>
    </row>
    <row r="611" ht="14.25" customHeight="1">
      <c r="A611" s="10">
        <f t="shared" si="33"/>
        <v>593</v>
      </c>
      <c r="B611" s="11" t="s">
        <v>895</v>
      </c>
      <c r="C611" s="11" t="s">
        <v>2872</v>
      </c>
      <c r="D611" s="11" t="s">
        <v>2878</v>
      </c>
      <c r="E611" s="10">
        <f t="shared" si="34"/>
        <v>82</v>
      </c>
      <c r="F611" s="11" t="s">
        <v>2879</v>
      </c>
      <c r="G611" s="10"/>
      <c r="H611" s="10"/>
      <c r="I611" s="10" t="s">
        <v>2009</v>
      </c>
      <c r="J611" s="45"/>
      <c r="K611" s="45"/>
      <c r="L611" s="10" t="s">
        <v>64</v>
      </c>
      <c r="M611" s="10" t="s">
        <v>64</v>
      </c>
      <c r="N611" s="10" t="s">
        <v>245</v>
      </c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</row>
    <row r="612" ht="14.25" customHeight="1">
      <c r="A612" s="10">
        <f t="shared" si="33"/>
        <v>594</v>
      </c>
      <c r="B612" s="11" t="s">
        <v>895</v>
      </c>
      <c r="C612" s="11" t="s">
        <v>2872</v>
      </c>
      <c r="D612" s="11" t="s">
        <v>2878</v>
      </c>
      <c r="E612" s="10">
        <f t="shared" si="34"/>
        <v>83</v>
      </c>
      <c r="F612" s="11" t="s">
        <v>2880</v>
      </c>
      <c r="G612" s="10"/>
      <c r="H612" s="10"/>
      <c r="I612" s="10" t="s">
        <v>2009</v>
      </c>
      <c r="J612" s="45"/>
      <c r="K612" s="45"/>
      <c r="L612" s="10" t="s">
        <v>64</v>
      </c>
      <c r="M612" s="10" t="s">
        <v>64</v>
      </c>
      <c r="N612" s="10" t="s">
        <v>245</v>
      </c>
      <c r="O612" s="10" t="s">
        <v>110</v>
      </c>
      <c r="P612" s="10"/>
      <c r="Q612" s="10"/>
      <c r="R612" s="10"/>
      <c r="S612" s="10"/>
      <c r="T612" s="10"/>
      <c r="U612" s="10"/>
      <c r="V612" s="10"/>
      <c r="W612" s="10" t="s">
        <v>2881</v>
      </c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</row>
    <row r="613" ht="14.25" customHeight="1">
      <c r="A613" s="10">
        <f t="shared" si="33"/>
        <v>595</v>
      </c>
      <c r="B613" s="11" t="s">
        <v>895</v>
      </c>
      <c r="C613" s="11" t="s">
        <v>2872</v>
      </c>
      <c r="D613" s="11" t="s">
        <v>2878</v>
      </c>
      <c r="E613" s="10">
        <f t="shared" si="34"/>
        <v>84</v>
      </c>
      <c r="F613" s="11" t="s">
        <v>2882</v>
      </c>
      <c r="G613" s="10"/>
      <c r="H613" s="10"/>
      <c r="I613" s="10" t="s">
        <v>2009</v>
      </c>
      <c r="J613" s="45"/>
      <c r="K613" s="45"/>
      <c r="L613" s="10" t="s">
        <v>64</v>
      </c>
      <c r="M613" s="10" t="s">
        <v>64</v>
      </c>
      <c r="N613" s="10" t="s">
        <v>245</v>
      </c>
      <c r="O613" s="10" t="s">
        <v>110</v>
      </c>
      <c r="P613" s="10"/>
      <c r="Q613" s="10"/>
      <c r="R613" s="10"/>
      <c r="S613" s="10"/>
      <c r="T613" s="10"/>
      <c r="U613" s="10"/>
      <c r="V613" s="10" t="s">
        <v>246</v>
      </c>
      <c r="W613" s="10" t="s">
        <v>2883</v>
      </c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</row>
    <row r="614" ht="14.25" customHeight="1">
      <c r="A614" s="10">
        <f t="shared" si="33"/>
        <v>596</v>
      </c>
      <c r="B614" s="11" t="s">
        <v>895</v>
      </c>
      <c r="C614" s="11" t="s">
        <v>2872</v>
      </c>
      <c r="D614" s="11" t="s">
        <v>2873</v>
      </c>
      <c r="E614" s="10">
        <f t="shared" si="34"/>
        <v>85</v>
      </c>
      <c r="F614" s="11" t="s">
        <v>2884</v>
      </c>
      <c r="G614" s="10"/>
      <c r="H614" s="10"/>
      <c r="I614" s="10" t="s">
        <v>2009</v>
      </c>
      <c r="J614" s="45"/>
      <c r="K614" s="45"/>
      <c r="L614" s="10" t="s">
        <v>145</v>
      </c>
      <c r="M614" s="10" t="s">
        <v>145</v>
      </c>
      <c r="N614" s="10" t="s">
        <v>245</v>
      </c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</row>
    <row r="615" ht="14.25" customHeight="1">
      <c r="A615" s="10">
        <f t="shared" si="33"/>
        <v>597</v>
      </c>
      <c r="B615" s="11" t="s">
        <v>895</v>
      </c>
      <c r="C615" s="11" t="s">
        <v>2872</v>
      </c>
      <c r="D615" s="11" t="s">
        <v>2885</v>
      </c>
      <c r="E615" s="10">
        <f t="shared" si="34"/>
        <v>86</v>
      </c>
      <c r="F615" s="11" t="s">
        <v>2886</v>
      </c>
      <c r="G615" s="10"/>
      <c r="H615" s="10"/>
      <c r="I615" s="10" t="s">
        <v>2009</v>
      </c>
      <c r="J615" s="45"/>
      <c r="K615" s="45"/>
      <c r="L615" s="10" t="s">
        <v>64</v>
      </c>
      <c r="M615" s="10" t="s">
        <v>64</v>
      </c>
      <c r="N615" s="10" t="s">
        <v>245</v>
      </c>
      <c r="O615" s="10" t="s">
        <v>110</v>
      </c>
      <c r="P615" s="10"/>
      <c r="Q615" s="10"/>
      <c r="R615" s="10"/>
      <c r="S615" s="10"/>
      <c r="T615" s="10"/>
      <c r="U615" s="10"/>
      <c r="V615" s="10" t="s">
        <v>246</v>
      </c>
      <c r="W615" s="10" t="s">
        <v>2887</v>
      </c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</row>
    <row r="616" ht="14.25" customHeight="1">
      <c r="A616" s="10">
        <f t="shared" si="33"/>
        <v>598</v>
      </c>
      <c r="B616" s="11" t="s">
        <v>895</v>
      </c>
      <c r="C616" s="11" t="s">
        <v>2872</v>
      </c>
      <c r="D616" s="11" t="s">
        <v>2885</v>
      </c>
      <c r="E616" s="10">
        <f t="shared" si="34"/>
        <v>87</v>
      </c>
      <c r="F616" s="11" t="s">
        <v>2888</v>
      </c>
      <c r="G616" s="10"/>
      <c r="H616" s="10"/>
      <c r="I616" s="10" t="s">
        <v>2009</v>
      </c>
      <c r="J616" s="45"/>
      <c r="K616" s="45"/>
      <c r="L616" s="10" t="s">
        <v>145</v>
      </c>
      <c r="M616" s="10" t="s">
        <v>145</v>
      </c>
      <c r="N616" s="10" t="s">
        <v>245</v>
      </c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</row>
    <row r="617" ht="14.25" customHeight="1">
      <c r="A617" s="10">
        <f t="shared" si="33"/>
        <v>599</v>
      </c>
      <c r="B617" s="11" t="s">
        <v>895</v>
      </c>
      <c r="C617" s="11" t="s">
        <v>2872</v>
      </c>
      <c r="D617" s="11" t="s">
        <v>2885</v>
      </c>
      <c r="E617" s="10">
        <f t="shared" si="34"/>
        <v>88</v>
      </c>
      <c r="F617" s="11" t="s">
        <v>2885</v>
      </c>
      <c r="G617" s="10"/>
      <c r="H617" s="10"/>
      <c r="I617" s="10" t="s">
        <v>2009</v>
      </c>
      <c r="J617" s="45"/>
      <c r="K617" s="45"/>
      <c r="L617" s="10" t="s">
        <v>64</v>
      </c>
      <c r="M617" s="10" t="s">
        <v>64</v>
      </c>
      <c r="N617" s="10" t="s">
        <v>245</v>
      </c>
      <c r="O617" s="10" t="s">
        <v>110</v>
      </c>
      <c r="P617" s="10"/>
      <c r="Q617" s="10"/>
      <c r="R617" s="10"/>
      <c r="S617" s="10"/>
      <c r="T617" s="10"/>
      <c r="U617" s="10"/>
      <c r="V617" s="10" t="s">
        <v>246</v>
      </c>
      <c r="W617" s="10" t="s">
        <v>2887</v>
      </c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</row>
    <row r="618" ht="14.25" customHeight="1">
      <c r="A618" s="10">
        <f t="shared" si="33"/>
        <v>600</v>
      </c>
      <c r="B618" s="11" t="s">
        <v>895</v>
      </c>
      <c r="C618" s="11" t="s">
        <v>2872</v>
      </c>
      <c r="D618" s="11" t="s">
        <v>2885</v>
      </c>
      <c r="E618" s="10">
        <f t="shared" si="34"/>
        <v>89</v>
      </c>
      <c r="F618" s="11" t="s">
        <v>2889</v>
      </c>
      <c r="G618" s="10"/>
      <c r="H618" s="10"/>
      <c r="I618" s="10" t="s">
        <v>2009</v>
      </c>
      <c r="J618" s="45"/>
      <c r="K618" s="45"/>
      <c r="L618" s="10" t="s">
        <v>64</v>
      </c>
      <c r="M618" s="10" t="s">
        <v>64</v>
      </c>
      <c r="N618" s="10" t="s">
        <v>245</v>
      </c>
      <c r="O618" s="10"/>
      <c r="P618" s="10"/>
      <c r="Q618" s="10"/>
      <c r="R618" s="10"/>
      <c r="S618" s="10"/>
      <c r="T618" s="10"/>
      <c r="U618" s="10"/>
      <c r="V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</row>
    <row r="619" ht="14.25" customHeight="1">
      <c r="A619" s="10">
        <f t="shared" si="33"/>
        <v>601</v>
      </c>
      <c r="B619" s="11" t="s">
        <v>895</v>
      </c>
      <c r="C619" s="11" t="s">
        <v>2872</v>
      </c>
      <c r="D619" s="11" t="s">
        <v>2890</v>
      </c>
      <c r="E619" s="10">
        <f t="shared" si="34"/>
        <v>90</v>
      </c>
      <c r="F619" s="11" t="s">
        <v>2891</v>
      </c>
      <c r="G619" s="10"/>
      <c r="H619" s="10"/>
      <c r="I619" s="10" t="s">
        <v>2009</v>
      </c>
      <c r="J619" s="45"/>
      <c r="K619" s="45"/>
      <c r="L619" s="10" t="s">
        <v>64</v>
      </c>
      <c r="M619" s="10" t="s">
        <v>64</v>
      </c>
      <c r="N619" s="10" t="s">
        <v>245</v>
      </c>
      <c r="O619" s="10" t="s">
        <v>110</v>
      </c>
      <c r="P619" s="10"/>
      <c r="Q619" s="10"/>
      <c r="R619" s="10"/>
      <c r="S619" s="10"/>
      <c r="T619" s="10"/>
      <c r="U619" s="10"/>
      <c r="V619" s="10" t="s">
        <v>246</v>
      </c>
      <c r="W619" s="10" t="s">
        <v>2892</v>
      </c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</row>
    <row r="620" ht="14.25" customHeight="1">
      <c r="A620" s="10">
        <f t="shared" si="33"/>
        <v>602</v>
      </c>
      <c r="B620" s="11" t="s">
        <v>895</v>
      </c>
      <c r="C620" s="11" t="s">
        <v>2872</v>
      </c>
      <c r="D620" s="11" t="s">
        <v>2890</v>
      </c>
      <c r="E620" s="10">
        <f t="shared" si="34"/>
        <v>91</v>
      </c>
      <c r="F620" s="11" t="s">
        <v>2893</v>
      </c>
      <c r="G620" s="10"/>
      <c r="H620" s="10"/>
      <c r="I620" s="10" t="s">
        <v>2009</v>
      </c>
      <c r="J620" s="45"/>
      <c r="K620" s="45"/>
      <c r="L620" s="10" t="s">
        <v>64</v>
      </c>
      <c r="M620" s="10" t="s">
        <v>64</v>
      </c>
      <c r="N620" s="10" t="s">
        <v>245</v>
      </c>
      <c r="O620" s="10" t="s">
        <v>110</v>
      </c>
      <c r="P620" s="10"/>
      <c r="Q620" s="10"/>
      <c r="R620" s="10"/>
      <c r="S620" s="10"/>
      <c r="T620" s="10"/>
      <c r="U620" s="10"/>
      <c r="V620" s="10" t="s">
        <v>246</v>
      </c>
      <c r="W620" s="10" t="s">
        <v>2892</v>
      </c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</row>
    <row r="621" ht="14.25" customHeight="1">
      <c r="A621" s="10">
        <f t="shared" si="33"/>
        <v>603</v>
      </c>
      <c r="B621" s="11" t="s">
        <v>895</v>
      </c>
      <c r="C621" s="11" t="s">
        <v>2894</v>
      </c>
      <c r="D621" s="11" t="s">
        <v>2895</v>
      </c>
      <c r="E621" s="10">
        <f t="shared" si="34"/>
        <v>92</v>
      </c>
      <c r="F621" s="11" t="s">
        <v>2895</v>
      </c>
      <c r="G621" s="10"/>
      <c r="H621" s="10"/>
      <c r="I621" s="10" t="s">
        <v>2009</v>
      </c>
      <c r="J621" s="45"/>
      <c r="K621" s="45"/>
      <c r="L621" s="10" t="s">
        <v>64</v>
      </c>
      <c r="M621" s="10" t="s">
        <v>64</v>
      </c>
      <c r="N621" s="10" t="s">
        <v>245</v>
      </c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</row>
    <row r="622" ht="14.25" customHeight="1">
      <c r="A622" s="10">
        <f t="shared" si="33"/>
        <v>604</v>
      </c>
      <c r="B622" s="11" t="s">
        <v>895</v>
      </c>
      <c r="C622" s="11" t="s">
        <v>2894</v>
      </c>
      <c r="D622" s="11" t="s">
        <v>2896</v>
      </c>
      <c r="E622" s="10">
        <f t="shared" si="34"/>
        <v>93</v>
      </c>
      <c r="F622" s="11" t="s">
        <v>2896</v>
      </c>
      <c r="G622" s="10"/>
      <c r="H622" s="10"/>
      <c r="I622" s="10" t="s">
        <v>2009</v>
      </c>
      <c r="J622" s="45"/>
      <c r="K622" s="45"/>
      <c r="L622" s="10" t="s">
        <v>64</v>
      </c>
      <c r="M622" s="10" t="s">
        <v>64</v>
      </c>
      <c r="N622" s="10" t="s">
        <v>245</v>
      </c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</row>
    <row r="623" ht="14.25" customHeight="1">
      <c r="A623" s="10">
        <f t="shared" si="33"/>
        <v>605</v>
      </c>
      <c r="B623" s="11" t="s">
        <v>895</v>
      </c>
      <c r="C623" s="11" t="s">
        <v>2894</v>
      </c>
      <c r="D623" s="11" t="s">
        <v>2897</v>
      </c>
      <c r="E623" s="10">
        <f t="shared" si="34"/>
        <v>94</v>
      </c>
      <c r="F623" s="11" t="s">
        <v>2898</v>
      </c>
      <c r="G623" s="10"/>
      <c r="H623" s="10"/>
      <c r="I623" s="10" t="s">
        <v>2009</v>
      </c>
      <c r="J623" s="45"/>
      <c r="K623" s="45"/>
      <c r="L623" s="10" t="s">
        <v>145</v>
      </c>
      <c r="M623" s="10" t="s">
        <v>145</v>
      </c>
      <c r="N623" s="10" t="s">
        <v>245</v>
      </c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</row>
    <row r="624" ht="14.25" customHeight="1">
      <c r="A624" s="10">
        <f t="shared" si="33"/>
        <v>606</v>
      </c>
      <c r="B624" s="11" t="s">
        <v>895</v>
      </c>
      <c r="C624" s="11" t="s">
        <v>2894</v>
      </c>
      <c r="D624" s="11" t="s">
        <v>2899</v>
      </c>
      <c r="E624" s="10">
        <f t="shared" si="34"/>
        <v>95</v>
      </c>
      <c r="F624" s="11" t="s">
        <v>2899</v>
      </c>
      <c r="G624" s="10"/>
      <c r="H624" s="10"/>
      <c r="I624" s="10" t="s">
        <v>2009</v>
      </c>
      <c r="J624" s="45"/>
      <c r="K624" s="45"/>
      <c r="L624" s="10" t="s">
        <v>64</v>
      </c>
      <c r="M624" s="10" t="s">
        <v>64</v>
      </c>
      <c r="N624" s="10" t="s">
        <v>245</v>
      </c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</row>
    <row r="625" ht="14.25" customHeight="1">
      <c r="A625" s="10">
        <f t="shared" si="33"/>
        <v>607</v>
      </c>
      <c r="B625" s="11" t="s">
        <v>895</v>
      </c>
      <c r="C625" s="11" t="s">
        <v>2894</v>
      </c>
      <c r="D625" s="11" t="s">
        <v>2900</v>
      </c>
      <c r="E625" s="10">
        <f t="shared" si="34"/>
        <v>96</v>
      </c>
      <c r="F625" s="11" t="s">
        <v>2901</v>
      </c>
      <c r="G625" s="10"/>
      <c r="H625" s="10"/>
      <c r="I625" s="10" t="s">
        <v>2009</v>
      </c>
      <c r="J625" s="45"/>
      <c r="K625" s="45"/>
      <c r="L625" s="10" t="s">
        <v>64</v>
      </c>
      <c r="M625" s="10" t="s">
        <v>64</v>
      </c>
      <c r="N625" s="10" t="s">
        <v>245</v>
      </c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</row>
    <row r="626" ht="14.25" customHeight="1">
      <c r="A626" s="10">
        <f t="shared" si="33"/>
        <v>608</v>
      </c>
      <c r="B626" s="11" t="s">
        <v>895</v>
      </c>
      <c r="C626" s="11" t="s">
        <v>2894</v>
      </c>
      <c r="D626" s="11" t="s">
        <v>2900</v>
      </c>
      <c r="E626" s="10">
        <f t="shared" si="34"/>
        <v>97</v>
      </c>
      <c r="F626" s="11" t="s">
        <v>2902</v>
      </c>
      <c r="G626" s="10"/>
      <c r="H626" s="10"/>
      <c r="I626" s="10" t="s">
        <v>2009</v>
      </c>
      <c r="J626" s="45"/>
      <c r="K626" s="45"/>
      <c r="L626" s="10" t="s">
        <v>64</v>
      </c>
      <c r="M626" s="10" t="s">
        <v>64</v>
      </c>
      <c r="N626" s="10" t="s">
        <v>245</v>
      </c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</row>
    <row r="627" ht="14.25" customHeight="1">
      <c r="A627" s="10">
        <f t="shared" si="33"/>
        <v>609</v>
      </c>
      <c r="B627" s="11" t="s">
        <v>895</v>
      </c>
      <c r="C627" s="11" t="s">
        <v>2894</v>
      </c>
      <c r="D627" s="11" t="s">
        <v>2900</v>
      </c>
      <c r="E627" s="10">
        <f t="shared" si="34"/>
        <v>98</v>
      </c>
      <c r="F627" s="11" t="s">
        <v>2903</v>
      </c>
      <c r="G627" s="10"/>
      <c r="H627" s="10"/>
      <c r="I627" s="10" t="s">
        <v>2009</v>
      </c>
      <c r="J627" s="45"/>
      <c r="K627" s="45"/>
      <c r="L627" s="10" t="s">
        <v>64</v>
      </c>
      <c r="M627" s="10" t="s">
        <v>64</v>
      </c>
      <c r="N627" s="10" t="s">
        <v>245</v>
      </c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</row>
    <row r="628" ht="14.25" customHeight="1">
      <c r="A628" s="10">
        <f t="shared" si="33"/>
        <v>610</v>
      </c>
      <c r="B628" s="11" t="s">
        <v>895</v>
      </c>
      <c r="C628" s="11" t="s">
        <v>2894</v>
      </c>
      <c r="D628" s="11" t="s">
        <v>2904</v>
      </c>
      <c r="E628" s="10">
        <f t="shared" si="34"/>
        <v>99</v>
      </c>
      <c r="F628" s="11" t="s">
        <v>2905</v>
      </c>
      <c r="G628" s="10"/>
      <c r="H628" s="10"/>
      <c r="I628" s="10" t="s">
        <v>2009</v>
      </c>
      <c r="J628" s="45"/>
      <c r="K628" s="45"/>
      <c r="L628" s="10" t="s">
        <v>64</v>
      </c>
      <c r="M628" s="10" t="s">
        <v>64</v>
      </c>
      <c r="N628" s="10" t="s">
        <v>245</v>
      </c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  <c r="BF628" s="10"/>
      <c r="BG628" s="10"/>
    </row>
    <row r="629" ht="14.25" customHeight="1">
      <c r="A629" s="10">
        <f t="shared" si="33"/>
        <v>611</v>
      </c>
      <c r="B629" s="11" t="s">
        <v>895</v>
      </c>
      <c r="C629" s="11" t="s">
        <v>2894</v>
      </c>
      <c r="D629" s="11" t="s">
        <v>2906</v>
      </c>
      <c r="E629" s="10">
        <f t="shared" si="34"/>
        <v>100</v>
      </c>
      <c r="F629" s="11" t="s">
        <v>2906</v>
      </c>
      <c r="G629" s="10"/>
      <c r="H629" s="10"/>
      <c r="I629" s="10" t="s">
        <v>2009</v>
      </c>
      <c r="J629" s="45"/>
      <c r="K629" s="45"/>
      <c r="L629" s="10" t="s">
        <v>64</v>
      </c>
      <c r="M629" s="10" t="s">
        <v>64</v>
      </c>
      <c r="N629" s="10" t="s">
        <v>245</v>
      </c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</row>
    <row r="630" ht="14.25" customHeight="1">
      <c r="A630" s="10">
        <f t="shared" si="33"/>
        <v>612</v>
      </c>
      <c r="B630" s="11" t="s">
        <v>895</v>
      </c>
      <c r="C630" s="11" t="s">
        <v>2894</v>
      </c>
      <c r="D630" s="11" t="s">
        <v>2907</v>
      </c>
      <c r="E630" s="10">
        <f t="shared" si="34"/>
        <v>101</v>
      </c>
      <c r="F630" s="11" t="s">
        <v>2908</v>
      </c>
      <c r="G630" s="10"/>
      <c r="H630" s="10"/>
      <c r="I630" s="10" t="s">
        <v>2009</v>
      </c>
      <c r="J630" s="45"/>
      <c r="K630" s="45"/>
      <c r="L630" s="10" t="s">
        <v>64</v>
      </c>
      <c r="M630" s="10" t="s">
        <v>64</v>
      </c>
      <c r="N630" s="10" t="s">
        <v>245</v>
      </c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</row>
    <row r="631" ht="14.25" customHeight="1">
      <c r="A631" s="10">
        <f t="shared" si="33"/>
        <v>613</v>
      </c>
      <c r="B631" s="11" t="s">
        <v>895</v>
      </c>
      <c r="C631" s="11" t="s">
        <v>2650</v>
      </c>
      <c r="D631" s="11" t="s">
        <v>2909</v>
      </c>
      <c r="E631" s="10">
        <f t="shared" si="34"/>
        <v>102</v>
      </c>
      <c r="F631" s="11" t="s">
        <v>2910</v>
      </c>
      <c r="G631" s="10"/>
      <c r="H631" s="10"/>
      <c r="I631" s="10" t="s">
        <v>2009</v>
      </c>
      <c r="J631" s="45"/>
      <c r="K631" s="45"/>
      <c r="L631" s="10" t="s">
        <v>64</v>
      </c>
      <c r="M631" s="10" t="s">
        <v>64</v>
      </c>
      <c r="N631" s="10" t="s">
        <v>245</v>
      </c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</row>
    <row r="632" ht="14.25" customHeight="1">
      <c r="A632" s="10">
        <f t="shared" si="33"/>
        <v>614</v>
      </c>
      <c r="B632" s="11" t="s">
        <v>895</v>
      </c>
      <c r="C632" s="11" t="s">
        <v>2650</v>
      </c>
      <c r="D632" s="11" t="s">
        <v>2911</v>
      </c>
      <c r="E632" s="10">
        <f t="shared" si="34"/>
        <v>103</v>
      </c>
      <c r="F632" s="11" t="s">
        <v>2911</v>
      </c>
      <c r="G632" s="10"/>
      <c r="H632" s="10"/>
      <c r="I632" s="10" t="s">
        <v>2009</v>
      </c>
      <c r="J632" s="45"/>
      <c r="K632" s="45"/>
      <c r="L632" s="10" t="s">
        <v>64</v>
      </c>
      <c r="M632" s="10" t="s">
        <v>64</v>
      </c>
      <c r="N632" s="10" t="s">
        <v>245</v>
      </c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  <c r="BF632" s="10"/>
      <c r="BG632" s="10"/>
    </row>
    <row r="633" ht="14.25" customHeight="1">
      <c r="A633" s="40" t="s">
        <v>711</v>
      </c>
      <c r="B633" s="41"/>
      <c r="C633" s="41" t="s">
        <v>900</v>
      </c>
      <c r="D633" s="7"/>
      <c r="E633" s="7"/>
      <c r="F633" s="7"/>
      <c r="G633" s="6"/>
      <c r="H633" s="6"/>
      <c r="I633" s="6"/>
      <c r="J633" s="6"/>
      <c r="K633" s="6"/>
      <c r="L633" s="6"/>
      <c r="M633" s="6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  <c r="AA633" s="42"/>
      <c r="AB633" s="42"/>
      <c r="AC633" s="42"/>
      <c r="AD633" s="42"/>
      <c r="AE633" s="42"/>
      <c r="AF633" s="42"/>
      <c r="AG633" s="42"/>
      <c r="AH633" s="42"/>
      <c r="AI633" s="42"/>
      <c r="AJ633" s="42"/>
      <c r="AK633" s="42"/>
      <c r="AL633" s="42"/>
      <c r="AM633" s="42"/>
      <c r="AN633" s="42"/>
      <c r="AO633" s="42"/>
      <c r="AP633" s="42"/>
      <c r="AQ633" s="42"/>
      <c r="AR633" s="42"/>
      <c r="AS633" s="42"/>
      <c r="AT633" s="42"/>
      <c r="AU633" s="42"/>
      <c r="AV633" s="42"/>
      <c r="AW633" s="42"/>
      <c r="AX633" s="42"/>
      <c r="AY633" s="42"/>
      <c r="AZ633" s="42"/>
      <c r="BA633" s="42"/>
      <c r="BB633" s="42"/>
      <c r="BC633" s="42"/>
      <c r="BD633" s="42"/>
      <c r="BE633" s="42"/>
      <c r="BF633" s="42"/>
      <c r="BG633" s="42"/>
    </row>
    <row r="634" ht="14.25" customHeight="1">
      <c r="A634" s="10">
        <f>A632+1</f>
        <v>615</v>
      </c>
      <c r="B634" s="11" t="s">
        <v>900</v>
      </c>
      <c r="C634" s="11" t="s">
        <v>2502</v>
      </c>
      <c r="D634" s="11" t="s">
        <v>2912</v>
      </c>
      <c r="E634" s="10">
        <v>1.0</v>
      </c>
      <c r="F634" s="11" t="s">
        <v>2913</v>
      </c>
      <c r="G634" s="10"/>
      <c r="H634" s="10"/>
      <c r="I634" s="10" t="s">
        <v>2009</v>
      </c>
      <c r="J634" s="45"/>
      <c r="K634" s="45"/>
      <c r="L634" s="10" t="s">
        <v>64</v>
      </c>
      <c r="M634" s="10" t="s">
        <v>64</v>
      </c>
      <c r="N634" s="10" t="s">
        <v>245</v>
      </c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  <c r="BF634" s="10"/>
      <c r="BG634" s="10"/>
    </row>
    <row r="635" ht="14.25" customHeight="1">
      <c r="A635" s="10">
        <f t="shared" ref="A635:A686" si="35">A634+1</f>
        <v>616</v>
      </c>
      <c r="B635" s="11" t="s">
        <v>900</v>
      </c>
      <c r="C635" s="11" t="s">
        <v>2502</v>
      </c>
      <c r="D635" s="11" t="s">
        <v>2914</v>
      </c>
      <c r="E635" s="10">
        <f t="shared" ref="E635:E686" si="36">E634+1</f>
        <v>2</v>
      </c>
      <c r="F635" s="11" t="s">
        <v>2914</v>
      </c>
      <c r="G635" s="10"/>
      <c r="H635" s="10"/>
      <c r="I635" s="10" t="s">
        <v>1996</v>
      </c>
      <c r="J635" s="45"/>
      <c r="K635" s="45"/>
      <c r="L635" s="10" t="s">
        <v>145</v>
      </c>
      <c r="M635" s="10" t="s">
        <v>145</v>
      </c>
      <c r="N635" s="10" t="s">
        <v>245</v>
      </c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</row>
    <row r="636" ht="14.25" customHeight="1">
      <c r="A636" s="10">
        <f t="shared" si="35"/>
        <v>617</v>
      </c>
      <c r="B636" s="11" t="s">
        <v>900</v>
      </c>
      <c r="C636" s="11" t="s">
        <v>2502</v>
      </c>
      <c r="D636" s="11" t="s">
        <v>2408</v>
      </c>
      <c r="E636" s="10">
        <f t="shared" si="36"/>
        <v>3</v>
      </c>
      <c r="F636" s="11" t="s">
        <v>2915</v>
      </c>
      <c r="G636" s="10"/>
      <c r="H636" s="10"/>
      <c r="I636" s="10" t="s">
        <v>2009</v>
      </c>
      <c r="J636" s="45"/>
      <c r="K636" s="45"/>
      <c r="L636" s="10" t="s">
        <v>145</v>
      </c>
      <c r="M636" s="10" t="s">
        <v>145</v>
      </c>
      <c r="N636" s="10" t="s">
        <v>245</v>
      </c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  <c r="BF636" s="10"/>
      <c r="BG636" s="10"/>
    </row>
    <row r="637" ht="14.25" customHeight="1">
      <c r="A637" s="10">
        <f t="shared" si="35"/>
        <v>618</v>
      </c>
      <c r="B637" s="11" t="s">
        <v>900</v>
      </c>
      <c r="C637" s="11" t="s">
        <v>2502</v>
      </c>
      <c r="D637" s="11" t="s">
        <v>2408</v>
      </c>
      <c r="E637" s="10">
        <f t="shared" si="36"/>
        <v>4</v>
      </c>
      <c r="F637" s="11" t="s">
        <v>2408</v>
      </c>
      <c r="G637" s="10"/>
      <c r="H637" s="10"/>
      <c r="I637" s="10" t="s">
        <v>2009</v>
      </c>
      <c r="J637" s="45"/>
      <c r="K637" s="45"/>
      <c r="L637" s="10" t="s">
        <v>64</v>
      </c>
      <c r="M637" s="10" t="s">
        <v>64</v>
      </c>
      <c r="N637" s="10" t="s">
        <v>245</v>
      </c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</row>
    <row r="638" ht="14.25" customHeight="1">
      <c r="A638" s="10">
        <f t="shared" si="35"/>
        <v>619</v>
      </c>
      <c r="B638" s="11" t="s">
        <v>900</v>
      </c>
      <c r="C638" s="11" t="s">
        <v>2502</v>
      </c>
      <c r="D638" s="11" t="s">
        <v>2916</v>
      </c>
      <c r="E638" s="10">
        <f t="shared" si="36"/>
        <v>5</v>
      </c>
      <c r="F638" s="11" t="s">
        <v>2916</v>
      </c>
      <c r="G638" s="10"/>
      <c r="H638" s="10"/>
      <c r="I638" s="10" t="s">
        <v>2009</v>
      </c>
      <c r="J638" s="45"/>
      <c r="K638" s="45"/>
      <c r="L638" s="10" t="s">
        <v>64</v>
      </c>
      <c r="M638" s="10" t="s">
        <v>64</v>
      </c>
      <c r="N638" s="10" t="s">
        <v>245</v>
      </c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  <c r="BF638" s="10"/>
      <c r="BG638" s="10"/>
    </row>
    <row r="639" ht="14.25" customHeight="1">
      <c r="A639" s="10">
        <f t="shared" si="35"/>
        <v>620</v>
      </c>
      <c r="B639" s="11" t="s">
        <v>900</v>
      </c>
      <c r="C639" s="11" t="s">
        <v>2502</v>
      </c>
      <c r="D639" s="11" t="s">
        <v>2917</v>
      </c>
      <c r="E639" s="10">
        <f t="shared" si="36"/>
        <v>6</v>
      </c>
      <c r="F639" s="11" t="s">
        <v>2917</v>
      </c>
      <c r="G639" s="10"/>
      <c r="H639" s="10"/>
      <c r="I639" s="10" t="s">
        <v>2009</v>
      </c>
      <c r="J639" s="45"/>
      <c r="K639" s="45"/>
      <c r="L639" s="10" t="s">
        <v>145</v>
      </c>
      <c r="M639" s="10" t="s">
        <v>145</v>
      </c>
      <c r="N639" s="10" t="s">
        <v>245</v>
      </c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</row>
    <row r="640" ht="14.25" customHeight="1">
      <c r="A640" s="10">
        <f t="shared" si="35"/>
        <v>621</v>
      </c>
      <c r="B640" s="11" t="s">
        <v>900</v>
      </c>
      <c r="C640" s="11" t="s">
        <v>2502</v>
      </c>
      <c r="D640" s="11" t="s">
        <v>2918</v>
      </c>
      <c r="E640" s="10">
        <f t="shared" si="36"/>
        <v>7</v>
      </c>
      <c r="F640" s="11" t="s">
        <v>2918</v>
      </c>
      <c r="G640" s="10"/>
      <c r="H640" s="10"/>
      <c r="I640" s="10" t="s">
        <v>2009</v>
      </c>
      <c r="J640" s="45"/>
      <c r="K640" s="45"/>
      <c r="L640" s="10" t="s">
        <v>64</v>
      </c>
      <c r="M640" s="10" t="s">
        <v>64</v>
      </c>
      <c r="N640" s="10" t="s">
        <v>245</v>
      </c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</row>
    <row r="641" ht="14.25" customHeight="1">
      <c r="A641" s="10">
        <f t="shared" si="35"/>
        <v>622</v>
      </c>
      <c r="B641" s="11" t="s">
        <v>900</v>
      </c>
      <c r="C641" s="11" t="s">
        <v>2502</v>
      </c>
      <c r="D641" s="11" t="s">
        <v>2919</v>
      </c>
      <c r="E641" s="10">
        <f t="shared" si="36"/>
        <v>8</v>
      </c>
      <c r="F641" s="11" t="s">
        <v>2920</v>
      </c>
      <c r="G641" s="10"/>
      <c r="H641" s="10"/>
      <c r="I641" s="10" t="s">
        <v>2009</v>
      </c>
      <c r="J641" s="45"/>
      <c r="K641" s="45"/>
      <c r="L641" s="10" t="s">
        <v>64</v>
      </c>
      <c r="M641" s="10" t="s">
        <v>64</v>
      </c>
      <c r="N641" s="10" t="s">
        <v>245</v>
      </c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</row>
    <row r="642" ht="14.25" customHeight="1">
      <c r="A642" s="10">
        <f t="shared" si="35"/>
        <v>623</v>
      </c>
      <c r="B642" s="11" t="s">
        <v>900</v>
      </c>
      <c r="C642" s="11" t="s">
        <v>2502</v>
      </c>
      <c r="D642" s="11" t="s">
        <v>2921</v>
      </c>
      <c r="E642" s="10">
        <f t="shared" si="36"/>
        <v>9</v>
      </c>
      <c r="F642" s="11" t="s">
        <v>2922</v>
      </c>
      <c r="G642" s="10"/>
      <c r="H642" s="10"/>
      <c r="I642" s="10" t="s">
        <v>2009</v>
      </c>
      <c r="J642" s="45"/>
      <c r="K642" s="45"/>
      <c r="L642" s="10" t="s">
        <v>145</v>
      </c>
      <c r="M642" s="10" t="s">
        <v>145</v>
      </c>
      <c r="N642" s="10" t="s">
        <v>245</v>
      </c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  <c r="BF642" s="10"/>
      <c r="BG642" s="10"/>
    </row>
    <row r="643" ht="14.25" customHeight="1">
      <c r="A643" s="10">
        <f t="shared" si="35"/>
        <v>624</v>
      </c>
      <c r="B643" s="11" t="s">
        <v>900</v>
      </c>
      <c r="C643" s="11" t="s">
        <v>2502</v>
      </c>
      <c r="D643" s="11"/>
      <c r="E643" s="10">
        <f t="shared" si="36"/>
        <v>10</v>
      </c>
      <c r="F643" s="11" t="s">
        <v>2923</v>
      </c>
      <c r="G643" s="10"/>
      <c r="H643" s="10"/>
      <c r="I643" s="10" t="s">
        <v>2009</v>
      </c>
      <c r="J643" s="45"/>
      <c r="K643" s="45"/>
      <c r="L643" s="10" t="s">
        <v>145</v>
      </c>
      <c r="M643" s="10" t="s">
        <v>145</v>
      </c>
      <c r="N643" s="10" t="s">
        <v>245</v>
      </c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</row>
    <row r="644" ht="14.25" customHeight="1">
      <c r="A644" s="10">
        <f t="shared" si="35"/>
        <v>625</v>
      </c>
      <c r="B644" s="11" t="s">
        <v>900</v>
      </c>
      <c r="C644" s="11" t="s">
        <v>2924</v>
      </c>
      <c r="D644" s="11" t="s">
        <v>2925</v>
      </c>
      <c r="E644" s="10">
        <f t="shared" si="36"/>
        <v>11</v>
      </c>
      <c r="F644" s="11" t="s">
        <v>2925</v>
      </c>
      <c r="G644" s="10"/>
      <c r="H644" s="10"/>
      <c r="I644" s="10" t="s">
        <v>2009</v>
      </c>
      <c r="J644" s="45"/>
      <c r="K644" s="45"/>
      <c r="L644" s="10" t="s">
        <v>64</v>
      </c>
      <c r="M644" s="10" t="s">
        <v>64</v>
      </c>
      <c r="N644" s="10" t="s">
        <v>245</v>
      </c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</row>
    <row r="645" ht="14.25" customHeight="1">
      <c r="A645" s="10">
        <f t="shared" si="35"/>
        <v>626</v>
      </c>
      <c r="B645" s="11" t="s">
        <v>900</v>
      </c>
      <c r="C645" s="11" t="s">
        <v>2924</v>
      </c>
      <c r="D645" s="11" t="s">
        <v>2926</v>
      </c>
      <c r="E645" s="10">
        <f t="shared" si="36"/>
        <v>12</v>
      </c>
      <c r="F645" s="11" t="s">
        <v>2926</v>
      </c>
      <c r="G645" s="10"/>
      <c r="H645" s="10"/>
      <c r="I645" s="10" t="s">
        <v>2009</v>
      </c>
      <c r="J645" s="45"/>
      <c r="K645" s="45"/>
      <c r="L645" s="10" t="s">
        <v>64</v>
      </c>
      <c r="M645" s="10" t="s">
        <v>64</v>
      </c>
      <c r="N645" s="10" t="s">
        <v>245</v>
      </c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</row>
    <row r="646" ht="14.25" customHeight="1">
      <c r="A646" s="10">
        <f t="shared" si="35"/>
        <v>627</v>
      </c>
      <c r="B646" s="11" t="s">
        <v>900</v>
      </c>
      <c r="C646" s="11" t="s">
        <v>2924</v>
      </c>
      <c r="D646" s="11" t="s">
        <v>2927</v>
      </c>
      <c r="E646" s="10">
        <f t="shared" si="36"/>
        <v>13</v>
      </c>
      <c r="F646" s="11" t="s">
        <v>2928</v>
      </c>
      <c r="G646" s="10"/>
      <c r="H646" s="10"/>
      <c r="I646" s="10" t="s">
        <v>2009</v>
      </c>
      <c r="J646" s="45"/>
      <c r="K646" s="45"/>
      <c r="L646" s="10" t="s">
        <v>64</v>
      </c>
      <c r="M646" s="10" t="s">
        <v>64</v>
      </c>
      <c r="N646" s="10" t="s">
        <v>245</v>
      </c>
      <c r="O646" s="10" t="s">
        <v>2929</v>
      </c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  <c r="BF646" s="10"/>
      <c r="BG646" s="10"/>
    </row>
    <row r="647" ht="14.25" customHeight="1">
      <c r="A647" s="10">
        <f t="shared" si="35"/>
        <v>628</v>
      </c>
      <c r="B647" s="11" t="s">
        <v>900</v>
      </c>
      <c r="C647" s="11" t="s">
        <v>2924</v>
      </c>
      <c r="D647" s="11" t="s">
        <v>2930</v>
      </c>
      <c r="E647" s="10">
        <f t="shared" si="36"/>
        <v>14</v>
      </c>
      <c r="F647" s="11" t="s">
        <v>2930</v>
      </c>
      <c r="G647" s="10"/>
      <c r="H647" s="10"/>
      <c r="I647" s="10" t="s">
        <v>2009</v>
      </c>
      <c r="J647" s="45"/>
      <c r="K647" s="45"/>
      <c r="L647" s="10" t="s">
        <v>64</v>
      </c>
      <c r="M647" s="10" t="s">
        <v>64</v>
      </c>
      <c r="N647" s="10" t="s">
        <v>245</v>
      </c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</row>
    <row r="648" ht="14.25" customHeight="1">
      <c r="A648" s="10">
        <f t="shared" si="35"/>
        <v>629</v>
      </c>
      <c r="B648" s="11" t="s">
        <v>900</v>
      </c>
      <c r="C648" s="11" t="s">
        <v>2924</v>
      </c>
      <c r="D648" s="11" t="s">
        <v>2931</v>
      </c>
      <c r="E648" s="10">
        <f t="shared" si="36"/>
        <v>15</v>
      </c>
      <c r="F648" s="11" t="s">
        <v>2931</v>
      </c>
      <c r="G648" s="10"/>
      <c r="H648" s="10"/>
      <c r="I648" s="10" t="s">
        <v>2009</v>
      </c>
      <c r="J648" s="45"/>
      <c r="K648" s="45"/>
      <c r="L648" s="10" t="s">
        <v>64</v>
      </c>
      <c r="M648" s="10" t="s">
        <v>64</v>
      </c>
      <c r="N648" s="10" t="s">
        <v>245</v>
      </c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  <c r="BF648" s="10"/>
      <c r="BG648" s="10"/>
    </row>
    <row r="649" ht="14.25" customHeight="1">
      <c r="A649" s="10">
        <f t="shared" si="35"/>
        <v>630</v>
      </c>
      <c r="B649" s="11" t="s">
        <v>900</v>
      </c>
      <c r="C649" s="11" t="s">
        <v>2924</v>
      </c>
      <c r="D649" s="11" t="s">
        <v>2932</v>
      </c>
      <c r="E649" s="10">
        <f t="shared" si="36"/>
        <v>16</v>
      </c>
      <c r="F649" s="11" t="s">
        <v>2932</v>
      </c>
      <c r="G649" s="10"/>
      <c r="H649" s="10"/>
      <c r="I649" s="10" t="s">
        <v>2009</v>
      </c>
      <c r="J649" s="45"/>
      <c r="K649" s="45"/>
      <c r="L649" s="10" t="s">
        <v>64</v>
      </c>
      <c r="M649" s="10" t="s">
        <v>64</v>
      </c>
      <c r="N649" s="10" t="s">
        <v>245</v>
      </c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</row>
    <row r="650" ht="14.25" customHeight="1">
      <c r="A650" s="10">
        <f t="shared" si="35"/>
        <v>631</v>
      </c>
      <c r="B650" s="11" t="s">
        <v>900</v>
      </c>
      <c r="C650" s="11" t="s">
        <v>2924</v>
      </c>
      <c r="D650" s="11" t="s">
        <v>2933</v>
      </c>
      <c r="E650" s="10">
        <f t="shared" si="36"/>
        <v>17</v>
      </c>
      <c r="F650" s="11" t="s">
        <v>2933</v>
      </c>
      <c r="G650" s="10"/>
      <c r="H650" s="10"/>
      <c r="I650" s="10" t="s">
        <v>2009</v>
      </c>
      <c r="J650" s="45"/>
      <c r="K650" s="45"/>
      <c r="L650" s="10" t="s">
        <v>64</v>
      </c>
      <c r="M650" s="10" t="s">
        <v>64</v>
      </c>
      <c r="N650" s="10" t="s">
        <v>245</v>
      </c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  <c r="BF650" s="10"/>
      <c r="BG650" s="10"/>
    </row>
    <row r="651" ht="14.25" customHeight="1">
      <c r="A651" s="10">
        <f t="shared" si="35"/>
        <v>632</v>
      </c>
      <c r="B651" s="11" t="s">
        <v>900</v>
      </c>
      <c r="C651" s="11" t="s">
        <v>2924</v>
      </c>
      <c r="D651" s="11" t="s">
        <v>2934</v>
      </c>
      <c r="E651" s="10">
        <f t="shared" si="36"/>
        <v>18</v>
      </c>
      <c r="F651" s="11" t="s">
        <v>2934</v>
      </c>
      <c r="G651" s="10"/>
      <c r="H651" s="10"/>
      <c r="I651" s="10" t="s">
        <v>2009</v>
      </c>
      <c r="J651" s="45"/>
      <c r="K651" s="45"/>
      <c r="L651" s="10" t="s">
        <v>64</v>
      </c>
      <c r="M651" s="10" t="s">
        <v>64</v>
      </c>
      <c r="N651" s="10" t="s">
        <v>245</v>
      </c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</row>
    <row r="652" ht="14.25" customHeight="1">
      <c r="A652" s="10">
        <f t="shared" si="35"/>
        <v>633</v>
      </c>
      <c r="B652" s="11" t="s">
        <v>900</v>
      </c>
      <c r="C652" s="11" t="s">
        <v>2924</v>
      </c>
      <c r="D652" s="11" t="s">
        <v>2934</v>
      </c>
      <c r="E652" s="10">
        <f t="shared" si="36"/>
        <v>19</v>
      </c>
      <c r="F652" s="11" t="s">
        <v>2935</v>
      </c>
      <c r="G652" s="10"/>
      <c r="H652" s="10"/>
      <c r="I652" s="10" t="s">
        <v>2009</v>
      </c>
      <c r="J652" s="45"/>
      <c r="K652" s="45"/>
      <c r="L652" s="10" t="s">
        <v>64</v>
      </c>
      <c r="M652" s="10" t="s">
        <v>64</v>
      </c>
      <c r="N652" s="10" t="s">
        <v>245</v>
      </c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</row>
    <row r="653" ht="14.25" customHeight="1">
      <c r="A653" s="10">
        <f t="shared" si="35"/>
        <v>634</v>
      </c>
      <c r="B653" s="11" t="s">
        <v>900</v>
      </c>
      <c r="C653" s="11" t="s">
        <v>2924</v>
      </c>
      <c r="D653" s="11" t="s">
        <v>2936</v>
      </c>
      <c r="E653" s="10">
        <f t="shared" si="36"/>
        <v>20</v>
      </c>
      <c r="F653" s="11" t="s">
        <v>2936</v>
      </c>
      <c r="G653" s="10"/>
      <c r="H653" s="10"/>
      <c r="I653" s="10" t="s">
        <v>2009</v>
      </c>
      <c r="J653" s="45"/>
      <c r="K653" s="45"/>
      <c r="L653" s="10" t="s">
        <v>64</v>
      </c>
      <c r="M653" s="10" t="s">
        <v>64</v>
      </c>
      <c r="N653" s="10" t="s">
        <v>245</v>
      </c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</row>
    <row r="654" ht="14.25" customHeight="1">
      <c r="A654" s="10">
        <f t="shared" si="35"/>
        <v>635</v>
      </c>
      <c r="B654" s="11" t="s">
        <v>900</v>
      </c>
      <c r="C654" s="11" t="s">
        <v>2924</v>
      </c>
      <c r="D654" s="11" t="s">
        <v>2937</v>
      </c>
      <c r="E654" s="10">
        <f t="shared" si="36"/>
        <v>21</v>
      </c>
      <c r="F654" s="11" t="s">
        <v>2938</v>
      </c>
      <c r="G654" s="10"/>
      <c r="H654" s="10"/>
      <c r="I654" s="10" t="s">
        <v>2009</v>
      </c>
      <c r="J654" s="45"/>
      <c r="K654" s="45"/>
      <c r="L654" s="10" t="s">
        <v>64</v>
      </c>
      <c r="M654" s="10" t="s">
        <v>64</v>
      </c>
      <c r="N654" s="10" t="s">
        <v>245</v>
      </c>
      <c r="O654" s="10" t="s">
        <v>2929</v>
      </c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  <c r="BF654" s="10"/>
      <c r="BG654" s="10"/>
    </row>
    <row r="655" ht="14.25" customHeight="1">
      <c r="A655" s="10">
        <f t="shared" si="35"/>
        <v>636</v>
      </c>
      <c r="B655" s="11" t="s">
        <v>900</v>
      </c>
      <c r="C655" s="11" t="s">
        <v>2924</v>
      </c>
      <c r="D655" s="11" t="s">
        <v>2921</v>
      </c>
      <c r="E655" s="10">
        <f t="shared" si="36"/>
        <v>22</v>
      </c>
      <c r="F655" s="11" t="s">
        <v>2921</v>
      </c>
      <c r="G655" s="10"/>
      <c r="H655" s="10"/>
      <c r="I655" s="10" t="s">
        <v>2009</v>
      </c>
      <c r="J655" s="45"/>
      <c r="K655" s="45"/>
      <c r="L655" s="10" t="s">
        <v>64</v>
      </c>
      <c r="M655" s="10" t="s">
        <v>64</v>
      </c>
      <c r="N655" s="10" t="s">
        <v>245</v>
      </c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</row>
    <row r="656" ht="14.25" customHeight="1">
      <c r="A656" s="10">
        <f t="shared" si="35"/>
        <v>637</v>
      </c>
      <c r="B656" s="11" t="s">
        <v>900</v>
      </c>
      <c r="C656" s="11" t="s">
        <v>2924</v>
      </c>
      <c r="D656" s="11" t="s">
        <v>2939</v>
      </c>
      <c r="E656" s="10">
        <f t="shared" si="36"/>
        <v>23</v>
      </c>
      <c r="F656" s="11" t="s">
        <v>2939</v>
      </c>
      <c r="G656" s="10"/>
      <c r="H656" s="10"/>
      <c r="I656" s="10" t="s">
        <v>2009</v>
      </c>
      <c r="J656" s="45"/>
      <c r="K656" s="45"/>
      <c r="L656" s="10" t="s">
        <v>64</v>
      </c>
      <c r="M656" s="10" t="s">
        <v>64</v>
      </c>
      <c r="N656" s="10" t="s">
        <v>245</v>
      </c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  <c r="BF656" s="10"/>
      <c r="BG656" s="10"/>
    </row>
    <row r="657" ht="14.25" customHeight="1">
      <c r="A657" s="10">
        <f t="shared" si="35"/>
        <v>638</v>
      </c>
      <c r="B657" s="11" t="s">
        <v>900</v>
      </c>
      <c r="C657" s="11" t="s">
        <v>2924</v>
      </c>
      <c r="D657" s="11" t="s">
        <v>2940</v>
      </c>
      <c r="E657" s="10">
        <f t="shared" si="36"/>
        <v>24</v>
      </c>
      <c r="F657" s="11" t="s">
        <v>898</v>
      </c>
      <c r="G657" s="10"/>
      <c r="H657" s="10"/>
      <c r="I657" s="10" t="s">
        <v>2009</v>
      </c>
      <c r="J657" s="45"/>
      <c r="K657" s="45"/>
      <c r="L657" s="10" t="s">
        <v>64</v>
      </c>
      <c r="M657" s="10" t="s">
        <v>64</v>
      </c>
      <c r="N657" s="10" t="s">
        <v>245</v>
      </c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</row>
    <row r="658" ht="14.25" customHeight="1">
      <c r="A658" s="10">
        <f t="shared" si="35"/>
        <v>639</v>
      </c>
      <c r="B658" s="11" t="s">
        <v>900</v>
      </c>
      <c r="C658" s="11" t="s">
        <v>2924</v>
      </c>
      <c r="D658" s="11" t="s">
        <v>2940</v>
      </c>
      <c r="E658" s="10">
        <f t="shared" si="36"/>
        <v>25</v>
      </c>
      <c r="F658" s="11" t="s">
        <v>2941</v>
      </c>
      <c r="G658" s="10"/>
      <c r="H658" s="10"/>
      <c r="I658" s="10" t="s">
        <v>2009</v>
      </c>
      <c r="J658" s="45"/>
      <c r="K658" s="45"/>
      <c r="L658" s="10" t="s">
        <v>64</v>
      </c>
      <c r="M658" s="10" t="s">
        <v>64</v>
      </c>
      <c r="N658" s="10" t="s">
        <v>245</v>
      </c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  <c r="BF658" s="10"/>
      <c r="BG658" s="10"/>
    </row>
    <row r="659" ht="14.25" customHeight="1">
      <c r="A659" s="10">
        <f t="shared" si="35"/>
        <v>640</v>
      </c>
      <c r="B659" s="11" t="s">
        <v>900</v>
      </c>
      <c r="C659" s="11" t="s">
        <v>2924</v>
      </c>
      <c r="D659" s="11" t="s">
        <v>2940</v>
      </c>
      <c r="E659" s="10">
        <f t="shared" si="36"/>
        <v>26</v>
      </c>
      <c r="F659" s="11" t="s">
        <v>2940</v>
      </c>
      <c r="G659" s="10"/>
      <c r="H659" s="10"/>
      <c r="I659" s="10" t="s">
        <v>2009</v>
      </c>
      <c r="J659" s="45"/>
      <c r="K659" s="45"/>
      <c r="L659" s="10" t="s">
        <v>64</v>
      </c>
      <c r="M659" s="10" t="s">
        <v>64</v>
      </c>
      <c r="N659" s="10" t="s">
        <v>245</v>
      </c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/>
      <c r="BG659" s="10"/>
    </row>
    <row r="660" ht="14.25" customHeight="1">
      <c r="A660" s="10">
        <f t="shared" si="35"/>
        <v>641</v>
      </c>
      <c r="B660" s="11" t="s">
        <v>900</v>
      </c>
      <c r="C660" s="11" t="s">
        <v>2942</v>
      </c>
      <c r="D660" s="11" t="s">
        <v>2943</v>
      </c>
      <c r="E660" s="10">
        <f t="shared" si="36"/>
        <v>27</v>
      </c>
      <c r="F660" s="11" t="s">
        <v>335</v>
      </c>
      <c r="G660" s="10"/>
      <c r="H660" s="10"/>
      <c r="I660" s="10" t="s">
        <v>2009</v>
      </c>
      <c r="J660" s="45"/>
      <c r="K660" s="45"/>
      <c r="L660" s="10" t="s">
        <v>64</v>
      </c>
      <c r="M660" s="10" t="s">
        <v>64</v>
      </c>
      <c r="N660" s="10" t="s">
        <v>245</v>
      </c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  <c r="BF660" s="10"/>
      <c r="BG660" s="10"/>
    </row>
    <row r="661" ht="14.25" customHeight="1">
      <c r="A661" s="10">
        <f t="shared" si="35"/>
        <v>642</v>
      </c>
      <c r="B661" s="11" t="s">
        <v>900</v>
      </c>
      <c r="C661" s="11" t="s">
        <v>2942</v>
      </c>
      <c r="D661" s="11" t="s">
        <v>2944</v>
      </c>
      <c r="E661" s="10">
        <f t="shared" si="36"/>
        <v>28</v>
      </c>
      <c r="F661" s="11" t="s">
        <v>2945</v>
      </c>
      <c r="G661" s="10"/>
      <c r="H661" s="10"/>
      <c r="I661" s="10" t="s">
        <v>1996</v>
      </c>
      <c r="J661" s="45"/>
      <c r="K661" s="45"/>
      <c r="L661" s="10" t="s">
        <v>145</v>
      </c>
      <c r="M661" s="10" t="s">
        <v>145</v>
      </c>
      <c r="N661" s="10" t="s">
        <v>245</v>
      </c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</row>
    <row r="662" ht="14.25" customHeight="1">
      <c r="A662" s="10">
        <f t="shared" si="35"/>
        <v>643</v>
      </c>
      <c r="B662" s="11" t="s">
        <v>900</v>
      </c>
      <c r="C662" s="11" t="s">
        <v>2942</v>
      </c>
      <c r="D662" s="11" t="s">
        <v>2946</v>
      </c>
      <c r="E662" s="10">
        <f t="shared" si="36"/>
        <v>29</v>
      </c>
      <c r="F662" s="11" t="s">
        <v>2946</v>
      </c>
      <c r="G662" s="10"/>
      <c r="H662" s="10"/>
      <c r="I662" s="10" t="s">
        <v>2009</v>
      </c>
      <c r="J662" s="45"/>
      <c r="K662" s="45"/>
      <c r="L662" s="10" t="s">
        <v>145</v>
      </c>
      <c r="M662" s="10" t="s">
        <v>145</v>
      </c>
      <c r="N662" s="10" t="s">
        <v>245</v>
      </c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  <c r="BF662" s="10"/>
      <c r="BG662" s="10"/>
    </row>
    <row r="663" ht="14.25" customHeight="1">
      <c r="A663" s="10">
        <f t="shared" si="35"/>
        <v>644</v>
      </c>
      <c r="B663" s="11" t="s">
        <v>900</v>
      </c>
      <c r="C663" s="11" t="s">
        <v>2947</v>
      </c>
      <c r="D663" s="11" t="s">
        <v>2948</v>
      </c>
      <c r="E663" s="10">
        <f t="shared" si="36"/>
        <v>30</v>
      </c>
      <c r="F663" s="11" t="s">
        <v>2948</v>
      </c>
      <c r="G663" s="10"/>
      <c r="H663" s="10"/>
      <c r="I663" s="10" t="s">
        <v>2009</v>
      </c>
      <c r="J663" s="45"/>
      <c r="K663" s="45"/>
      <c r="L663" s="10" t="s">
        <v>64</v>
      </c>
      <c r="M663" s="10" t="s">
        <v>64</v>
      </c>
      <c r="N663" s="10" t="s">
        <v>245</v>
      </c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</row>
    <row r="664" ht="14.25" customHeight="1">
      <c r="A664" s="10">
        <f t="shared" si="35"/>
        <v>645</v>
      </c>
      <c r="B664" s="11" t="s">
        <v>900</v>
      </c>
      <c r="C664" s="11" t="s">
        <v>2947</v>
      </c>
      <c r="D664" s="11" t="s">
        <v>2943</v>
      </c>
      <c r="E664" s="10">
        <f t="shared" si="36"/>
        <v>31</v>
      </c>
      <c r="F664" s="11" t="s">
        <v>2943</v>
      </c>
      <c r="G664" s="10"/>
      <c r="H664" s="10"/>
      <c r="I664" s="10" t="s">
        <v>2009</v>
      </c>
      <c r="J664" s="45"/>
      <c r="K664" s="45"/>
      <c r="L664" s="10" t="s">
        <v>64</v>
      </c>
      <c r="M664" s="10" t="s">
        <v>64</v>
      </c>
      <c r="N664" s="10" t="s">
        <v>245</v>
      </c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  <c r="BF664" s="10"/>
      <c r="BG664" s="10"/>
    </row>
    <row r="665" ht="14.25" customHeight="1">
      <c r="A665" s="10">
        <f t="shared" si="35"/>
        <v>646</v>
      </c>
      <c r="B665" s="11" t="s">
        <v>900</v>
      </c>
      <c r="C665" s="11" t="s">
        <v>2947</v>
      </c>
      <c r="D665" s="11" t="s">
        <v>2949</v>
      </c>
      <c r="E665" s="10">
        <f t="shared" si="36"/>
        <v>32</v>
      </c>
      <c r="F665" s="11" t="s">
        <v>2950</v>
      </c>
      <c r="G665" s="10"/>
      <c r="H665" s="10"/>
      <c r="I665" s="10" t="s">
        <v>1996</v>
      </c>
      <c r="J665" s="45"/>
      <c r="K665" s="45"/>
      <c r="L665" s="10" t="s">
        <v>145</v>
      </c>
      <c r="M665" s="10" t="s">
        <v>145</v>
      </c>
      <c r="N665" s="10" t="s">
        <v>245</v>
      </c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</row>
    <row r="666" ht="14.25" customHeight="1">
      <c r="A666" s="10">
        <f t="shared" si="35"/>
        <v>647</v>
      </c>
      <c r="B666" s="11" t="s">
        <v>900</v>
      </c>
      <c r="C666" s="11" t="s">
        <v>2947</v>
      </c>
      <c r="D666" s="11" t="s">
        <v>2951</v>
      </c>
      <c r="E666" s="10">
        <f t="shared" si="36"/>
        <v>33</v>
      </c>
      <c r="F666" s="11" t="s">
        <v>2951</v>
      </c>
      <c r="G666" s="10"/>
      <c r="H666" s="10"/>
      <c r="I666" s="10" t="s">
        <v>2009</v>
      </c>
      <c r="J666" s="45"/>
      <c r="K666" s="45"/>
      <c r="L666" s="10" t="s">
        <v>145</v>
      </c>
      <c r="M666" s="10" t="s">
        <v>145</v>
      </c>
      <c r="N666" s="10" t="s">
        <v>245</v>
      </c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  <c r="BF666" s="10"/>
      <c r="BG666" s="10"/>
    </row>
    <row r="667" ht="14.25" customHeight="1">
      <c r="A667" s="10">
        <f t="shared" si="35"/>
        <v>648</v>
      </c>
      <c r="B667" s="11" t="s">
        <v>900</v>
      </c>
      <c r="C667" s="11" t="s">
        <v>2952</v>
      </c>
      <c r="D667" s="11" t="s">
        <v>2953</v>
      </c>
      <c r="E667" s="10">
        <f t="shared" si="36"/>
        <v>34</v>
      </c>
      <c r="F667" s="11" t="s">
        <v>2954</v>
      </c>
      <c r="G667" s="10"/>
      <c r="H667" s="10"/>
      <c r="I667" s="10" t="s">
        <v>2009</v>
      </c>
      <c r="J667" s="45"/>
      <c r="K667" s="45"/>
      <c r="L667" s="10" t="s">
        <v>64</v>
      </c>
      <c r="M667" s="10" t="s">
        <v>64</v>
      </c>
      <c r="N667" s="10" t="s">
        <v>245</v>
      </c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</row>
    <row r="668" ht="14.25" customHeight="1">
      <c r="A668" s="10">
        <f t="shared" si="35"/>
        <v>649</v>
      </c>
      <c r="B668" s="11" t="s">
        <v>900</v>
      </c>
      <c r="C668" s="11" t="s">
        <v>2952</v>
      </c>
      <c r="D668" s="11" t="s">
        <v>2955</v>
      </c>
      <c r="E668" s="10">
        <f t="shared" si="36"/>
        <v>35</v>
      </c>
      <c r="F668" s="11" t="s">
        <v>2956</v>
      </c>
      <c r="G668" s="10"/>
      <c r="H668" s="10"/>
      <c r="I668" s="10" t="s">
        <v>2009</v>
      </c>
      <c r="J668" s="45"/>
      <c r="K668" s="45"/>
      <c r="L668" s="10" t="s">
        <v>64</v>
      </c>
      <c r="M668" s="10" t="s">
        <v>64</v>
      </c>
      <c r="N668" s="10" t="s">
        <v>245</v>
      </c>
      <c r="O668" s="10" t="s">
        <v>2929</v>
      </c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  <c r="BF668" s="10"/>
      <c r="BG668" s="10"/>
    </row>
    <row r="669" ht="14.25" customHeight="1">
      <c r="A669" s="10">
        <f t="shared" si="35"/>
        <v>650</v>
      </c>
      <c r="B669" s="11" t="s">
        <v>900</v>
      </c>
      <c r="C669" s="11" t="s">
        <v>2952</v>
      </c>
      <c r="D669" s="11" t="s">
        <v>2934</v>
      </c>
      <c r="E669" s="10">
        <f t="shared" si="36"/>
        <v>36</v>
      </c>
      <c r="F669" s="11" t="s">
        <v>2957</v>
      </c>
      <c r="G669" s="10"/>
      <c r="H669" s="10"/>
      <c r="I669" s="10" t="s">
        <v>2009</v>
      </c>
      <c r="J669" s="45"/>
      <c r="K669" s="45"/>
      <c r="L669" s="10" t="s">
        <v>64</v>
      </c>
      <c r="M669" s="10" t="s">
        <v>64</v>
      </c>
      <c r="N669" s="10" t="s">
        <v>245</v>
      </c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</row>
    <row r="670" ht="14.25" customHeight="1">
      <c r="A670" s="10">
        <f t="shared" si="35"/>
        <v>651</v>
      </c>
      <c r="B670" s="11" t="s">
        <v>900</v>
      </c>
      <c r="C670" s="11" t="s">
        <v>2958</v>
      </c>
      <c r="D670" s="11" t="s">
        <v>2959</v>
      </c>
      <c r="E670" s="10">
        <f t="shared" si="36"/>
        <v>37</v>
      </c>
      <c r="F670" s="11" t="s">
        <v>2959</v>
      </c>
      <c r="G670" s="10"/>
      <c r="H670" s="10"/>
      <c r="I670" s="10" t="s">
        <v>2009</v>
      </c>
      <c r="J670" s="45"/>
      <c r="K670" s="45"/>
      <c r="L670" s="10" t="s">
        <v>145</v>
      </c>
      <c r="M670" s="10" t="s">
        <v>145</v>
      </c>
      <c r="N670" s="10" t="s">
        <v>245</v>
      </c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  <c r="BF670" s="10"/>
      <c r="BG670" s="10"/>
    </row>
    <row r="671" ht="14.25" customHeight="1">
      <c r="A671" s="10">
        <f t="shared" si="35"/>
        <v>652</v>
      </c>
      <c r="B671" s="11" t="s">
        <v>900</v>
      </c>
      <c r="C671" s="11" t="s">
        <v>2958</v>
      </c>
      <c r="D671" s="11" t="s">
        <v>2960</v>
      </c>
      <c r="E671" s="10">
        <f t="shared" si="36"/>
        <v>38</v>
      </c>
      <c r="F671" s="11" t="s">
        <v>2960</v>
      </c>
      <c r="G671" s="10"/>
      <c r="H671" s="10"/>
      <c r="I671" s="10" t="s">
        <v>2009</v>
      </c>
      <c r="J671" s="45"/>
      <c r="K671" s="45"/>
      <c r="L671" s="10" t="s">
        <v>64</v>
      </c>
      <c r="M671" s="10" t="s">
        <v>64</v>
      </c>
      <c r="N671" s="10" t="s">
        <v>245</v>
      </c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</row>
    <row r="672" ht="14.25" customHeight="1">
      <c r="A672" s="10">
        <f t="shared" si="35"/>
        <v>653</v>
      </c>
      <c r="B672" s="11" t="s">
        <v>900</v>
      </c>
      <c r="C672" s="11" t="s">
        <v>2958</v>
      </c>
      <c r="D672" s="11" t="s">
        <v>2961</v>
      </c>
      <c r="E672" s="10">
        <f t="shared" si="36"/>
        <v>39</v>
      </c>
      <c r="F672" s="11" t="s">
        <v>2961</v>
      </c>
      <c r="G672" s="10"/>
      <c r="H672" s="10"/>
      <c r="I672" s="10" t="s">
        <v>2009</v>
      </c>
      <c r="J672" s="45"/>
      <c r="K672" s="45"/>
      <c r="L672" s="10" t="s">
        <v>64</v>
      </c>
      <c r="M672" s="10" t="s">
        <v>64</v>
      </c>
      <c r="N672" s="10" t="s">
        <v>245</v>
      </c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  <c r="BE672" s="10"/>
      <c r="BF672" s="10"/>
      <c r="BG672" s="10"/>
    </row>
    <row r="673" ht="14.25" customHeight="1">
      <c r="A673" s="10">
        <f t="shared" si="35"/>
        <v>654</v>
      </c>
      <c r="B673" s="11" t="s">
        <v>900</v>
      </c>
      <c r="C673" s="11" t="s">
        <v>2958</v>
      </c>
      <c r="D673" s="11" t="s">
        <v>2962</v>
      </c>
      <c r="E673" s="10">
        <f t="shared" si="36"/>
        <v>40</v>
      </c>
      <c r="F673" s="11" t="s">
        <v>2962</v>
      </c>
      <c r="G673" s="10"/>
      <c r="H673" s="10"/>
      <c r="I673" s="10" t="s">
        <v>2009</v>
      </c>
      <c r="J673" s="45"/>
      <c r="K673" s="45"/>
      <c r="L673" s="10" t="s">
        <v>64</v>
      </c>
      <c r="M673" s="10" t="s">
        <v>64</v>
      </c>
      <c r="N673" s="10" t="s">
        <v>245</v>
      </c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</row>
    <row r="674" ht="14.25" customHeight="1">
      <c r="A674" s="10">
        <f t="shared" si="35"/>
        <v>655</v>
      </c>
      <c r="B674" s="11" t="s">
        <v>900</v>
      </c>
      <c r="C674" s="11" t="s">
        <v>2958</v>
      </c>
      <c r="D674" s="11" t="s">
        <v>2963</v>
      </c>
      <c r="E674" s="10">
        <f t="shared" si="36"/>
        <v>41</v>
      </c>
      <c r="F674" s="11" t="s">
        <v>901</v>
      </c>
      <c r="G674" s="10"/>
      <c r="H674" s="10"/>
      <c r="I674" s="10" t="s">
        <v>2009</v>
      </c>
      <c r="J674" s="45"/>
      <c r="K674" s="45"/>
      <c r="L674" s="10" t="s">
        <v>64</v>
      </c>
      <c r="M674" s="10" t="s">
        <v>64</v>
      </c>
      <c r="N674" s="10" t="s">
        <v>245</v>
      </c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  <c r="BE674" s="10"/>
      <c r="BF674" s="10"/>
      <c r="BG674" s="10"/>
    </row>
    <row r="675" ht="14.25" customHeight="1">
      <c r="A675" s="10">
        <f t="shared" si="35"/>
        <v>656</v>
      </c>
      <c r="B675" s="11" t="s">
        <v>900</v>
      </c>
      <c r="C675" s="11" t="s">
        <v>2958</v>
      </c>
      <c r="D675" s="11" t="s">
        <v>2964</v>
      </c>
      <c r="E675" s="10">
        <f t="shared" si="36"/>
        <v>42</v>
      </c>
      <c r="F675" s="11" t="s">
        <v>2964</v>
      </c>
      <c r="G675" s="10"/>
      <c r="H675" s="10"/>
      <c r="I675" s="10" t="s">
        <v>2009</v>
      </c>
      <c r="J675" s="45"/>
      <c r="K675" s="45"/>
      <c r="L675" s="10" t="s">
        <v>64</v>
      </c>
      <c r="M675" s="10" t="s">
        <v>64</v>
      </c>
      <c r="N675" s="10" t="s">
        <v>245</v>
      </c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</row>
    <row r="676" ht="14.25" customHeight="1">
      <c r="A676" s="10">
        <f t="shared" si="35"/>
        <v>657</v>
      </c>
      <c r="B676" s="11" t="s">
        <v>900</v>
      </c>
      <c r="C676" s="11" t="s">
        <v>922</v>
      </c>
      <c r="D676" s="11" t="s">
        <v>923</v>
      </c>
      <c r="E676" s="10">
        <f t="shared" si="36"/>
        <v>43</v>
      </c>
      <c r="F676" s="11" t="s">
        <v>923</v>
      </c>
      <c r="G676" s="10"/>
      <c r="H676" s="10"/>
      <c r="I676" s="10" t="s">
        <v>2009</v>
      </c>
      <c r="J676" s="45"/>
      <c r="K676" s="45"/>
      <c r="L676" s="10" t="s">
        <v>64</v>
      </c>
      <c r="M676" s="10" t="s">
        <v>64</v>
      </c>
      <c r="N676" s="10" t="s">
        <v>245</v>
      </c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  <c r="BE676" s="10"/>
      <c r="BF676" s="10"/>
      <c r="BG676" s="10"/>
    </row>
    <row r="677" ht="14.25" customHeight="1">
      <c r="A677" s="10">
        <f t="shared" si="35"/>
        <v>658</v>
      </c>
      <c r="B677" s="11" t="s">
        <v>900</v>
      </c>
      <c r="C677" s="11" t="s">
        <v>922</v>
      </c>
      <c r="D677" s="11" t="s">
        <v>2965</v>
      </c>
      <c r="E677" s="10">
        <f t="shared" si="36"/>
        <v>44</v>
      </c>
      <c r="F677" s="11" t="s">
        <v>2007</v>
      </c>
      <c r="G677" s="10"/>
      <c r="H677" s="10"/>
      <c r="I677" s="10" t="s">
        <v>2009</v>
      </c>
      <c r="J677" s="45"/>
      <c r="K677" s="45"/>
      <c r="L677" s="10" t="s">
        <v>145</v>
      </c>
      <c r="M677" s="10" t="s">
        <v>145</v>
      </c>
      <c r="N677" s="10" t="s">
        <v>245</v>
      </c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</row>
    <row r="678" ht="14.25" customHeight="1">
      <c r="A678" s="10">
        <f t="shared" si="35"/>
        <v>659</v>
      </c>
      <c r="B678" s="11" t="s">
        <v>900</v>
      </c>
      <c r="C678" s="11" t="s">
        <v>922</v>
      </c>
      <c r="D678" s="11" t="s">
        <v>2965</v>
      </c>
      <c r="E678" s="10">
        <f t="shared" si="36"/>
        <v>45</v>
      </c>
      <c r="F678" s="11" t="s">
        <v>2965</v>
      </c>
      <c r="G678" s="10"/>
      <c r="H678" s="10"/>
      <c r="I678" s="10" t="s">
        <v>2009</v>
      </c>
      <c r="J678" s="45"/>
      <c r="K678" s="45"/>
      <c r="L678" s="10" t="s">
        <v>145</v>
      </c>
      <c r="M678" s="10" t="s">
        <v>145</v>
      </c>
      <c r="N678" s="10" t="s">
        <v>245</v>
      </c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  <c r="BE678" s="10"/>
      <c r="BF678" s="10"/>
      <c r="BG678" s="10"/>
    </row>
    <row r="679" ht="14.25" customHeight="1">
      <c r="A679" s="10">
        <f t="shared" si="35"/>
        <v>660</v>
      </c>
      <c r="B679" s="11" t="s">
        <v>900</v>
      </c>
      <c r="C679" s="11" t="s">
        <v>922</v>
      </c>
      <c r="D679" s="11" t="s">
        <v>2966</v>
      </c>
      <c r="E679" s="10">
        <f t="shared" si="36"/>
        <v>46</v>
      </c>
      <c r="F679" s="11" t="s">
        <v>2967</v>
      </c>
      <c r="G679" s="10"/>
      <c r="H679" s="10"/>
      <c r="I679" s="10" t="s">
        <v>2009</v>
      </c>
      <c r="J679" s="45"/>
      <c r="K679" s="45"/>
      <c r="L679" s="10" t="s">
        <v>145</v>
      </c>
      <c r="M679" s="10" t="s">
        <v>145</v>
      </c>
      <c r="N679" s="10" t="s">
        <v>245</v>
      </c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</row>
    <row r="680" ht="14.25" customHeight="1">
      <c r="A680" s="10">
        <f t="shared" si="35"/>
        <v>661</v>
      </c>
      <c r="B680" s="11" t="s">
        <v>900</v>
      </c>
      <c r="C680" s="11" t="s">
        <v>2968</v>
      </c>
      <c r="D680" s="11" t="s">
        <v>2969</v>
      </c>
      <c r="E680" s="10">
        <f t="shared" si="36"/>
        <v>47</v>
      </c>
      <c r="F680" s="11" t="s">
        <v>2969</v>
      </c>
      <c r="G680" s="10"/>
      <c r="H680" s="10"/>
      <c r="I680" s="10" t="s">
        <v>2009</v>
      </c>
      <c r="J680" s="45"/>
      <c r="K680" s="45"/>
      <c r="L680" s="10" t="s">
        <v>64</v>
      </c>
      <c r="M680" s="10" t="s">
        <v>64</v>
      </c>
      <c r="N680" s="10" t="s">
        <v>245</v>
      </c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  <c r="BE680" s="10"/>
      <c r="BF680" s="10"/>
      <c r="BG680" s="10"/>
    </row>
    <row r="681" ht="14.25" customHeight="1">
      <c r="A681" s="10">
        <f t="shared" si="35"/>
        <v>662</v>
      </c>
      <c r="B681" s="11" t="s">
        <v>900</v>
      </c>
      <c r="C681" s="11" t="s">
        <v>2968</v>
      </c>
      <c r="D681" s="11" t="s">
        <v>2970</v>
      </c>
      <c r="E681" s="10">
        <f t="shared" si="36"/>
        <v>48</v>
      </c>
      <c r="F681" s="11" t="s">
        <v>2970</v>
      </c>
      <c r="G681" s="10"/>
      <c r="H681" s="10"/>
      <c r="I681" s="10" t="s">
        <v>2009</v>
      </c>
      <c r="J681" s="45"/>
      <c r="K681" s="45"/>
      <c r="L681" s="10" t="s">
        <v>64</v>
      </c>
      <c r="M681" s="10" t="s">
        <v>64</v>
      </c>
      <c r="N681" s="10" t="s">
        <v>245</v>
      </c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</row>
    <row r="682" ht="14.25" customHeight="1">
      <c r="A682" s="10">
        <f t="shared" si="35"/>
        <v>663</v>
      </c>
      <c r="B682" s="11" t="s">
        <v>900</v>
      </c>
      <c r="C682" s="11" t="s">
        <v>2968</v>
      </c>
      <c r="D682" s="11" t="s">
        <v>2971</v>
      </c>
      <c r="E682" s="10">
        <f t="shared" si="36"/>
        <v>49</v>
      </c>
      <c r="F682" s="11" t="s">
        <v>2971</v>
      </c>
      <c r="G682" s="10"/>
      <c r="H682" s="10"/>
      <c r="I682" s="10" t="s">
        <v>2009</v>
      </c>
      <c r="J682" s="45"/>
      <c r="K682" s="45"/>
      <c r="L682" s="10" t="s">
        <v>64</v>
      </c>
      <c r="M682" s="10" t="s">
        <v>64</v>
      </c>
      <c r="N682" s="10" t="s">
        <v>245</v>
      </c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  <c r="BF682" s="10"/>
      <c r="BG682" s="10"/>
    </row>
    <row r="683" ht="14.25" customHeight="1">
      <c r="A683" s="10">
        <f t="shared" si="35"/>
        <v>664</v>
      </c>
      <c r="B683" s="11" t="s">
        <v>900</v>
      </c>
      <c r="C683" s="11" t="s">
        <v>2968</v>
      </c>
      <c r="D683" s="11" t="s">
        <v>2972</v>
      </c>
      <c r="E683" s="10">
        <f t="shared" si="36"/>
        <v>50</v>
      </c>
      <c r="F683" s="11" t="s">
        <v>2972</v>
      </c>
      <c r="G683" s="10"/>
      <c r="H683" s="10"/>
      <c r="I683" s="10" t="s">
        <v>2009</v>
      </c>
      <c r="J683" s="45"/>
      <c r="K683" s="45"/>
      <c r="L683" s="10" t="s">
        <v>64</v>
      </c>
      <c r="M683" s="10" t="s">
        <v>64</v>
      </c>
      <c r="N683" s="10" t="s">
        <v>245</v>
      </c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</row>
    <row r="684" ht="14.25" customHeight="1">
      <c r="A684" s="10">
        <f t="shared" si="35"/>
        <v>665</v>
      </c>
      <c r="B684" s="11" t="s">
        <v>900</v>
      </c>
      <c r="C684" s="11" t="s">
        <v>2968</v>
      </c>
      <c r="D684" s="11" t="s">
        <v>2973</v>
      </c>
      <c r="E684" s="10">
        <f t="shared" si="36"/>
        <v>51</v>
      </c>
      <c r="F684" s="11" t="s">
        <v>2974</v>
      </c>
      <c r="G684" s="10"/>
      <c r="H684" s="10"/>
      <c r="I684" s="10" t="s">
        <v>2009</v>
      </c>
      <c r="J684" s="45"/>
      <c r="K684" s="45"/>
      <c r="L684" s="10" t="s">
        <v>64</v>
      </c>
      <c r="M684" s="10" t="s">
        <v>64</v>
      </c>
      <c r="N684" s="10" t="s">
        <v>245</v>
      </c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  <c r="BE684" s="10"/>
      <c r="BF684" s="10"/>
      <c r="BG684" s="10"/>
    </row>
    <row r="685" ht="14.25" customHeight="1">
      <c r="A685" s="10">
        <f t="shared" si="35"/>
        <v>666</v>
      </c>
      <c r="B685" s="11" t="s">
        <v>900</v>
      </c>
      <c r="C685" s="11" t="s">
        <v>2968</v>
      </c>
      <c r="D685" s="11" t="s">
        <v>2975</v>
      </c>
      <c r="E685" s="10">
        <f t="shared" si="36"/>
        <v>52</v>
      </c>
      <c r="F685" s="11" t="s">
        <v>2975</v>
      </c>
      <c r="G685" s="10"/>
      <c r="H685" s="10"/>
      <c r="I685" s="10" t="s">
        <v>2009</v>
      </c>
      <c r="J685" s="45"/>
      <c r="K685" s="45"/>
      <c r="L685" s="10" t="s">
        <v>64</v>
      </c>
      <c r="M685" s="10" t="s">
        <v>64</v>
      </c>
      <c r="N685" s="10" t="s">
        <v>245</v>
      </c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</row>
    <row r="686" ht="14.25" customHeight="1">
      <c r="A686" s="10">
        <f t="shared" si="35"/>
        <v>667</v>
      </c>
      <c r="B686" s="11" t="s">
        <v>900</v>
      </c>
      <c r="C686" s="11" t="s">
        <v>2976</v>
      </c>
      <c r="D686" s="11" t="s">
        <v>2977</v>
      </c>
      <c r="E686" s="10">
        <f t="shared" si="36"/>
        <v>53</v>
      </c>
      <c r="F686" s="11" t="s">
        <v>2978</v>
      </c>
      <c r="G686" s="10"/>
      <c r="H686" s="10"/>
      <c r="I686" s="10" t="s">
        <v>2009</v>
      </c>
      <c r="J686" s="45"/>
      <c r="K686" s="45"/>
      <c r="L686" s="10" t="s">
        <v>64</v>
      </c>
      <c r="M686" s="10" t="s">
        <v>64</v>
      </c>
      <c r="N686" s="10" t="s">
        <v>245</v>
      </c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  <c r="BF686" s="10"/>
      <c r="BG686" s="10"/>
    </row>
    <row r="687" ht="14.25" customHeight="1">
      <c r="A687" s="40" t="s">
        <v>876</v>
      </c>
      <c r="B687" s="41"/>
      <c r="C687" s="41" t="s">
        <v>928</v>
      </c>
      <c r="D687" s="7"/>
      <c r="E687" s="7"/>
      <c r="F687" s="7"/>
      <c r="G687" s="6"/>
      <c r="H687" s="6"/>
      <c r="I687" s="6"/>
      <c r="J687" s="6"/>
      <c r="K687" s="6"/>
      <c r="L687" s="6"/>
      <c r="M687" s="6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  <c r="AA687" s="42"/>
      <c r="AB687" s="42"/>
      <c r="AC687" s="42"/>
      <c r="AD687" s="42"/>
      <c r="AE687" s="42"/>
      <c r="AF687" s="42"/>
      <c r="AG687" s="42"/>
      <c r="AH687" s="42"/>
      <c r="AI687" s="42"/>
      <c r="AJ687" s="42"/>
      <c r="AK687" s="42"/>
      <c r="AL687" s="42"/>
      <c r="AM687" s="42"/>
      <c r="AN687" s="42"/>
      <c r="AO687" s="42"/>
      <c r="AP687" s="42"/>
      <c r="AQ687" s="42"/>
      <c r="AR687" s="42"/>
      <c r="AS687" s="42"/>
      <c r="AT687" s="42"/>
      <c r="AU687" s="42"/>
      <c r="AV687" s="42"/>
      <c r="AW687" s="42"/>
      <c r="AX687" s="42"/>
      <c r="AY687" s="42"/>
      <c r="AZ687" s="42"/>
      <c r="BA687" s="42"/>
      <c r="BB687" s="42"/>
      <c r="BC687" s="42"/>
      <c r="BD687" s="42"/>
      <c r="BE687" s="42"/>
      <c r="BF687" s="42"/>
      <c r="BG687" s="42"/>
    </row>
    <row r="688" ht="14.25" customHeight="1">
      <c r="A688" s="10">
        <f>A686+1</f>
        <v>668</v>
      </c>
      <c r="B688" s="11" t="s">
        <v>928</v>
      </c>
      <c r="C688" s="11" t="s">
        <v>929</v>
      </c>
      <c r="D688" s="11" t="s">
        <v>930</v>
      </c>
      <c r="E688" s="10">
        <v>1.0</v>
      </c>
      <c r="F688" s="11" t="s">
        <v>2979</v>
      </c>
      <c r="G688" s="10"/>
      <c r="H688" s="10"/>
      <c r="I688" s="10" t="s">
        <v>2009</v>
      </c>
      <c r="J688" s="45"/>
      <c r="K688" s="45"/>
      <c r="L688" s="10" t="s">
        <v>64</v>
      </c>
      <c r="M688" s="10" t="s">
        <v>64</v>
      </c>
      <c r="N688" s="10" t="s">
        <v>245</v>
      </c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  <c r="BE688" s="10"/>
      <c r="BF688" s="10"/>
      <c r="BG688" s="10"/>
    </row>
    <row r="689" ht="14.25" customHeight="1">
      <c r="A689" s="10">
        <f t="shared" ref="A689:A734" si="37">A688+1</f>
        <v>669</v>
      </c>
      <c r="B689" s="11" t="s">
        <v>928</v>
      </c>
      <c r="C689" s="11" t="s">
        <v>929</v>
      </c>
      <c r="D689" s="11" t="s">
        <v>2980</v>
      </c>
      <c r="E689" s="10">
        <f t="shared" ref="E689:E734" si="38">E688+1</f>
        <v>2</v>
      </c>
      <c r="F689" s="11" t="s">
        <v>2980</v>
      </c>
      <c r="G689" s="10"/>
      <c r="H689" s="10"/>
      <c r="I689" s="10" t="s">
        <v>2009</v>
      </c>
      <c r="J689" s="45"/>
      <c r="K689" s="45"/>
      <c r="L689" s="10" t="s">
        <v>145</v>
      </c>
      <c r="M689" s="10" t="s">
        <v>145</v>
      </c>
      <c r="N689" s="10" t="s">
        <v>245</v>
      </c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</row>
    <row r="690" ht="14.25" customHeight="1">
      <c r="A690" s="10">
        <f t="shared" si="37"/>
        <v>670</v>
      </c>
      <c r="B690" s="11" t="s">
        <v>928</v>
      </c>
      <c r="C690" s="11" t="s">
        <v>929</v>
      </c>
      <c r="D690" s="11" t="s">
        <v>2981</v>
      </c>
      <c r="E690" s="10">
        <f t="shared" si="38"/>
        <v>3</v>
      </c>
      <c r="F690" s="11" t="s">
        <v>2981</v>
      </c>
      <c r="G690" s="10"/>
      <c r="H690" s="10"/>
      <c r="I690" s="10" t="s">
        <v>2009</v>
      </c>
      <c r="J690" s="45"/>
      <c r="K690" s="45"/>
      <c r="L690" s="10" t="s">
        <v>64</v>
      </c>
      <c r="M690" s="10" t="s">
        <v>64</v>
      </c>
      <c r="N690" s="10" t="s">
        <v>245</v>
      </c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  <c r="BF690" s="10"/>
      <c r="BG690" s="10"/>
    </row>
    <row r="691" ht="14.25" customHeight="1">
      <c r="A691" s="10">
        <f t="shared" si="37"/>
        <v>671</v>
      </c>
      <c r="B691" s="11" t="s">
        <v>928</v>
      </c>
      <c r="C691" s="11" t="s">
        <v>929</v>
      </c>
      <c r="D691" s="11" t="s">
        <v>2982</v>
      </c>
      <c r="E691" s="10">
        <f t="shared" si="38"/>
        <v>4</v>
      </c>
      <c r="F691" s="11" t="s">
        <v>2982</v>
      </c>
      <c r="G691" s="10"/>
      <c r="H691" s="10"/>
      <c r="I691" s="10" t="s">
        <v>2009</v>
      </c>
      <c r="J691" s="45"/>
      <c r="K691" s="45"/>
      <c r="L691" s="10" t="s">
        <v>145</v>
      </c>
      <c r="M691" s="10" t="s">
        <v>145</v>
      </c>
      <c r="N691" s="10" t="s">
        <v>245</v>
      </c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</row>
    <row r="692" ht="14.25" customHeight="1">
      <c r="A692" s="10">
        <f t="shared" si="37"/>
        <v>672</v>
      </c>
      <c r="B692" s="11" t="s">
        <v>928</v>
      </c>
      <c r="C692" s="11" t="s">
        <v>929</v>
      </c>
      <c r="D692" s="11" t="s">
        <v>2983</v>
      </c>
      <c r="E692" s="10">
        <f t="shared" si="38"/>
        <v>5</v>
      </c>
      <c r="F692" s="11" t="s">
        <v>2983</v>
      </c>
      <c r="G692" s="10"/>
      <c r="H692" s="10"/>
      <c r="I692" s="10" t="s">
        <v>2009</v>
      </c>
      <c r="J692" s="45"/>
      <c r="K692" s="45"/>
      <c r="L692" s="10" t="s">
        <v>64</v>
      </c>
      <c r="M692" s="10" t="s">
        <v>64</v>
      </c>
      <c r="N692" s="10" t="s">
        <v>245</v>
      </c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  <c r="BE692" s="10"/>
      <c r="BF692" s="10"/>
      <c r="BG692" s="10"/>
    </row>
    <row r="693" ht="14.25" customHeight="1">
      <c r="A693" s="10">
        <f t="shared" si="37"/>
        <v>673</v>
      </c>
      <c r="B693" s="11" t="s">
        <v>928</v>
      </c>
      <c r="C693" s="11" t="s">
        <v>929</v>
      </c>
      <c r="D693" s="11" t="s">
        <v>2984</v>
      </c>
      <c r="E693" s="10">
        <f t="shared" si="38"/>
        <v>6</v>
      </c>
      <c r="F693" s="11" t="s">
        <v>2984</v>
      </c>
      <c r="G693" s="10"/>
      <c r="H693" s="10"/>
      <c r="I693" s="10" t="s">
        <v>2009</v>
      </c>
      <c r="J693" s="45"/>
      <c r="K693" s="45"/>
      <c r="L693" s="10" t="s">
        <v>64</v>
      </c>
      <c r="M693" s="10" t="s">
        <v>64</v>
      </c>
      <c r="N693" s="10" t="s">
        <v>245</v>
      </c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</row>
    <row r="694" ht="14.25" customHeight="1">
      <c r="A694" s="10">
        <f t="shared" si="37"/>
        <v>674</v>
      </c>
      <c r="B694" s="11" t="s">
        <v>928</v>
      </c>
      <c r="C694" s="11" t="s">
        <v>2985</v>
      </c>
      <c r="D694" s="11" t="s">
        <v>2986</v>
      </c>
      <c r="E694" s="10">
        <f t="shared" si="38"/>
        <v>7</v>
      </c>
      <c r="F694" s="11" t="s">
        <v>2986</v>
      </c>
      <c r="G694" s="10"/>
      <c r="H694" s="10"/>
      <c r="I694" s="10" t="s">
        <v>2009</v>
      </c>
      <c r="J694" s="45"/>
      <c r="K694" s="45"/>
      <c r="L694" s="10" t="s">
        <v>64</v>
      </c>
      <c r="M694" s="10" t="s">
        <v>64</v>
      </c>
      <c r="N694" s="10" t="s">
        <v>65</v>
      </c>
      <c r="O694" s="10"/>
      <c r="P694" s="10"/>
      <c r="Q694" s="10" t="s">
        <v>2987</v>
      </c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  <c r="BF694" s="10"/>
      <c r="BG694" s="10"/>
    </row>
    <row r="695" ht="14.25" customHeight="1">
      <c r="A695" s="10">
        <f t="shared" si="37"/>
        <v>675</v>
      </c>
      <c r="B695" s="11" t="s">
        <v>928</v>
      </c>
      <c r="C695" s="11" t="s">
        <v>2985</v>
      </c>
      <c r="D695" s="11" t="s">
        <v>2988</v>
      </c>
      <c r="E695" s="10">
        <f t="shared" si="38"/>
        <v>8</v>
      </c>
      <c r="F695" s="11" t="s">
        <v>2989</v>
      </c>
      <c r="G695" s="10"/>
      <c r="H695" s="10"/>
      <c r="I695" s="10" t="s">
        <v>2009</v>
      </c>
      <c r="J695" s="45"/>
      <c r="K695" s="45"/>
      <c r="L695" s="10" t="s">
        <v>64</v>
      </c>
      <c r="M695" s="10" t="s">
        <v>64</v>
      </c>
      <c r="N695" s="10" t="s">
        <v>245</v>
      </c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</row>
    <row r="696" ht="14.25" customHeight="1">
      <c r="A696" s="10">
        <f t="shared" si="37"/>
        <v>676</v>
      </c>
      <c r="B696" s="11" t="s">
        <v>928</v>
      </c>
      <c r="C696" s="11" t="s">
        <v>2990</v>
      </c>
      <c r="D696" s="11" t="s">
        <v>2991</v>
      </c>
      <c r="E696" s="10">
        <f t="shared" si="38"/>
        <v>9</v>
      </c>
      <c r="F696" s="11" t="s">
        <v>2991</v>
      </c>
      <c r="G696" s="10"/>
      <c r="H696" s="10"/>
      <c r="I696" s="10" t="s">
        <v>2009</v>
      </c>
      <c r="J696" s="45"/>
      <c r="K696" s="45"/>
      <c r="L696" s="10" t="s">
        <v>145</v>
      </c>
      <c r="M696" s="10" t="s">
        <v>145</v>
      </c>
      <c r="N696" s="10" t="s">
        <v>245</v>
      </c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  <c r="BE696" s="10"/>
      <c r="BF696" s="10"/>
      <c r="BG696" s="10"/>
    </row>
    <row r="697" ht="14.25" customHeight="1">
      <c r="A697" s="10">
        <f t="shared" si="37"/>
        <v>677</v>
      </c>
      <c r="B697" s="11" t="s">
        <v>928</v>
      </c>
      <c r="C697" s="11" t="s">
        <v>2990</v>
      </c>
      <c r="D697" s="11" t="s">
        <v>2992</v>
      </c>
      <c r="E697" s="10">
        <f t="shared" si="38"/>
        <v>10</v>
      </c>
      <c r="F697" s="11" t="s">
        <v>2992</v>
      </c>
      <c r="G697" s="10"/>
      <c r="H697" s="10"/>
      <c r="I697" s="10" t="s">
        <v>1996</v>
      </c>
      <c r="J697" s="45"/>
      <c r="K697" s="45"/>
      <c r="L697" s="10" t="s">
        <v>145</v>
      </c>
      <c r="M697" s="10" t="s">
        <v>145</v>
      </c>
      <c r="N697" s="10" t="s">
        <v>245</v>
      </c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</row>
    <row r="698" ht="14.25" customHeight="1">
      <c r="A698" s="10">
        <f t="shared" si="37"/>
        <v>678</v>
      </c>
      <c r="B698" s="11" t="s">
        <v>928</v>
      </c>
      <c r="C698" s="11" t="s">
        <v>2990</v>
      </c>
      <c r="D698" s="11" t="s">
        <v>2993</v>
      </c>
      <c r="E698" s="10">
        <f t="shared" si="38"/>
        <v>11</v>
      </c>
      <c r="F698" s="11" t="s">
        <v>2993</v>
      </c>
      <c r="G698" s="10"/>
      <c r="H698" s="10"/>
      <c r="I698" s="10" t="s">
        <v>2009</v>
      </c>
      <c r="J698" s="45"/>
      <c r="K698" s="45"/>
      <c r="L698" s="10" t="s">
        <v>64</v>
      </c>
      <c r="M698" s="10" t="s">
        <v>64</v>
      </c>
      <c r="N698" s="10" t="s">
        <v>65</v>
      </c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  <c r="BE698" s="10"/>
      <c r="BF698" s="10"/>
      <c r="BG698" s="10"/>
    </row>
    <row r="699" ht="14.25" customHeight="1">
      <c r="A699" s="10">
        <f t="shared" si="37"/>
        <v>679</v>
      </c>
      <c r="B699" s="11" t="s">
        <v>928</v>
      </c>
      <c r="C699" s="11" t="s">
        <v>2990</v>
      </c>
      <c r="D699" s="11" t="s">
        <v>2994</v>
      </c>
      <c r="E699" s="10">
        <f t="shared" si="38"/>
        <v>12</v>
      </c>
      <c r="F699" s="11" t="s">
        <v>2994</v>
      </c>
      <c r="G699" s="10"/>
      <c r="H699" s="10"/>
      <c r="I699" s="10" t="s">
        <v>2009</v>
      </c>
      <c r="J699" s="45"/>
      <c r="K699" s="45"/>
      <c r="L699" s="10" t="s">
        <v>64</v>
      </c>
      <c r="M699" s="10" t="s">
        <v>64</v>
      </c>
      <c r="N699" s="10" t="s">
        <v>65</v>
      </c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</row>
    <row r="700" ht="14.25" customHeight="1">
      <c r="A700" s="10">
        <f t="shared" si="37"/>
        <v>680</v>
      </c>
      <c r="B700" s="11" t="s">
        <v>928</v>
      </c>
      <c r="C700" s="11" t="s">
        <v>2990</v>
      </c>
      <c r="D700" s="11" t="s">
        <v>2995</v>
      </c>
      <c r="E700" s="10">
        <f t="shared" si="38"/>
        <v>13</v>
      </c>
      <c r="F700" s="11" t="s">
        <v>2995</v>
      </c>
      <c r="G700" s="10"/>
      <c r="H700" s="10"/>
      <c r="I700" s="10" t="s">
        <v>2009</v>
      </c>
      <c r="J700" s="45"/>
      <c r="K700" s="45"/>
      <c r="L700" s="10" t="s">
        <v>145</v>
      </c>
      <c r="M700" s="10" t="s">
        <v>145</v>
      </c>
      <c r="N700" s="10" t="s">
        <v>245</v>
      </c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  <c r="BE700" s="10"/>
      <c r="BF700" s="10"/>
      <c r="BG700" s="10"/>
    </row>
    <row r="701" ht="14.25" customHeight="1">
      <c r="A701" s="10">
        <f t="shared" si="37"/>
        <v>681</v>
      </c>
      <c r="B701" s="11" t="s">
        <v>928</v>
      </c>
      <c r="C701" s="11" t="s">
        <v>2990</v>
      </c>
      <c r="D701" s="11" t="s">
        <v>2996</v>
      </c>
      <c r="E701" s="10">
        <f t="shared" si="38"/>
        <v>14</v>
      </c>
      <c r="F701" s="11" t="s">
        <v>2996</v>
      </c>
      <c r="G701" s="10"/>
      <c r="H701" s="10"/>
      <c r="I701" s="10" t="s">
        <v>2009</v>
      </c>
      <c r="J701" s="45"/>
      <c r="K701" s="45"/>
      <c r="L701" s="10" t="s">
        <v>64</v>
      </c>
      <c r="M701" s="10" t="s">
        <v>64</v>
      </c>
      <c r="N701" s="10" t="s">
        <v>65</v>
      </c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</row>
    <row r="702" ht="14.25" customHeight="1">
      <c r="A702" s="10">
        <f t="shared" si="37"/>
        <v>682</v>
      </c>
      <c r="B702" s="11" t="s">
        <v>928</v>
      </c>
      <c r="C702" s="11" t="s">
        <v>2990</v>
      </c>
      <c r="D702" s="11" t="s">
        <v>2997</v>
      </c>
      <c r="E702" s="10">
        <f t="shared" si="38"/>
        <v>15</v>
      </c>
      <c r="F702" s="11" t="s">
        <v>2997</v>
      </c>
      <c r="G702" s="10"/>
      <c r="H702" s="10"/>
      <c r="I702" s="10" t="s">
        <v>2009</v>
      </c>
      <c r="J702" s="45"/>
      <c r="K702" s="45"/>
      <c r="L702" s="10" t="s">
        <v>64</v>
      </c>
      <c r="M702" s="10" t="s">
        <v>64</v>
      </c>
      <c r="N702" s="10" t="s">
        <v>245</v>
      </c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  <c r="BF702" s="10"/>
      <c r="BG702" s="10"/>
    </row>
    <row r="703" ht="14.25" customHeight="1">
      <c r="A703" s="10">
        <f t="shared" si="37"/>
        <v>683</v>
      </c>
      <c r="B703" s="11" t="s">
        <v>928</v>
      </c>
      <c r="C703" s="11" t="s">
        <v>2990</v>
      </c>
      <c r="D703" s="11" t="s">
        <v>2998</v>
      </c>
      <c r="E703" s="10">
        <f t="shared" si="38"/>
        <v>16</v>
      </c>
      <c r="F703" s="11" t="s">
        <v>2998</v>
      </c>
      <c r="G703" s="10"/>
      <c r="H703" s="10"/>
      <c r="I703" s="10" t="s">
        <v>2009</v>
      </c>
      <c r="J703" s="45"/>
      <c r="K703" s="45"/>
      <c r="L703" s="10" t="s">
        <v>145</v>
      </c>
      <c r="M703" s="10" t="s">
        <v>145</v>
      </c>
      <c r="N703" s="10" t="s">
        <v>245</v>
      </c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</row>
    <row r="704" ht="14.25" customHeight="1">
      <c r="A704" s="10">
        <f t="shared" si="37"/>
        <v>684</v>
      </c>
      <c r="B704" s="11" t="s">
        <v>928</v>
      </c>
      <c r="C704" s="11" t="s">
        <v>2990</v>
      </c>
      <c r="D704" s="11" t="s">
        <v>2999</v>
      </c>
      <c r="E704" s="10">
        <f t="shared" si="38"/>
        <v>17</v>
      </c>
      <c r="F704" s="11" t="s">
        <v>3000</v>
      </c>
      <c r="G704" s="10"/>
      <c r="H704" s="10"/>
      <c r="I704" s="10" t="s">
        <v>2009</v>
      </c>
      <c r="J704" s="45"/>
      <c r="K704" s="45"/>
      <c r="L704" s="10" t="s">
        <v>64</v>
      </c>
      <c r="M704" s="10" t="s">
        <v>64</v>
      </c>
      <c r="N704" s="10" t="s">
        <v>65</v>
      </c>
      <c r="O704" s="10"/>
      <c r="P704" s="10"/>
      <c r="Q704" s="10"/>
      <c r="R704" s="10"/>
      <c r="S704" s="10"/>
      <c r="T704" s="10"/>
      <c r="U704" s="10" t="s">
        <v>3001</v>
      </c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  <c r="BE704" s="10"/>
      <c r="BF704" s="10"/>
      <c r="BG704" s="10"/>
    </row>
    <row r="705" ht="14.25" customHeight="1">
      <c r="A705" s="10">
        <f t="shared" si="37"/>
        <v>685</v>
      </c>
      <c r="B705" s="11" t="s">
        <v>928</v>
      </c>
      <c r="C705" s="11" t="s">
        <v>2990</v>
      </c>
      <c r="D705" s="11" t="s">
        <v>3002</v>
      </c>
      <c r="E705" s="10">
        <f t="shared" si="38"/>
        <v>18</v>
      </c>
      <c r="F705" s="11" t="s">
        <v>3002</v>
      </c>
      <c r="G705" s="10"/>
      <c r="H705" s="10"/>
      <c r="I705" s="10" t="s">
        <v>2009</v>
      </c>
      <c r="J705" s="45"/>
      <c r="K705" s="45"/>
      <c r="L705" s="10" t="s">
        <v>64</v>
      </c>
      <c r="M705" s="10" t="s">
        <v>64</v>
      </c>
      <c r="N705" s="10" t="s">
        <v>245</v>
      </c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  <c r="BF705" s="10"/>
      <c r="BG705" s="10"/>
    </row>
    <row r="706" ht="14.25" customHeight="1">
      <c r="A706" s="10">
        <f t="shared" si="37"/>
        <v>686</v>
      </c>
      <c r="B706" s="11" t="s">
        <v>928</v>
      </c>
      <c r="C706" s="11" t="s">
        <v>2990</v>
      </c>
      <c r="D706" s="11" t="s">
        <v>3003</v>
      </c>
      <c r="E706" s="10">
        <f t="shared" si="38"/>
        <v>19</v>
      </c>
      <c r="F706" s="11" t="s">
        <v>3003</v>
      </c>
      <c r="G706" s="10"/>
      <c r="H706" s="10"/>
      <c r="I706" s="10" t="s">
        <v>2009</v>
      </c>
      <c r="J706" s="45"/>
      <c r="K706" s="45"/>
      <c r="L706" s="10" t="s">
        <v>64</v>
      </c>
      <c r="M706" s="10" t="s">
        <v>64</v>
      </c>
      <c r="N706" s="10" t="s">
        <v>245</v>
      </c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  <c r="BE706" s="10"/>
      <c r="BF706" s="10"/>
      <c r="BG706" s="10"/>
    </row>
    <row r="707" ht="14.25" customHeight="1">
      <c r="A707" s="10">
        <f t="shared" si="37"/>
        <v>687</v>
      </c>
      <c r="B707" s="11" t="s">
        <v>928</v>
      </c>
      <c r="C707" s="11" t="s">
        <v>3004</v>
      </c>
      <c r="D707" s="11" t="s">
        <v>3005</v>
      </c>
      <c r="E707" s="10">
        <f t="shared" si="38"/>
        <v>20</v>
      </c>
      <c r="F707" s="11" t="s">
        <v>3005</v>
      </c>
      <c r="G707" s="10"/>
      <c r="H707" s="10"/>
      <c r="I707" s="10" t="s">
        <v>2009</v>
      </c>
      <c r="J707" s="45"/>
      <c r="K707" s="45"/>
      <c r="L707" s="10" t="s">
        <v>145</v>
      </c>
      <c r="M707" s="10" t="s">
        <v>145</v>
      </c>
      <c r="N707" s="10" t="s">
        <v>245</v>
      </c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  <c r="BF707" s="10"/>
      <c r="BG707" s="10"/>
    </row>
    <row r="708" ht="14.25" customHeight="1">
      <c r="A708" s="10">
        <f t="shared" si="37"/>
        <v>688</v>
      </c>
      <c r="B708" s="11" t="s">
        <v>928</v>
      </c>
      <c r="C708" s="11" t="s">
        <v>3004</v>
      </c>
      <c r="D708" s="11" t="s">
        <v>3006</v>
      </c>
      <c r="E708" s="10">
        <f t="shared" si="38"/>
        <v>21</v>
      </c>
      <c r="F708" s="11" t="s">
        <v>3006</v>
      </c>
      <c r="G708" s="10"/>
      <c r="H708" s="10"/>
      <c r="I708" s="10" t="s">
        <v>2009</v>
      </c>
      <c r="J708" s="45"/>
      <c r="K708" s="45"/>
      <c r="L708" s="10" t="s">
        <v>64</v>
      </c>
      <c r="M708" s="10" t="s">
        <v>64</v>
      </c>
      <c r="N708" s="10" t="s">
        <v>245</v>
      </c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  <c r="BE708" s="10"/>
      <c r="BF708" s="10"/>
      <c r="BG708" s="10"/>
    </row>
    <row r="709" ht="14.25" customHeight="1">
      <c r="A709" s="10">
        <f t="shared" si="37"/>
        <v>689</v>
      </c>
      <c r="B709" s="11" t="s">
        <v>928</v>
      </c>
      <c r="C709" s="11" t="s">
        <v>3004</v>
      </c>
      <c r="D709" s="11" t="s">
        <v>3007</v>
      </c>
      <c r="E709" s="10">
        <f t="shared" si="38"/>
        <v>22</v>
      </c>
      <c r="F709" s="11" t="s">
        <v>3007</v>
      </c>
      <c r="G709" s="10"/>
      <c r="H709" s="10"/>
      <c r="I709" s="10" t="s">
        <v>2009</v>
      </c>
      <c r="J709" s="45"/>
      <c r="K709" s="45"/>
      <c r="L709" s="10" t="s">
        <v>64</v>
      </c>
      <c r="M709" s="10" t="s">
        <v>64</v>
      </c>
      <c r="N709" s="10" t="s">
        <v>245</v>
      </c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  <c r="BF709" s="10"/>
      <c r="BG709" s="10"/>
    </row>
    <row r="710" ht="14.25" customHeight="1">
      <c r="A710" s="10">
        <f t="shared" si="37"/>
        <v>690</v>
      </c>
      <c r="B710" s="11" t="s">
        <v>928</v>
      </c>
      <c r="C710" s="11" t="s">
        <v>3004</v>
      </c>
      <c r="D710" s="11" t="s">
        <v>3008</v>
      </c>
      <c r="E710" s="10">
        <f t="shared" si="38"/>
        <v>23</v>
      </c>
      <c r="F710" s="11" t="s">
        <v>3008</v>
      </c>
      <c r="G710" s="10"/>
      <c r="H710" s="10"/>
      <c r="I710" s="10" t="s">
        <v>2009</v>
      </c>
      <c r="J710" s="45"/>
      <c r="K710" s="45"/>
      <c r="L710" s="10" t="s">
        <v>64</v>
      </c>
      <c r="M710" s="10" t="s">
        <v>64</v>
      </c>
      <c r="N710" s="10" t="s">
        <v>245</v>
      </c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  <c r="BE710" s="10"/>
      <c r="BF710" s="10"/>
      <c r="BG710" s="10"/>
    </row>
    <row r="711" ht="14.25" customHeight="1">
      <c r="A711" s="10">
        <f t="shared" si="37"/>
        <v>691</v>
      </c>
      <c r="B711" s="11" t="s">
        <v>928</v>
      </c>
      <c r="C711" s="11" t="s">
        <v>3004</v>
      </c>
      <c r="D711" s="11" t="s">
        <v>3006</v>
      </c>
      <c r="E711" s="10">
        <f t="shared" si="38"/>
        <v>24</v>
      </c>
      <c r="F711" s="11" t="s">
        <v>3009</v>
      </c>
      <c r="G711" s="10"/>
      <c r="H711" s="10"/>
      <c r="I711" s="10" t="s">
        <v>1996</v>
      </c>
      <c r="J711" s="45"/>
      <c r="K711" s="45"/>
      <c r="L711" s="10" t="s">
        <v>145</v>
      </c>
      <c r="M711" s="10" t="s">
        <v>145</v>
      </c>
      <c r="N711" s="10" t="s">
        <v>245</v>
      </c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</row>
    <row r="712" ht="14.25" customHeight="1">
      <c r="A712" s="10">
        <f t="shared" si="37"/>
        <v>692</v>
      </c>
      <c r="B712" s="11" t="s">
        <v>928</v>
      </c>
      <c r="C712" s="11" t="s">
        <v>3004</v>
      </c>
      <c r="D712" s="11" t="s">
        <v>3010</v>
      </c>
      <c r="E712" s="10">
        <f t="shared" si="38"/>
        <v>25</v>
      </c>
      <c r="F712" s="11" t="s">
        <v>3011</v>
      </c>
      <c r="G712" s="10"/>
      <c r="H712" s="10"/>
      <c r="I712" s="10" t="s">
        <v>2009</v>
      </c>
      <c r="J712" s="45"/>
      <c r="K712" s="45"/>
      <c r="L712" s="10" t="s">
        <v>64</v>
      </c>
      <c r="M712" s="10" t="s">
        <v>64</v>
      </c>
      <c r="N712" s="10" t="s">
        <v>245</v>
      </c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  <c r="BE712" s="10"/>
      <c r="BF712" s="10"/>
      <c r="BG712" s="10"/>
    </row>
    <row r="713" ht="14.25" customHeight="1">
      <c r="A713" s="10">
        <f t="shared" si="37"/>
        <v>693</v>
      </c>
      <c r="B713" s="11" t="s">
        <v>928</v>
      </c>
      <c r="C713" s="11" t="s">
        <v>3004</v>
      </c>
      <c r="D713" s="11" t="s">
        <v>3012</v>
      </c>
      <c r="E713" s="10">
        <f t="shared" si="38"/>
        <v>26</v>
      </c>
      <c r="F713" s="11" t="s">
        <v>3012</v>
      </c>
      <c r="G713" s="10"/>
      <c r="H713" s="10"/>
      <c r="I713" s="10" t="s">
        <v>2009</v>
      </c>
      <c r="J713" s="45"/>
      <c r="K713" s="45"/>
      <c r="L713" s="10" t="s">
        <v>64</v>
      </c>
      <c r="M713" s="10" t="s">
        <v>64</v>
      </c>
      <c r="N713" s="10" t="s">
        <v>245</v>
      </c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  <c r="BF713" s="10"/>
      <c r="BG713" s="10"/>
    </row>
    <row r="714" ht="14.25" customHeight="1">
      <c r="A714" s="10">
        <f t="shared" si="37"/>
        <v>694</v>
      </c>
      <c r="B714" s="11" t="s">
        <v>928</v>
      </c>
      <c r="C714" s="11" t="s">
        <v>3004</v>
      </c>
      <c r="D714" s="11" t="s">
        <v>3013</v>
      </c>
      <c r="E714" s="10">
        <f t="shared" si="38"/>
        <v>27</v>
      </c>
      <c r="F714" s="11" t="s">
        <v>3014</v>
      </c>
      <c r="G714" s="10"/>
      <c r="H714" s="10"/>
      <c r="I714" s="10" t="s">
        <v>1996</v>
      </c>
      <c r="J714" s="45"/>
      <c r="K714" s="45"/>
      <c r="L714" s="10" t="s">
        <v>145</v>
      </c>
      <c r="M714" s="10" t="s">
        <v>145</v>
      </c>
      <c r="N714" s="10" t="s">
        <v>245</v>
      </c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  <c r="BE714" s="10"/>
      <c r="BF714" s="10"/>
      <c r="BG714" s="10"/>
    </row>
    <row r="715" ht="14.25" customHeight="1">
      <c r="A715" s="10">
        <f t="shared" si="37"/>
        <v>695</v>
      </c>
      <c r="B715" s="11" t="s">
        <v>928</v>
      </c>
      <c r="C715" s="11" t="s">
        <v>3004</v>
      </c>
      <c r="D715" s="11" t="s">
        <v>3013</v>
      </c>
      <c r="E715" s="10">
        <f t="shared" si="38"/>
        <v>28</v>
      </c>
      <c r="F715" s="11" t="s">
        <v>3013</v>
      </c>
      <c r="G715" s="10"/>
      <c r="H715" s="10"/>
      <c r="I715" s="10" t="s">
        <v>2009</v>
      </c>
      <c r="J715" s="45"/>
      <c r="K715" s="45"/>
      <c r="L715" s="10" t="s">
        <v>64</v>
      </c>
      <c r="M715" s="10" t="s">
        <v>64</v>
      </c>
      <c r="N715" s="10" t="s">
        <v>245</v>
      </c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</row>
    <row r="716" ht="14.25" customHeight="1">
      <c r="A716" s="10">
        <f t="shared" si="37"/>
        <v>696</v>
      </c>
      <c r="B716" s="11" t="s">
        <v>928</v>
      </c>
      <c r="C716" s="11" t="s">
        <v>3004</v>
      </c>
      <c r="D716" s="11" t="s">
        <v>3015</v>
      </c>
      <c r="E716" s="10">
        <f t="shared" si="38"/>
        <v>29</v>
      </c>
      <c r="F716" s="11" t="s">
        <v>3015</v>
      </c>
      <c r="G716" s="10"/>
      <c r="H716" s="10"/>
      <c r="I716" s="10" t="s">
        <v>2009</v>
      </c>
      <c r="J716" s="45"/>
      <c r="K716" s="45"/>
      <c r="L716" s="10" t="s">
        <v>64</v>
      </c>
      <c r="M716" s="10" t="s">
        <v>64</v>
      </c>
      <c r="N716" s="10" t="s">
        <v>245</v>
      </c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  <c r="BF716" s="10"/>
      <c r="BG716" s="10"/>
    </row>
    <row r="717" ht="14.25" customHeight="1">
      <c r="A717" s="10">
        <f t="shared" si="37"/>
        <v>697</v>
      </c>
      <c r="B717" s="11" t="s">
        <v>928</v>
      </c>
      <c r="C717" s="11" t="s">
        <v>3004</v>
      </c>
      <c r="D717" s="11" t="s">
        <v>3016</v>
      </c>
      <c r="E717" s="10">
        <f t="shared" si="38"/>
        <v>30</v>
      </c>
      <c r="F717" s="11" t="s">
        <v>3016</v>
      </c>
      <c r="G717" s="10"/>
      <c r="H717" s="10"/>
      <c r="I717" s="10" t="s">
        <v>2009</v>
      </c>
      <c r="J717" s="45"/>
      <c r="K717" s="45"/>
      <c r="L717" s="10" t="s">
        <v>64</v>
      </c>
      <c r="M717" s="10" t="s">
        <v>64</v>
      </c>
      <c r="N717" s="10" t="s">
        <v>245</v>
      </c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</row>
    <row r="718" ht="14.25" customHeight="1">
      <c r="A718" s="10">
        <f t="shared" si="37"/>
        <v>698</v>
      </c>
      <c r="B718" s="11" t="s">
        <v>928</v>
      </c>
      <c r="C718" s="11" t="s">
        <v>3004</v>
      </c>
      <c r="D718" s="11" t="s">
        <v>3017</v>
      </c>
      <c r="E718" s="10">
        <f t="shared" si="38"/>
        <v>31</v>
      </c>
      <c r="F718" s="11" t="s">
        <v>3018</v>
      </c>
      <c r="G718" s="10"/>
      <c r="H718" s="10"/>
      <c r="I718" s="10" t="s">
        <v>2009</v>
      </c>
      <c r="J718" s="45"/>
      <c r="K718" s="45"/>
      <c r="L718" s="10" t="s">
        <v>64</v>
      </c>
      <c r="M718" s="10" t="s">
        <v>64</v>
      </c>
      <c r="N718" s="10" t="s">
        <v>245</v>
      </c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  <c r="BE718" s="10"/>
      <c r="BF718" s="10"/>
      <c r="BG718" s="10"/>
    </row>
    <row r="719" ht="14.25" customHeight="1">
      <c r="A719" s="10">
        <f t="shared" si="37"/>
        <v>699</v>
      </c>
      <c r="B719" s="11" t="s">
        <v>928</v>
      </c>
      <c r="C719" s="11" t="s">
        <v>942</v>
      </c>
      <c r="D719" s="11" t="s">
        <v>3019</v>
      </c>
      <c r="E719" s="10">
        <f t="shared" si="38"/>
        <v>32</v>
      </c>
      <c r="F719" s="11" t="s">
        <v>3019</v>
      </c>
      <c r="G719" s="10"/>
      <c r="H719" s="10"/>
      <c r="I719" s="10" t="s">
        <v>2009</v>
      </c>
      <c r="J719" s="45"/>
      <c r="K719" s="45"/>
      <c r="L719" s="10" t="s">
        <v>145</v>
      </c>
      <c r="M719" s="10" t="s">
        <v>145</v>
      </c>
      <c r="N719" s="10" t="s">
        <v>245</v>
      </c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  <c r="BF719" s="10"/>
      <c r="BG719" s="10"/>
    </row>
    <row r="720" ht="14.25" customHeight="1">
      <c r="A720" s="10">
        <f t="shared" si="37"/>
        <v>700</v>
      </c>
      <c r="B720" s="11" t="s">
        <v>928</v>
      </c>
      <c r="C720" s="11" t="s">
        <v>942</v>
      </c>
      <c r="D720" s="11" t="s">
        <v>3020</v>
      </c>
      <c r="E720" s="10">
        <f t="shared" si="38"/>
        <v>33</v>
      </c>
      <c r="F720" s="11" t="s">
        <v>3020</v>
      </c>
      <c r="G720" s="10"/>
      <c r="H720" s="10"/>
      <c r="I720" s="10" t="s">
        <v>2009</v>
      </c>
      <c r="J720" s="45"/>
      <c r="K720" s="45"/>
      <c r="L720" s="10" t="s">
        <v>64</v>
      </c>
      <c r="M720" s="10" t="s">
        <v>64</v>
      </c>
      <c r="N720" s="10" t="s">
        <v>245</v>
      </c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  <c r="BE720" s="10"/>
      <c r="BF720" s="10"/>
      <c r="BG720" s="10"/>
    </row>
    <row r="721" ht="14.25" customHeight="1">
      <c r="A721" s="10">
        <f t="shared" si="37"/>
        <v>701</v>
      </c>
      <c r="B721" s="11" t="s">
        <v>928</v>
      </c>
      <c r="C721" s="11" t="s">
        <v>942</v>
      </c>
      <c r="D721" s="11" t="s">
        <v>3021</v>
      </c>
      <c r="E721" s="10">
        <f t="shared" si="38"/>
        <v>34</v>
      </c>
      <c r="F721" s="11" t="s">
        <v>3021</v>
      </c>
      <c r="G721" s="10"/>
      <c r="H721" s="10"/>
      <c r="I721" s="10" t="s">
        <v>2009</v>
      </c>
      <c r="J721" s="45"/>
      <c r="K721" s="45"/>
      <c r="L721" s="10" t="s">
        <v>145</v>
      </c>
      <c r="M721" s="10" t="s">
        <v>145</v>
      </c>
      <c r="N721" s="10" t="s">
        <v>245</v>
      </c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</row>
    <row r="722" ht="14.25" customHeight="1">
      <c r="A722" s="10">
        <f t="shared" si="37"/>
        <v>702</v>
      </c>
      <c r="B722" s="11" t="s">
        <v>928</v>
      </c>
      <c r="C722" s="11" t="s">
        <v>942</v>
      </c>
      <c r="D722" s="11" t="s">
        <v>3022</v>
      </c>
      <c r="E722" s="10">
        <f t="shared" si="38"/>
        <v>35</v>
      </c>
      <c r="F722" s="11" t="s">
        <v>3022</v>
      </c>
      <c r="G722" s="10"/>
      <c r="H722" s="10"/>
      <c r="I722" s="10" t="s">
        <v>2009</v>
      </c>
      <c r="J722" s="45"/>
      <c r="K722" s="45"/>
      <c r="L722" s="10" t="s">
        <v>145</v>
      </c>
      <c r="M722" s="10" t="s">
        <v>145</v>
      </c>
      <c r="N722" s="10" t="s">
        <v>245</v>
      </c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  <c r="BE722" s="10"/>
      <c r="BF722" s="10"/>
      <c r="BG722" s="10"/>
    </row>
    <row r="723" ht="14.25" customHeight="1">
      <c r="A723" s="10">
        <f t="shared" si="37"/>
        <v>703</v>
      </c>
      <c r="B723" s="11" t="s">
        <v>928</v>
      </c>
      <c r="C723" s="11" t="s">
        <v>942</v>
      </c>
      <c r="D723" s="11" t="s">
        <v>3023</v>
      </c>
      <c r="E723" s="10">
        <f t="shared" si="38"/>
        <v>36</v>
      </c>
      <c r="F723" s="11" t="s">
        <v>3023</v>
      </c>
      <c r="G723" s="10"/>
      <c r="H723" s="10"/>
      <c r="I723" s="10" t="s">
        <v>2009</v>
      </c>
      <c r="J723" s="45"/>
      <c r="K723" s="45"/>
      <c r="L723" s="10" t="s">
        <v>64</v>
      </c>
      <c r="M723" s="10" t="s">
        <v>64</v>
      </c>
      <c r="N723" s="10" t="s">
        <v>245</v>
      </c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</row>
    <row r="724" ht="14.25" customHeight="1">
      <c r="A724" s="10">
        <f t="shared" si="37"/>
        <v>704</v>
      </c>
      <c r="B724" s="11" t="s">
        <v>928</v>
      </c>
      <c r="C724" s="11" t="s">
        <v>942</v>
      </c>
      <c r="D724" s="11" t="s">
        <v>3024</v>
      </c>
      <c r="E724" s="10">
        <f t="shared" si="38"/>
        <v>37</v>
      </c>
      <c r="F724" s="11" t="s">
        <v>3024</v>
      </c>
      <c r="G724" s="10"/>
      <c r="H724" s="10"/>
      <c r="I724" s="10" t="s">
        <v>2009</v>
      </c>
      <c r="J724" s="45"/>
      <c r="K724" s="45"/>
      <c r="L724" s="10" t="s">
        <v>64</v>
      </c>
      <c r="M724" s="10" t="s">
        <v>64</v>
      </c>
      <c r="N724" s="10" t="s">
        <v>245</v>
      </c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  <c r="BE724" s="10"/>
      <c r="BF724" s="10"/>
      <c r="BG724" s="10"/>
    </row>
    <row r="725" ht="14.25" customHeight="1">
      <c r="A725" s="10">
        <f t="shared" si="37"/>
        <v>705</v>
      </c>
      <c r="B725" s="11" t="s">
        <v>928</v>
      </c>
      <c r="C725" s="11" t="s">
        <v>942</v>
      </c>
      <c r="D725" s="11" t="s">
        <v>3025</v>
      </c>
      <c r="E725" s="10">
        <f t="shared" si="38"/>
        <v>38</v>
      </c>
      <c r="F725" s="11" t="s">
        <v>3025</v>
      </c>
      <c r="G725" s="10"/>
      <c r="H725" s="10"/>
      <c r="I725" s="10" t="s">
        <v>2009</v>
      </c>
      <c r="J725" s="45"/>
      <c r="K725" s="45"/>
      <c r="L725" s="10" t="s">
        <v>64</v>
      </c>
      <c r="M725" s="10" t="s">
        <v>64</v>
      </c>
      <c r="N725" s="10" t="s">
        <v>245</v>
      </c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</row>
    <row r="726" ht="14.25" customHeight="1">
      <c r="A726" s="10">
        <f t="shared" si="37"/>
        <v>706</v>
      </c>
      <c r="B726" s="11" t="s">
        <v>928</v>
      </c>
      <c r="C726" s="11" t="s">
        <v>942</v>
      </c>
      <c r="D726" s="11" t="s">
        <v>943</v>
      </c>
      <c r="E726" s="10">
        <f t="shared" si="38"/>
        <v>39</v>
      </c>
      <c r="F726" s="11" t="s">
        <v>3026</v>
      </c>
      <c r="G726" s="10"/>
      <c r="H726" s="10"/>
      <c r="I726" s="10" t="s">
        <v>2009</v>
      </c>
      <c r="J726" s="45"/>
      <c r="K726" s="45"/>
      <c r="L726" s="10" t="s">
        <v>64</v>
      </c>
      <c r="M726" s="10" t="s">
        <v>64</v>
      </c>
      <c r="N726" s="10" t="s">
        <v>245</v>
      </c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  <c r="BE726" s="10"/>
      <c r="BF726" s="10"/>
      <c r="BG726" s="10"/>
    </row>
    <row r="727" ht="14.25" customHeight="1">
      <c r="A727" s="10">
        <f t="shared" si="37"/>
        <v>707</v>
      </c>
      <c r="B727" s="11" t="s">
        <v>928</v>
      </c>
      <c r="C727" s="11" t="s">
        <v>3027</v>
      </c>
      <c r="D727" s="11" t="s">
        <v>3028</v>
      </c>
      <c r="E727" s="10">
        <f t="shared" si="38"/>
        <v>40</v>
      </c>
      <c r="F727" s="11" t="s">
        <v>3028</v>
      </c>
      <c r="G727" s="10"/>
      <c r="H727" s="10"/>
      <c r="I727" s="10" t="s">
        <v>2009</v>
      </c>
      <c r="J727" s="45"/>
      <c r="K727" s="45"/>
      <c r="L727" s="10" t="s">
        <v>64</v>
      </c>
      <c r="M727" s="10" t="s">
        <v>64</v>
      </c>
      <c r="N727" s="10" t="s">
        <v>245</v>
      </c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</row>
    <row r="728" ht="14.25" customHeight="1">
      <c r="A728" s="10">
        <f t="shared" si="37"/>
        <v>708</v>
      </c>
      <c r="B728" s="11" t="s">
        <v>928</v>
      </c>
      <c r="C728" s="11" t="s">
        <v>3027</v>
      </c>
      <c r="D728" s="11" t="s">
        <v>3029</v>
      </c>
      <c r="E728" s="10">
        <f t="shared" si="38"/>
        <v>41</v>
      </c>
      <c r="F728" s="11" t="s">
        <v>3030</v>
      </c>
      <c r="G728" s="10"/>
      <c r="H728" s="10"/>
      <c r="I728" s="10" t="s">
        <v>2009</v>
      </c>
      <c r="J728" s="45"/>
      <c r="K728" s="45"/>
      <c r="L728" s="10" t="s">
        <v>64</v>
      </c>
      <c r="M728" s="10" t="s">
        <v>64</v>
      </c>
      <c r="N728" s="10" t="s">
        <v>245</v>
      </c>
      <c r="O728" s="10"/>
      <c r="P728" s="10"/>
      <c r="Q728" s="10"/>
      <c r="R728" s="10"/>
      <c r="S728" s="10"/>
      <c r="T728" s="10"/>
      <c r="U728" s="10" t="s">
        <v>2810</v>
      </c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  <c r="BE728" s="10"/>
      <c r="BF728" s="10"/>
      <c r="BG728" s="10"/>
    </row>
    <row r="729" ht="14.25" customHeight="1">
      <c r="A729" s="10">
        <f t="shared" si="37"/>
        <v>709</v>
      </c>
      <c r="B729" s="11" t="s">
        <v>928</v>
      </c>
      <c r="C729" s="11" t="s">
        <v>3027</v>
      </c>
      <c r="D729" s="11" t="s">
        <v>3029</v>
      </c>
      <c r="E729" s="10">
        <f t="shared" si="38"/>
        <v>42</v>
      </c>
      <c r="F729" s="11" t="s">
        <v>3029</v>
      </c>
      <c r="G729" s="10"/>
      <c r="H729" s="10"/>
      <c r="I729" s="10" t="s">
        <v>2009</v>
      </c>
      <c r="J729" s="45"/>
      <c r="K729" s="45"/>
      <c r="L729" s="10" t="s">
        <v>64</v>
      </c>
      <c r="M729" s="10" t="s">
        <v>64</v>
      </c>
      <c r="N729" s="10" t="s">
        <v>245</v>
      </c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</row>
    <row r="730" ht="14.25" customHeight="1">
      <c r="A730" s="10">
        <f t="shared" si="37"/>
        <v>710</v>
      </c>
      <c r="B730" s="11" t="s">
        <v>928</v>
      </c>
      <c r="C730" s="11" t="s">
        <v>3027</v>
      </c>
      <c r="D730" s="11" t="s">
        <v>3031</v>
      </c>
      <c r="E730" s="10">
        <f t="shared" si="38"/>
        <v>43</v>
      </c>
      <c r="F730" s="11" t="s">
        <v>3031</v>
      </c>
      <c r="G730" s="10"/>
      <c r="H730" s="10"/>
      <c r="I730" s="10" t="s">
        <v>2009</v>
      </c>
      <c r="J730" s="45"/>
      <c r="K730" s="45"/>
      <c r="L730" s="10" t="s">
        <v>145</v>
      </c>
      <c r="M730" s="10" t="s">
        <v>145</v>
      </c>
      <c r="N730" s="10" t="s">
        <v>245</v>
      </c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  <c r="BE730" s="10"/>
      <c r="BF730" s="10"/>
      <c r="BG730" s="10"/>
    </row>
    <row r="731" ht="14.25" customHeight="1">
      <c r="A731" s="10">
        <f t="shared" si="37"/>
        <v>711</v>
      </c>
      <c r="B731" s="11" t="s">
        <v>928</v>
      </c>
      <c r="C731" s="11" t="s">
        <v>3027</v>
      </c>
      <c r="D731" s="11" t="s">
        <v>3032</v>
      </c>
      <c r="E731" s="10">
        <f t="shared" si="38"/>
        <v>44</v>
      </c>
      <c r="F731" s="11" t="s">
        <v>3032</v>
      </c>
      <c r="G731" s="10"/>
      <c r="H731" s="10"/>
      <c r="I731" s="10" t="s">
        <v>2009</v>
      </c>
      <c r="J731" s="45"/>
      <c r="K731" s="45"/>
      <c r="L731" s="10" t="s">
        <v>145</v>
      </c>
      <c r="M731" s="10" t="s">
        <v>145</v>
      </c>
      <c r="N731" s="10" t="s">
        <v>245</v>
      </c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</row>
    <row r="732" ht="14.25" customHeight="1">
      <c r="A732" s="10">
        <f t="shared" si="37"/>
        <v>712</v>
      </c>
      <c r="B732" s="11" t="s">
        <v>928</v>
      </c>
      <c r="C732" s="11" t="s">
        <v>3033</v>
      </c>
      <c r="D732" s="11" t="s">
        <v>3034</v>
      </c>
      <c r="E732" s="10">
        <f t="shared" si="38"/>
        <v>45</v>
      </c>
      <c r="F732" s="11" t="s">
        <v>3034</v>
      </c>
      <c r="G732" s="10"/>
      <c r="H732" s="10"/>
      <c r="I732" s="10" t="s">
        <v>2009</v>
      </c>
      <c r="J732" s="45"/>
      <c r="K732" s="45"/>
      <c r="L732" s="10" t="s">
        <v>64</v>
      </c>
      <c r="M732" s="10" t="s">
        <v>64</v>
      </c>
      <c r="N732" s="10" t="s">
        <v>245</v>
      </c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"/>
      <c r="BD732" s="10"/>
      <c r="BE732" s="10"/>
      <c r="BF732" s="10"/>
      <c r="BG732" s="10"/>
    </row>
    <row r="733" ht="14.25" customHeight="1">
      <c r="A733" s="10">
        <f t="shared" si="37"/>
        <v>713</v>
      </c>
      <c r="B733" s="11" t="s">
        <v>928</v>
      </c>
      <c r="C733" s="11" t="s">
        <v>3033</v>
      </c>
      <c r="D733" s="11" t="s">
        <v>3035</v>
      </c>
      <c r="E733" s="10">
        <f t="shared" si="38"/>
        <v>46</v>
      </c>
      <c r="F733" s="11" t="s">
        <v>3035</v>
      </c>
      <c r="G733" s="10"/>
      <c r="H733" s="10"/>
      <c r="I733" s="10" t="s">
        <v>2009</v>
      </c>
      <c r="J733" s="45"/>
      <c r="K733" s="45"/>
      <c r="L733" s="10" t="s">
        <v>145</v>
      </c>
      <c r="M733" s="10" t="s">
        <v>145</v>
      </c>
      <c r="N733" s="10" t="s">
        <v>245</v>
      </c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  <c r="BE733" s="10"/>
      <c r="BF733" s="10"/>
      <c r="BG733" s="10"/>
    </row>
    <row r="734" ht="14.25" customHeight="1">
      <c r="A734" s="10">
        <f t="shared" si="37"/>
        <v>714</v>
      </c>
      <c r="B734" s="11" t="s">
        <v>928</v>
      </c>
      <c r="C734" s="11" t="s">
        <v>3036</v>
      </c>
      <c r="D734" s="11" t="s">
        <v>3037</v>
      </c>
      <c r="E734" s="10">
        <f t="shared" si="38"/>
        <v>47</v>
      </c>
      <c r="F734" s="11" t="s">
        <v>3037</v>
      </c>
      <c r="G734" s="10"/>
      <c r="H734" s="10"/>
      <c r="I734" s="10" t="s">
        <v>2009</v>
      </c>
      <c r="J734" s="45"/>
      <c r="K734" s="45"/>
      <c r="L734" s="10" t="s">
        <v>64</v>
      </c>
      <c r="M734" s="10" t="s">
        <v>64</v>
      </c>
      <c r="N734" s="10" t="s">
        <v>245</v>
      </c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  <c r="BB734" s="10"/>
      <c r="BC734" s="10"/>
      <c r="BD734" s="10"/>
      <c r="BE734" s="10"/>
      <c r="BF734" s="10"/>
      <c r="BG734" s="10"/>
    </row>
    <row r="735" ht="14.25" customHeight="1">
      <c r="A735" s="40" t="s">
        <v>894</v>
      </c>
      <c r="B735" s="41"/>
      <c r="C735" s="41" t="s">
        <v>951</v>
      </c>
      <c r="D735" s="7"/>
      <c r="E735" s="7"/>
      <c r="F735" s="7"/>
      <c r="G735" s="6"/>
      <c r="H735" s="6"/>
      <c r="I735" s="6"/>
      <c r="J735" s="6"/>
      <c r="K735" s="6"/>
      <c r="L735" s="6"/>
      <c r="M735" s="6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  <c r="AA735" s="42"/>
      <c r="AB735" s="42"/>
      <c r="AC735" s="42"/>
      <c r="AD735" s="42"/>
      <c r="AE735" s="42"/>
      <c r="AF735" s="42"/>
      <c r="AG735" s="42"/>
      <c r="AH735" s="42"/>
      <c r="AI735" s="42"/>
      <c r="AJ735" s="42"/>
      <c r="AK735" s="42"/>
      <c r="AL735" s="42"/>
      <c r="AM735" s="42"/>
      <c r="AN735" s="42"/>
      <c r="AO735" s="42"/>
      <c r="AP735" s="42"/>
      <c r="AQ735" s="42"/>
      <c r="AR735" s="42"/>
      <c r="AS735" s="42"/>
      <c r="AT735" s="42"/>
      <c r="AU735" s="42"/>
      <c r="AV735" s="42"/>
      <c r="AW735" s="42"/>
      <c r="AX735" s="42"/>
      <c r="AY735" s="42"/>
      <c r="AZ735" s="42"/>
      <c r="BA735" s="42"/>
      <c r="BB735" s="42"/>
      <c r="BC735" s="42"/>
      <c r="BD735" s="42"/>
      <c r="BE735" s="42"/>
      <c r="BF735" s="42"/>
      <c r="BG735" s="42"/>
    </row>
    <row r="736" ht="14.25" customHeight="1">
      <c r="A736" s="10">
        <f>A734+1</f>
        <v>715</v>
      </c>
      <c r="B736" s="11" t="s">
        <v>951</v>
      </c>
      <c r="C736" s="11" t="s">
        <v>952</v>
      </c>
      <c r="D736" s="11" t="s">
        <v>3038</v>
      </c>
      <c r="E736" s="10">
        <v>1.0</v>
      </c>
      <c r="F736" s="11" t="s">
        <v>3038</v>
      </c>
      <c r="G736" s="10"/>
      <c r="H736" s="10"/>
      <c r="I736" s="10" t="s">
        <v>2009</v>
      </c>
      <c r="J736" s="45"/>
      <c r="K736" s="45"/>
      <c r="L736" s="10" t="s">
        <v>64</v>
      </c>
      <c r="M736" s="10" t="s">
        <v>64</v>
      </c>
      <c r="N736" s="10" t="s">
        <v>245</v>
      </c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"/>
      <c r="BD736" s="10"/>
      <c r="BE736" s="10"/>
      <c r="BF736" s="10"/>
      <c r="BG736" s="10"/>
    </row>
    <row r="737" ht="14.25" customHeight="1">
      <c r="A737" s="10">
        <f t="shared" ref="A737:A761" si="39">A736+1</f>
        <v>716</v>
      </c>
      <c r="B737" s="11" t="s">
        <v>951</v>
      </c>
      <c r="C737" s="11" t="s">
        <v>952</v>
      </c>
      <c r="D737" s="11" t="s">
        <v>3039</v>
      </c>
      <c r="E737" s="10">
        <f t="shared" ref="E737:E761" si="40">E736+1</f>
        <v>2</v>
      </c>
      <c r="F737" s="11" t="s">
        <v>3039</v>
      </c>
      <c r="G737" s="10"/>
      <c r="H737" s="10"/>
      <c r="I737" s="10" t="s">
        <v>2009</v>
      </c>
      <c r="J737" s="45"/>
      <c r="K737" s="45"/>
      <c r="L737" s="10" t="s">
        <v>64</v>
      </c>
      <c r="M737" s="10" t="s">
        <v>64</v>
      </c>
      <c r="N737" s="10" t="s">
        <v>245</v>
      </c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  <c r="BE737" s="10"/>
      <c r="BF737" s="10"/>
      <c r="BG737" s="10"/>
    </row>
    <row r="738" ht="14.25" customHeight="1">
      <c r="A738" s="10">
        <f t="shared" si="39"/>
        <v>717</v>
      </c>
      <c r="B738" s="11" t="s">
        <v>951</v>
      </c>
      <c r="C738" s="11" t="s">
        <v>952</v>
      </c>
      <c r="D738" s="11" t="s">
        <v>3040</v>
      </c>
      <c r="E738" s="10">
        <f t="shared" si="40"/>
        <v>3</v>
      </c>
      <c r="F738" s="11" t="s">
        <v>3040</v>
      </c>
      <c r="G738" s="10"/>
      <c r="H738" s="10"/>
      <c r="I738" s="10" t="s">
        <v>2009</v>
      </c>
      <c r="J738" s="45"/>
      <c r="K738" s="45"/>
      <c r="L738" s="10" t="s">
        <v>64</v>
      </c>
      <c r="M738" s="10" t="s">
        <v>64</v>
      </c>
      <c r="N738" s="10" t="s">
        <v>245</v>
      </c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  <c r="BE738" s="10"/>
      <c r="BF738" s="10"/>
      <c r="BG738" s="10"/>
    </row>
    <row r="739" ht="14.25" customHeight="1">
      <c r="A739" s="10">
        <f t="shared" si="39"/>
        <v>718</v>
      </c>
      <c r="B739" s="11" t="s">
        <v>951</v>
      </c>
      <c r="C739" s="11" t="s">
        <v>952</v>
      </c>
      <c r="D739" s="11" t="s">
        <v>3041</v>
      </c>
      <c r="E739" s="10">
        <f t="shared" si="40"/>
        <v>4</v>
      </c>
      <c r="F739" s="11" t="s">
        <v>3041</v>
      </c>
      <c r="G739" s="10"/>
      <c r="H739" s="10"/>
      <c r="I739" s="10" t="s">
        <v>2009</v>
      </c>
      <c r="J739" s="45"/>
      <c r="K739" s="45"/>
      <c r="L739" s="10" t="s">
        <v>145</v>
      </c>
      <c r="M739" s="10" t="s">
        <v>145</v>
      </c>
      <c r="N739" s="10" t="s">
        <v>245</v>
      </c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  <c r="BE739" s="10"/>
      <c r="BF739" s="10"/>
      <c r="BG739" s="10"/>
    </row>
    <row r="740" ht="14.25" customHeight="1">
      <c r="A740" s="10">
        <f t="shared" si="39"/>
        <v>719</v>
      </c>
      <c r="B740" s="11" t="s">
        <v>951</v>
      </c>
      <c r="C740" s="11" t="s">
        <v>952</v>
      </c>
      <c r="D740" s="11" t="s">
        <v>3042</v>
      </c>
      <c r="E740" s="10">
        <f t="shared" si="40"/>
        <v>5</v>
      </c>
      <c r="F740" s="11" t="s">
        <v>3043</v>
      </c>
      <c r="G740" s="10"/>
      <c r="H740" s="10"/>
      <c r="I740" s="10" t="s">
        <v>2009</v>
      </c>
      <c r="J740" s="45"/>
      <c r="K740" s="45"/>
      <c r="L740" s="10" t="s">
        <v>145</v>
      </c>
      <c r="M740" s="10" t="s">
        <v>145</v>
      </c>
      <c r="N740" s="10" t="s">
        <v>245</v>
      </c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"/>
      <c r="BD740" s="10"/>
      <c r="BE740" s="10"/>
      <c r="BF740" s="10"/>
      <c r="BG740" s="10"/>
    </row>
    <row r="741" ht="14.25" customHeight="1">
      <c r="A741" s="10">
        <f t="shared" si="39"/>
        <v>720</v>
      </c>
      <c r="B741" s="11" t="s">
        <v>951</v>
      </c>
      <c r="C741" s="11" t="s">
        <v>952</v>
      </c>
      <c r="D741" s="11" t="s">
        <v>3044</v>
      </c>
      <c r="E741" s="10">
        <f t="shared" si="40"/>
        <v>6</v>
      </c>
      <c r="F741" s="11" t="s">
        <v>3045</v>
      </c>
      <c r="G741" s="10"/>
      <c r="H741" s="10"/>
      <c r="I741" s="10" t="s">
        <v>2009</v>
      </c>
      <c r="J741" s="45"/>
      <c r="K741" s="45"/>
      <c r="L741" s="10" t="s">
        <v>145</v>
      </c>
      <c r="M741" s="10" t="s">
        <v>456</v>
      </c>
      <c r="N741" s="10" t="s">
        <v>65</v>
      </c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  <c r="BE741" s="10"/>
      <c r="BF741" s="10"/>
      <c r="BG741" s="10"/>
    </row>
    <row r="742" ht="14.25" customHeight="1">
      <c r="A742" s="10">
        <f t="shared" si="39"/>
        <v>721</v>
      </c>
      <c r="B742" s="11" t="s">
        <v>951</v>
      </c>
      <c r="C742" s="11" t="s">
        <v>952</v>
      </c>
      <c r="D742" s="11" t="s">
        <v>3046</v>
      </c>
      <c r="E742" s="10">
        <f t="shared" si="40"/>
        <v>7</v>
      </c>
      <c r="F742" s="11" t="s">
        <v>3047</v>
      </c>
      <c r="G742" s="10"/>
      <c r="H742" s="10"/>
      <c r="I742" s="10" t="s">
        <v>2009</v>
      </c>
      <c r="J742" s="45"/>
      <c r="K742" s="45"/>
      <c r="L742" s="10" t="s">
        <v>64</v>
      </c>
      <c r="M742" s="10" t="s">
        <v>64</v>
      </c>
      <c r="N742" s="10" t="s">
        <v>245</v>
      </c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  <c r="BE742" s="10"/>
      <c r="BF742" s="10"/>
      <c r="BG742" s="10"/>
    </row>
    <row r="743" ht="14.25" customHeight="1">
      <c r="A743" s="10">
        <f t="shared" si="39"/>
        <v>722</v>
      </c>
      <c r="B743" s="11" t="s">
        <v>951</v>
      </c>
      <c r="C743" s="11" t="s">
        <v>952</v>
      </c>
      <c r="D743" s="11" t="s">
        <v>3046</v>
      </c>
      <c r="E743" s="10">
        <f t="shared" si="40"/>
        <v>8</v>
      </c>
      <c r="F743" s="11" t="s">
        <v>3048</v>
      </c>
      <c r="G743" s="10"/>
      <c r="H743" s="10"/>
      <c r="I743" s="10" t="s">
        <v>2009</v>
      </c>
      <c r="J743" s="45"/>
      <c r="K743" s="45"/>
      <c r="L743" s="10" t="s">
        <v>64</v>
      </c>
      <c r="M743" s="10" t="s">
        <v>64</v>
      </c>
      <c r="N743" s="10" t="s">
        <v>245</v>
      </c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  <c r="BE743" s="10"/>
      <c r="BF743" s="10"/>
      <c r="BG743" s="10"/>
    </row>
    <row r="744" ht="14.25" customHeight="1">
      <c r="A744" s="10">
        <f t="shared" si="39"/>
        <v>723</v>
      </c>
      <c r="B744" s="11" t="s">
        <v>951</v>
      </c>
      <c r="C744" s="11" t="s">
        <v>955</v>
      </c>
      <c r="D744" s="11" t="s">
        <v>3049</v>
      </c>
      <c r="E744" s="10">
        <f t="shared" si="40"/>
        <v>9</v>
      </c>
      <c r="F744" s="11" t="s">
        <v>3050</v>
      </c>
      <c r="G744" s="10"/>
      <c r="H744" s="10"/>
      <c r="I744" s="10" t="s">
        <v>2009</v>
      </c>
      <c r="J744" s="45"/>
      <c r="K744" s="45"/>
      <c r="L744" s="10" t="s">
        <v>64</v>
      </c>
      <c r="M744" s="10" t="s">
        <v>64</v>
      </c>
      <c r="N744" s="10" t="s">
        <v>65</v>
      </c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  <c r="BD744" s="10"/>
      <c r="BE744" s="10"/>
      <c r="BF744" s="10"/>
      <c r="BG744" s="10"/>
    </row>
    <row r="745" ht="14.25" customHeight="1">
      <c r="A745" s="10">
        <f t="shared" si="39"/>
        <v>724</v>
      </c>
      <c r="B745" s="11" t="s">
        <v>951</v>
      </c>
      <c r="C745" s="11" t="s">
        <v>3051</v>
      </c>
      <c r="D745" s="11" t="s">
        <v>3052</v>
      </c>
      <c r="E745" s="10">
        <f t="shared" si="40"/>
        <v>10</v>
      </c>
      <c r="F745" s="11" t="s">
        <v>3052</v>
      </c>
      <c r="G745" s="10"/>
      <c r="H745" s="10"/>
      <c r="I745" s="10" t="s">
        <v>2009</v>
      </c>
      <c r="J745" s="45"/>
      <c r="K745" s="45"/>
      <c r="L745" s="10" t="s">
        <v>64</v>
      </c>
      <c r="M745" s="10" t="s">
        <v>64</v>
      </c>
      <c r="N745" s="10" t="s">
        <v>245</v>
      </c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  <c r="BE745" s="10"/>
      <c r="BF745" s="10"/>
      <c r="BG745" s="10"/>
    </row>
    <row r="746" ht="14.25" customHeight="1">
      <c r="A746" s="10">
        <f t="shared" si="39"/>
        <v>725</v>
      </c>
      <c r="B746" s="11" t="s">
        <v>951</v>
      </c>
      <c r="C746" s="11" t="s">
        <v>3051</v>
      </c>
      <c r="D746" s="11" t="s">
        <v>3053</v>
      </c>
      <c r="E746" s="10">
        <f t="shared" si="40"/>
        <v>11</v>
      </c>
      <c r="F746" s="11" t="s">
        <v>3053</v>
      </c>
      <c r="G746" s="10"/>
      <c r="H746" s="10"/>
      <c r="I746" s="10" t="s">
        <v>2009</v>
      </c>
      <c r="J746" s="45"/>
      <c r="K746" s="45"/>
      <c r="L746" s="10" t="s">
        <v>64</v>
      </c>
      <c r="M746" s="10" t="s">
        <v>64</v>
      </c>
      <c r="N746" s="10" t="s">
        <v>245</v>
      </c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  <c r="BE746" s="10"/>
      <c r="BF746" s="10"/>
      <c r="BG746" s="10"/>
    </row>
    <row r="747" ht="14.25" customHeight="1">
      <c r="A747" s="10">
        <f t="shared" si="39"/>
        <v>726</v>
      </c>
      <c r="B747" s="11" t="s">
        <v>951</v>
      </c>
      <c r="C747" s="11" t="s">
        <v>3051</v>
      </c>
      <c r="D747" s="11" t="s">
        <v>3054</v>
      </c>
      <c r="E747" s="10">
        <f t="shared" si="40"/>
        <v>12</v>
      </c>
      <c r="F747" s="11" t="s">
        <v>3054</v>
      </c>
      <c r="G747" s="10"/>
      <c r="H747" s="10"/>
      <c r="I747" s="10" t="s">
        <v>2009</v>
      </c>
      <c r="J747" s="45"/>
      <c r="K747" s="45"/>
      <c r="L747" s="10" t="s">
        <v>64</v>
      </c>
      <c r="M747" s="10" t="s">
        <v>64</v>
      </c>
      <c r="N747" s="10" t="s">
        <v>245</v>
      </c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  <c r="BE747" s="10"/>
      <c r="BF747" s="10"/>
      <c r="BG747" s="10"/>
    </row>
    <row r="748" ht="14.25" customHeight="1">
      <c r="A748" s="10">
        <f t="shared" si="39"/>
        <v>727</v>
      </c>
      <c r="B748" s="11" t="s">
        <v>951</v>
      </c>
      <c r="C748" s="11" t="s">
        <v>3051</v>
      </c>
      <c r="D748" s="11" t="s">
        <v>3055</v>
      </c>
      <c r="E748" s="10">
        <f t="shared" si="40"/>
        <v>13</v>
      </c>
      <c r="F748" s="11" t="s">
        <v>3055</v>
      </c>
      <c r="G748" s="10"/>
      <c r="H748" s="10"/>
      <c r="I748" s="10" t="s">
        <v>2009</v>
      </c>
      <c r="J748" s="45"/>
      <c r="K748" s="45"/>
      <c r="L748" s="10" t="s">
        <v>145</v>
      </c>
      <c r="M748" s="10" t="s">
        <v>145</v>
      </c>
      <c r="N748" s="10" t="s">
        <v>245</v>
      </c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  <c r="BE748" s="10"/>
      <c r="BF748" s="10"/>
      <c r="BG748" s="10"/>
    </row>
    <row r="749" ht="14.25" customHeight="1">
      <c r="A749" s="10">
        <f t="shared" si="39"/>
        <v>728</v>
      </c>
      <c r="B749" s="11" t="s">
        <v>951</v>
      </c>
      <c r="C749" s="11" t="s">
        <v>962</v>
      </c>
      <c r="D749" s="11" t="s">
        <v>3056</v>
      </c>
      <c r="E749" s="10">
        <f t="shared" si="40"/>
        <v>14</v>
      </c>
      <c r="F749" s="11" t="s">
        <v>3057</v>
      </c>
      <c r="G749" s="10"/>
      <c r="H749" s="10"/>
      <c r="I749" s="10" t="s">
        <v>2009</v>
      </c>
      <c r="J749" s="45"/>
      <c r="K749" s="45"/>
      <c r="L749" s="10" t="s">
        <v>64</v>
      </c>
      <c r="M749" s="10" t="s">
        <v>64</v>
      </c>
      <c r="N749" s="10" t="s">
        <v>245</v>
      </c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  <c r="BE749" s="10"/>
      <c r="BF749" s="10"/>
      <c r="BG749" s="10"/>
    </row>
    <row r="750" ht="14.25" customHeight="1">
      <c r="A750" s="10">
        <f t="shared" si="39"/>
        <v>729</v>
      </c>
      <c r="B750" s="11" t="s">
        <v>951</v>
      </c>
      <c r="C750" s="11" t="s">
        <v>962</v>
      </c>
      <c r="D750" s="11" t="s">
        <v>962</v>
      </c>
      <c r="E750" s="10">
        <f t="shared" si="40"/>
        <v>15</v>
      </c>
      <c r="F750" s="11" t="s">
        <v>3058</v>
      </c>
      <c r="G750" s="10"/>
      <c r="H750" s="10"/>
      <c r="I750" s="10" t="s">
        <v>2009</v>
      </c>
      <c r="J750" s="45"/>
      <c r="K750" s="45"/>
      <c r="L750" s="10" t="s">
        <v>64</v>
      </c>
      <c r="M750" s="10" t="s">
        <v>64</v>
      </c>
      <c r="N750" s="10" t="s">
        <v>65</v>
      </c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  <c r="BB750" s="10"/>
      <c r="BC750" s="10"/>
      <c r="BD750" s="10"/>
      <c r="BE750" s="10"/>
      <c r="BF750" s="10"/>
      <c r="BG750" s="10"/>
    </row>
    <row r="751" ht="14.25" customHeight="1">
      <c r="A751" s="10">
        <f t="shared" si="39"/>
        <v>730</v>
      </c>
      <c r="B751" s="11" t="s">
        <v>951</v>
      </c>
      <c r="C751" s="11" t="s">
        <v>962</v>
      </c>
      <c r="D751" s="11" t="s">
        <v>3059</v>
      </c>
      <c r="E751" s="10">
        <f t="shared" si="40"/>
        <v>16</v>
      </c>
      <c r="F751" s="11" t="s">
        <v>3060</v>
      </c>
      <c r="G751" s="10"/>
      <c r="H751" s="10"/>
      <c r="I751" s="10" t="s">
        <v>2009</v>
      </c>
      <c r="J751" s="45"/>
      <c r="K751" s="45"/>
      <c r="L751" s="10" t="s">
        <v>64</v>
      </c>
      <c r="M751" s="10" t="s">
        <v>64</v>
      </c>
      <c r="N751" s="10" t="s">
        <v>65</v>
      </c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</row>
    <row r="752" ht="14.25" customHeight="1">
      <c r="A752" s="10">
        <f t="shared" si="39"/>
        <v>731</v>
      </c>
      <c r="B752" s="11" t="s">
        <v>951</v>
      </c>
      <c r="C752" s="11" t="s">
        <v>962</v>
      </c>
      <c r="D752" s="11" t="s">
        <v>907</v>
      </c>
      <c r="E752" s="10">
        <f t="shared" si="40"/>
        <v>17</v>
      </c>
      <c r="F752" s="11" t="s">
        <v>907</v>
      </c>
      <c r="G752" s="10"/>
      <c r="H752" s="10"/>
      <c r="I752" s="10" t="s">
        <v>2009</v>
      </c>
      <c r="J752" s="45"/>
      <c r="K752" s="45"/>
      <c r="L752" s="10" t="s">
        <v>64</v>
      </c>
      <c r="M752" s="10" t="s">
        <v>64</v>
      </c>
      <c r="N752" s="10" t="s">
        <v>245</v>
      </c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  <c r="BE752" s="10"/>
      <c r="BF752" s="10"/>
      <c r="BG752" s="10"/>
    </row>
    <row r="753" ht="14.25" customHeight="1">
      <c r="A753" s="10">
        <f t="shared" si="39"/>
        <v>732</v>
      </c>
      <c r="B753" s="11" t="s">
        <v>951</v>
      </c>
      <c r="C753" s="11" t="s">
        <v>962</v>
      </c>
      <c r="D753" s="11" t="s">
        <v>3061</v>
      </c>
      <c r="E753" s="10">
        <f t="shared" si="40"/>
        <v>18</v>
      </c>
      <c r="F753" s="11" t="s">
        <v>3061</v>
      </c>
      <c r="G753" s="10"/>
      <c r="H753" s="10"/>
      <c r="I753" s="10" t="s">
        <v>2009</v>
      </c>
      <c r="J753" s="45"/>
      <c r="K753" s="45"/>
      <c r="L753" s="10" t="s">
        <v>64</v>
      </c>
      <c r="M753" s="10" t="s">
        <v>64</v>
      </c>
      <c r="N753" s="10" t="s">
        <v>245</v>
      </c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  <c r="BE753" s="10"/>
      <c r="BF753" s="10"/>
      <c r="BG753" s="10"/>
    </row>
    <row r="754" ht="14.25" customHeight="1">
      <c r="A754" s="10">
        <f t="shared" si="39"/>
        <v>733</v>
      </c>
      <c r="B754" s="11" t="s">
        <v>951</v>
      </c>
      <c r="C754" s="11" t="s">
        <v>3062</v>
      </c>
      <c r="D754" s="11" t="s">
        <v>3063</v>
      </c>
      <c r="E754" s="10">
        <f t="shared" si="40"/>
        <v>19</v>
      </c>
      <c r="F754" s="11" t="s">
        <v>3064</v>
      </c>
      <c r="G754" s="10"/>
      <c r="H754" s="10"/>
      <c r="I754" s="10" t="s">
        <v>2009</v>
      </c>
      <c r="J754" s="45"/>
      <c r="K754" s="45"/>
      <c r="L754" s="10" t="s">
        <v>64</v>
      </c>
      <c r="M754" s="10" t="s">
        <v>64</v>
      </c>
      <c r="N754" s="10" t="s">
        <v>245</v>
      </c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  <c r="BE754" s="10"/>
      <c r="BF754" s="10"/>
      <c r="BG754" s="10"/>
    </row>
    <row r="755" ht="14.25" customHeight="1">
      <c r="A755" s="10">
        <f t="shared" si="39"/>
        <v>734</v>
      </c>
      <c r="B755" s="11" t="s">
        <v>951</v>
      </c>
      <c r="C755" s="11" t="s">
        <v>3062</v>
      </c>
      <c r="D755" s="11" t="s">
        <v>3065</v>
      </c>
      <c r="E755" s="10">
        <f t="shared" si="40"/>
        <v>20</v>
      </c>
      <c r="F755" s="11" t="s">
        <v>3066</v>
      </c>
      <c r="G755" s="10"/>
      <c r="H755" s="10"/>
      <c r="I755" s="10" t="s">
        <v>2009</v>
      </c>
      <c r="J755" s="45"/>
      <c r="K755" s="45"/>
      <c r="L755" s="10" t="s">
        <v>145</v>
      </c>
      <c r="M755" s="10" t="s">
        <v>145</v>
      </c>
      <c r="N755" s="10" t="s">
        <v>65</v>
      </c>
      <c r="O755" s="10"/>
      <c r="P755" s="10"/>
      <c r="Q755" s="10"/>
      <c r="R755" s="10"/>
      <c r="S755" s="10"/>
      <c r="T755" s="10"/>
      <c r="U755" s="10" t="s">
        <v>3067</v>
      </c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/>
    </row>
    <row r="756" ht="14.25" customHeight="1">
      <c r="A756" s="10">
        <f t="shared" si="39"/>
        <v>735</v>
      </c>
      <c r="B756" s="11" t="s">
        <v>951</v>
      </c>
      <c r="C756" s="11" t="s">
        <v>3062</v>
      </c>
      <c r="D756" s="11" t="s">
        <v>3065</v>
      </c>
      <c r="E756" s="10">
        <f t="shared" si="40"/>
        <v>21</v>
      </c>
      <c r="F756" s="11" t="s">
        <v>3068</v>
      </c>
      <c r="G756" s="10"/>
      <c r="H756" s="10"/>
      <c r="I756" s="10" t="s">
        <v>2009</v>
      </c>
      <c r="J756" s="45"/>
      <c r="K756" s="45"/>
      <c r="L756" s="10" t="s">
        <v>64</v>
      </c>
      <c r="M756" s="10" t="s">
        <v>64</v>
      </c>
      <c r="N756" s="10" t="s">
        <v>245</v>
      </c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  <c r="BE756" s="10"/>
      <c r="BF756" s="10"/>
      <c r="BG756" s="10"/>
    </row>
    <row r="757" ht="14.25" customHeight="1">
      <c r="A757" s="10">
        <f t="shared" si="39"/>
        <v>736</v>
      </c>
      <c r="B757" s="11" t="s">
        <v>951</v>
      </c>
      <c r="C757" s="11" t="s">
        <v>3062</v>
      </c>
      <c r="D757" s="11" t="s">
        <v>3065</v>
      </c>
      <c r="E757" s="10">
        <f t="shared" si="40"/>
        <v>22</v>
      </c>
      <c r="F757" s="11" t="s">
        <v>3069</v>
      </c>
      <c r="G757" s="10"/>
      <c r="H757" s="10"/>
      <c r="I757" s="10" t="s">
        <v>2009</v>
      </c>
      <c r="J757" s="45"/>
      <c r="K757" s="45"/>
      <c r="L757" s="10" t="s">
        <v>64</v>
      </c>
      <c r="M757" s="10" t="s">
        <v>64</v>
      </c>
      <c r="N757" s="10" t="s">
        <v>245</v>
      </c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</row>
    <row r="758" ht="14.25" customHeight="1">
      <c r="A758" s="10">
        <f t="shared" si="39"/>
        <v>737</v>
      </c>
      <c r="B758" s="11" t="s">
        <v>951</v>
      </c>
      <c r="C758" s="11" t="s">
        <v>3062</v>
      </c>
      <c r="D758" s="11" t="s">
        <v>3065</v>
      </c>
      <c r="E758" s="10">
        <f t="shared" si="40"/>
        <v>23</v>
      </c>
      <c r="F758" s="11" t="s">
        <v>3070</v>
      </c>
      <c r="G758" s="10"/>
      <c r="H758" s="10"/>
      <c r="I758" s="10" t="s">
        <v>2009</v>
      </c>
      <c r="J758" s="45"/>
      <c r="K758" s="45"/>
      <c r="L758" s="10" t="s">
        <v>64</v>
      </c>
      <c r="M758" s="10" t="s">
        <v>64</v>
      </c>
      <c r="N758" s="10" t="s">
        <v>245</v>
      </c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  <c r="BE758" s="10"/>
      <c r="BF758" s="10"/>
      <c r="BG758" s="10"/>
    </row>
    <row r="759" ht="14.25" customHeight="1">
      <c r="A759" s="10">
        <f t="shared" si="39"/>
        <v>738</v>
      </c>
      <c r="B759" s="11" t="s">
        <v>951</v>
      </c>
      <c r="C759" s="11" t="s">
        <v>3062</v>
      </c>
      <c r="D759" s="11" t="s">
        <v>3065</v>
      </c>
      <c r="E759" s="10">
        <f t="shared" si="40"/>
        <v>24</v>
      </c>
      <c r="F759" s="11" t="s">
        <v>3063</v>
      </c>
      <c r="G759" s="10"/>
      <c r="H759" s="10"/>
      <c r="I759" s="10" t="s">
        <v>2009</v>
      </c>
      <c r="J759" s="45"/>
      <c r="K759" s="45"/>
      <c r="L759" s="10" t="s">
        <v>64</v>
      </c>
      <c r="M759" s="10" t="s">
        <v>64</v>
      </c>
      <c r="N759" s="10" t="s">
        <v>245</v>
      </c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</row>
    <row r="760" ht="14.25" customHeight="1">
      <c r="A760" s="10">
        <f t="shared" si="39"/>
        <v>739</v>
      </c>
      <c r="B760" s="11" t="s">
        <v>951</v>
      </c>
      <c r="C760" s="11" t="s">
        <v>3062</v>
      </c>
      <c r="D760" s="11" t="s">
        <v>3071</v>
      </c>
      <c r="E760" s="10">
        <f t="shared" si="40"/>
        <v>25</v>
      </c>
      <c r="F760" s="11" t="s">
        <v>3071</v>
      </c>
      <c r="G760" s="10"/>
      <c r="H760" s="10"/>
      <c r="I760" s="10" t="s">
        <v>2009</v>
      </c>
      <c r="J760" s="45"/>
      <c r="K760" s="45"/>
      <c r="L760" s="10" t="s">
        <v>64</v>
      </c>
      <c r="M760" s="10" t="s">
        <v>64</v>
      </c>
      <c r="N760" s="10" t="s">
        <v>245</v>
      </c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  <c r="BE760" s="10"/>
      <c r="BF760" s="10"/>
      <c r="BG760" s="10"/>
    </row>
    <row r="761" ht="14.25" customHeight="1">
      <c r="A761" s="10">
        <f t="shared" si="39"/>
        <v>740</v>
      </c>
      <c r="B761" s="11" t="s">
        <v>951</v>
      </c>
      <c r="C761" s="11" t="s">
        <v>3062</v>
      </c>
      <c r="D761" s="11" t="s">
        <v>3071</v>
      </c>
      <c r="E761" s="10">
        <f t="shared" si="40"/>
        <v>26</v>
      </c>
      <c r="F761" s="11" t="s">
        <v>3072</v>
      </c>
      <c r="G761" s="10"/>
      <c r="H761" s="10"/>
      <c r="I761" s="10" t="s">
        <v>2009</v>
      </c>
      <c r="J761" s="45"/>
      <c r="K761" s="45"/>
      <c r="L761" s="10" t="s">
        <v>64</v>
      </c>
      <c r="M761" s="10" t="s">
        <v>64</v>
      </c>
      <c r="N761" s="10" t="s">
        <v>245</v>
      </c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  <c r="BE761" s="10"/>
      <c r="BF761" s="10"/>
      <c r="BG761" s="10"/>
    </row>
    <row r="762" ht="14.25" customHeight="1">
      <c r="A762" s="40" t="s">
        <v>899</v>
      </c>
      <c r="B762" s="41"/>
      <c r="C762" s="41" t="s">
        <v>978</v>
      </c>
      <c r="D762" s="6"/>
      <c r="E762" s="7"/>
      <c r="F762" s="6"/>
      <c r="G762" s="6"/>
      <c r="H762" s="6"/>
      <c r="I762" s="6"/>
      <c r="J762" s="6"/>
      <c r="K762" s="6"/>
      <c r="L762" s="6"/>
      <c r="M762" s="6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  <c r="AA762" s="42"/>
      <c r="AB762" s="42"/>
      <c r="AC762" s="42"/>
      <c r="AD762" s="42"/>
      <c r="AE762" s="42"/>
      <c r="AF762" s="42"/>
      <c r="AG762" s="42"/>
      <c r="AH762" s="42"/>
      <c r="AI762" s="42"/>
      <c r="AJ762" s="42"/>
      <c r="AK762" s="42"/>
      <c r="AL762" s="42"/>
      <c r="AM762" s="42"/>
      <c r="AN762" s="42"/>
      <c r="AO762" s="42"/>
      <c r="AP762" s="42"/>
      <c r="AQ762" s="42"/>
      <c r="AR762" s="42"/>
      <c r="AS762" s="42"/>
      <c r="AT762" s="42"/>
      <c r="AU762" s="42"/>
      <c r="AV762" s="42"/>
      <c r="AW762" s="42"/>
      <c r="AX762" s="42"/>
      <c r="AY762" s="42"/>
      <c r="AZ762" s="42"/>
      <c r="BA762" s="42"/>
      <c r="BB762" s="42"/>
      <c r="BC762" s="42"/>
      <c r="BD762" s="42"/>
      <c r="BE762" s="42"/>
      <c r="BF762" s="42"/>
      <c r="BG762" s="42"/>
    </row>
    <row r="763" ht="14.25" customHeight="1">
      <c r="A763" s="10">
        <f>A761+1</f>
        <v>741</v>
      </c>
      <c r="B763" s="11" t="s">
        <v>978</v>
      </c>
      <c r="C763" s="11" t="s">
        <v>3073</v>
      </c>
      <c r="D763" s="11" t="s">
        <v>3074</v>
      </c>
      <c r="E763" s="10">
        <v>1.0</v>
      </c>
      <c r="F763" s="11" t="s">
        <v>3075</v>
      </c>
      <c r="G763" s="10"/>
      <c r="H763" s="10"/>
      <c r="I763" s="10" t="s">
        <v>1996</v>
      </c>
      <c r="J763" s="10"/>
      <c r="K763" s="10"/>
      <c r="L763" s="10" t="s">
        <v>145</v>
      </c>
      <c r="M763" s="10" t="s">
        <v>145</v>
      </c>
      <c r="N763" s="10" t="s">
        <v>245</v>
      </c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</row>
    <row r="764" ht="14.25" customHeight="1">
      <c r="A764" s="10">
        <f t="shared" ref="A764:A767" si="41">A763+1</f>
        <v>742</v>
      </c>
      <c r="B764" s="11" t="s">
        <v>978</v>
      </c>
      <c r="C764" s="11" t="s">
        <v>3073</v>
      </c>
      <c r="D764" s="11" t="s">
        <v>3074</v>
      </c>
      <c r="E764" s="10">
        <f t="shared" ref="E764:E767" si="42">E763+1</f>
        <v>2</v>
      </c>
      <c r="F764" s="11" t="s">
        <v>3076</v>
      </c>
      <c r="G764" s="10"/>
      <c r="H764" s="10"/>
      <c r="I764" s="10" t="s">
        <v>1996</v>
      </c>
      <c r="J764" s="10"/>
      <c r="K764" s="10"/>
      <c r="L764" s="10" t="s">
        <v>145</v>
      </c>
      <c r="M764" s="10" t="s">
        <v>145</v>
      </c>
      <c r="N764" s="10" t="s">
        <v>245</v>
      </c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  <c r="BE764" s="10"/>
      <c r="BF764" s="10"/>
      <c r="BG764" s="10"/>
    </row>
    <row r="765" ht="14.25" customHeight="1">
      <c r="A765" s="10">
        <f t="shared" si="41"/>
        <v>743</v>
      </c>
      <c r="B765" s="11" t="s">
        <v>978</v>
      </c>
      <c r="C765" s="11" t="s">
        <v>1005</v>
      </c>
      <c r="D765" s="11" t="s">
        <v>1009</v>
      </c>
      <c r="E765" s="10">
        <f t="shared" si="42"/>
        <v>3</v>
      </c>
      <c r="F765" s="11" t="s">
        <v>3077</v>
      </c>
      <c r="G765" s="10"/>
      <c r="H765" s="10"/>
      <c r="I765" s="10" t="s">
        <v>1996</v>
      </c>
      <c r="J765" s="10"/>
      <c r="K765" s="10"/>
      <c r="L765" s="10" t="s">
        <v>145</v>
      </c>
      <c r="M765" s="10" t="s">
        <v>145</v>
      </c>
      <c r="N765" s="10" t="s">
        <v>245</v>
      </c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  <c r="BE765" s="10"/>
      <c r="BF765" s="10"/>
      <c r="BG765" s="10"/>
    </row>
    <row r="766" ht="14.25" customHeight="1">
      <c r="A766" s="10">
        <f t="shared" si="41"/>
        <v>744</v>
      </c>
      <c r="B766" s="11" t="s">
        <v>978</v>
      </c>
      <c r="C766" s="11" t="s">
        <v>3078</v>
      </c>
      <c r="D766" s="11" t="s">
        <v>3079</v>
      </c>
      <c r="E766" s="10">
        <f t="shared" si="42"/>
        <v>4</v>
      </c>
      <c r="F766" s="11" t="s">
        <v>3080</v>
      </c>
      <c r="G766" s="10"/>
      <c r="H766" s="10"/>
      <c r="I766" s="10" t="s">
        <v>1996</v>
      </c>
      <c r="J766" s="10"/>
      <c r="K766" s="10"/>
      <c r="L766" s="10" t="s">
        <v>64</v>
      </c>
      <c r="M766" s="10" t="s">
        <v>64</v>
      </c>
      <c r="N766" s="10" t="s">
        <v>245</v>
      </c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"/>
      <c r="BD766" s="10"/>
      <c r="BE766" s="10"/>
      <c r="BF766" s="10"/>
      <c r="BG766" s="10"/>
    </row>
    <row r="767" ht="14.25" customHeight="1">
      <c r="A767" s="10">
        <f t="shared" si="41"/>
        <v>745</v>
      </c>
      <c r="B767" s="11" t="s">
        <v>978</v>
      </c>
      <c r="C767" s="11" t="s">
        <v>3081</v>
      </c>
      <c r="D767" s="11" t="s">
        <v>3082</v>
      </c>
      <c r="E767" s="10">
        <f t="shared" si="42"/>
        <v>5</v>
      </c>
      <c r="F767" s="11" t="s">
        <v>3083</v>
      </c>
      <c r="G767" s="10"/>
      <c r="H767" s="10"/>
      <c r="I767" s="10" t="s">
        <v>1996</v>
      </c>
      <c r="J767" s="10"/>
      <c r="K767" s="10"/>
      <c r="L767" s="10" t="s">
        <v>64</v>
      </c>
      <c r="M767" s="10" t="s">
        <v>64</v>
      </c>
      <c r="N767" s="10" t="s">
        <v>245</v>
      </c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  <c r="BE767" s="10"/>
      <c r="BF767" s="10"/>
      <c r="BG767" s="10"/>
    </row>
    <row r="768" ht="14.25" customHeight="1">
      <c r="A768" s="40" t="s">
        <v>927</v>
      </c>
      <c r="B768" s="41"/>
      <c r="C768" s="41" t="s">
        <v>1101</v>
      </c>
      <c r="D768" s="6"/>
      <c r="E768" s="7"/>
      <c r="F768" s="7"/>
      <c r="G768" s="6"/>
      <c r="H768" s="6"/>
      <c r="I768" s="6"/>
      <c r="J768" s="6"/>
      <c r="K768" s="6"/>
      <c r="L768" s="6"/>
      <c r="M768" s="6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  <c r="AA768" s="42"/>
      <c r="AB768" s="42"/>
      <c r="AC768" s="42"/>
      <c r="AD768" s="42"/>
      <c r="AE768" s="42"/>
      <c r="AF768" s="42"/>
      <c r="AG768" s="42"/>
      <c r="AH768" s="42"/>
      <c r="AI768" s="42"/>
      <c r="AJ768" s="42"/>
      <c r="AK768" s="42"/>
      <c r="AL768" s="42"/>
      <c r="AM768" s="42"/>
      <c r="AN768" s="42"/>
      <c r="AO768" s="42"/>
      <c r="AP768" s="42"/>
      <c r="AQ768" s="42"/>
      <c r="AR768" s="42"/>
      <c r="AS768" s="42"/>
      <c r="AT768" s="42"/>
      <c r="AU768" s="42"/>
      <c r="AV768" s="42"/>
      <c r="AW768" s="42"/>
      <c r="AX768" s="42"/>
      <c r="AY768" s="42"/>
      <c r="AZ768" s="42"/>
      <c r="BA768" s="42"/>
      <c r="BB768" s="42"/>
      <c r="BC768" s="42"/>
      <c r="BD768" s="42"/>
      <c r="BE768" s="42"/>
      <c r="BF768" s="42"/>
      <c r="BG768" s="42"/>
    </row>
    <row r="769" ht="14.25" customHeight="1">
      <c r="A769" s="10">
        <f>A767+1</f>
        <v>746</v>
      </c>
      <c r="B769" s="11" t="s">
        <v>1101</v>
      </c>
      <c r="C769" s="11" t="s">
        <v>1106</v>
      </c>
      <c r="D769" s="11" t="s">
        <v>3084</v>
      </c>
      <c r="E769" s="10">
        <v>1.0</v>
      </c>
      <c r="F769" s="11" t="s">
        <v>3085</v>
      </c>
      <c r="G769" s="10"/>
      <c r="H769" s="10"/>
      <c r="I769" s="10" t="s">
        <v>1996</v>
      </c>
      <c r="J769" s="10"/>
      <c r="K769" s="10"/>
      <c r="L769" s="10" t="s">
        <v>145</v>
      </c>
      <c r="M769" s="10" t="s">
        <v>145</v>
      </c>
      <c r="N769" s="10" t="s">
        <v>245</v>
      </c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</row>
    <row r="770" ht="14.25" customHeight="1">
      <c r="A770" s="40" t="s">
        <v>950</v>
      </c>
      <c r="B770" s="41"/>
      <c r="C770" s="41" t="s">
        <v>1122</v>
      </c>
      <c r="D770" s="6"/>
      <c r="E770" s="7"/>
      <c r="F770" s="7"/>
      <c r="G770" s="6"/>
      <c r="H770" s="6"/>
      <c r="I770" s="6"/>
      <c r="J770" s="6"/>
      <c r="K770" s="6"/>
      <c r="L770" s="6"/>
      <c r="M770" s="6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  <c r="AA770" s="42"/>
      <c r="AB770" s="42"/>
      <c r="AC770" s="42"/>
      <c r="AD770" s="42"/>
      <c r="AE770" s="42"/>
      <c r="AF770" s="42"/>
      <c r="AG770" s="42"/>
      <c r="AH770" s="42"/>
      <c r="AI770" s="42"/>
      <c r="AJ770" s="42"/>
      <c r="AK770" s="42"/>
      <c r="AL770" s="42"/>
      <c r="AM770" s="42"/>
      <c r="AN770" s="42"/>
      <c r="AO770" s="42"/>
      <c r="AP770" s="42"/>
      <c r="AQ770" s="42"/>
      <c r="AR770" s="42"/>
      <c r="AS770" s="42"/>
      <c r="AT770" s="42"/>
      <c r="AU770" s="42"/>
      <c r="AV770" s="42"/>
      <c r="AW770" s="42"/>
      <c r="AX770" s="42"/>
      <c r="AY770" s="42"/>
      <c r="AZ770" s="42"/>
      <c r="BA770" s="42"/>
      <c r="BB770" s="42"/>
      <c r="BC770" s="42"/>
      <c r="BD770" s="42"/>
      <c r="BE770" s="42"/>
      <c r="BF770" s="42"/>
      <c r="BG770" s="42"/>
    </row>
    <row r="771" ht="14.25" customHeight="1">
      <c r="A771" s="10">
        <f>A769+1</f>
        <v>747</v>
      </c>
      <c r="B771" s="11" t="s">
        <v>1122</v>
      </c>
      <c r="C771" s="11" t="s">
        <v>1189</v>
      </c>
      <c r="D771" s="11" t="s">
        <v>3086</v>
      </c>
      <c r="E771" s="10">
        <v>1.0</v>
      </c>
      <c r="F771" s="11" t="s">
        <v>3087</v>
      </c>
      <c r="G771" s="10"/>
      <c r="H771" s="10"/>
      <c r="I771" s="10" t="s">
        <v>1996</v>
      </c>
      <c r="J771" s="10"/>
      <c r="K771" s="10"/>
      <c r="L771" s="10" t="s">
        <v>64</v>
      </c>
      <c r="M771" s="10" t="s">
        <v>64</v>
      </c>
      <c r="N771" s="10" t="s">
        <v>245</v>
      </c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</row>
    <row r="772" ht="14.25" customHeight="1">
      <c r="A772" s="10">
        <f>A771+1</f>
        <v>748</v>
      </c>
      <c r="B772" s="11" t="s">
        <v>1122</v>
      </c>
      <c r="C772" s="11" t="s">
        <v>3088</v>
      </c>
      <c r="D772" s="11" t="s">
        <v>3089</v>
      </c>
      <c r="E772" s="10">
        <f>E771+1</f>
        <v>2</v>
      </c>
      <c r="F772" s="11" t="s">
        <v>3089</v>
      </c>
      <c r="G772" s="10"/>
      <c r="H772" s="10"/>
      <c r="I772" s="10" t="s">
        <v>1996</v>
      </c>
      <c r="J772" s="10"/>
      <c r="K772" s="10"/>
      <c r="L772" s="10" t="s">
        <v>64</v>
      </c>
      <c r="M772" s="10" t="s">
        <v>64</v>
      </c>
      <c r="N772" s="10" t="s">
        <v>245</v>
      </c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  <c r="BE772" s="10"/>
      <c r="BF772" s="10"/>
      <c r="BG772" s="10"/>
    </row>
    <row r="773" ht="14.25" customHeight="1">
      <c r="A773" s="40" t="s">
        <v>977</v>
      </c>
      <c r="B773" s="41"/>
      <c r="C773" s="41" t="s">
        <v>1290</v>
      </c>
      <c r="D773" s="6"/>
      <c r="E773" s="7"/>
      <c r="F773" s="7"/>
      <c r="G773" s="6"/>
      <c r="H773" s="6"/>
      <c r="I773" s="6"/>
      <c r="J773" s="6"/>
      <c r="K773" s="6"/>
      <c r="L773" s="6"/>
      <c r="M773" s="6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  <c r="AA773" s="42"/>
      <c r="AB773" s="42"/>
      <c r="AC773" s="42"/>
      <c r="AD773" s="42"/>
      <c r="AE773" s="42"/>
      <c r="AF773" s="42"/>
      <c r="AG773" s="42"/>
      <c r="AH773" s="42"/>
      <c r="AI773" s="42"/>
      <c r="AJ773" s="42"/>
      <c r="AK773" s="42"/>
      <c r="AL773" s="42"/>
      <c r="AM773" s="42"/>
      <c r="AN773" s="42"/>
      <c r="AO773" s="42"/>
      <c r="AP773" s="42"/>
      <c r="AQ773" s="42"/>
      <c r="AR773" s="42"/>
      <c r="AS773" s="42"/>
      <c r="AT773" s="42"/>
      <c r="AU773" s="42"/>
      <c r="AV773" s="42"/>
      <c r="AW773" s="42"/>
      <c r="AX773" s="42"/>
      <c r="AY773" s="42"/>
      <c r="AZ773" s="42"/>
      <c r="BA773" s="42"/>
      <c r="BB773" s="42"/>
      <c r="BC773" s="42"/>
      <c r="BD773" s="42"/>
      <c r="BE773" s="42"/>
      <c r="BF773" s="42"/>
      <c r="BG773" s="42"/>
    </row>
    <row r="774" ht="14.25" customHeight="1">
      <c r="A774" s="10">
        <f>A772+1</f>
        <v>749</v>
      </c>
      <c r="B774" s="11" t="s">
        <v>1290</v>
      </c>
      <c r="C774" s="11" t="s">
        <v>1291</v>
      </c>
      <c r="D774" s="11" t="s">
        <v>3090</v>
      </c>
      <c r="E774" s="10">
        <v>1.0</v>
      </c>
      <c r="F774" s="11" t="s">
        <v>3091</v>
      </c>
      <c r="G774" s="10"/>
      <c r="H774" s="10"/>
      <c r="I774" s="10" t="s">
        <v>2009</v>
      </c>
      <c r="J774" s="10"/>
      <c r="K774" s="10"/>
      <c r="L774" s="10" t="s">
        <v>64</v>
      </c>
      <c r="M774" s="10" t="s">
        <v>64</v>
      </c>
      <c r="N774" s="10" t="s">
        <v>245</v>
      </c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"/>
      <c r="BD774" s="10"/>
      <c r="BE774" s="10"/>
      <c r="BF774" s="10"/>
      <c r="BG774" s="10"/>
    </row>
    <row r="775" ht="14.25" customHeight="1">
      <c r="A775" s="10">
        <f t="shared" ref="A775:A777" si="43">A774+1</f>
        <v>750</v>
      </c>
      <c r="B775" s="11" t="s">
        <v>1290</v>
      </c>
      <c r="C775" s="11" t="s">
        <v>1291</v>
      </c>
      <c r="D775" s="11" t="s">
        <v>3090</v>
      </c>
      <c r="E775" s="10">
        <f t="shared" ref="E775:E777" si="44">E774+1</f>
        <v>2</v>
      </c>
      <c r="F775" s="11" t="s">
        <v>3092</v>
      </c>
      <c r="G775" s="10"/>
      <c r="H775" s="10"/>
      <c r="I775" s="10" t="s">
        <v>2009</v>
      </c>
      <c r="J775" s="10"/>
      <c r="K775" s="10"/>
      <c r="L775" s="10" t="s">
        <v>64</v>
      </c>
      <c r="M775" s="10" t="s">
        <v>64</v>
      </c>
      <c r="N775" s="10" t="s">
        <v>245</v>
      </c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  <c r="BE775" s="10"/>
      <c r="BF775" s="10"/>
      <c r="BG775" s="10"/>
    </row>
    <row r="776" ht="14.25" customHeight="1">
      <c r="A776" s="10">
        <f t="shared" si="43"/>
        <v>751</v>
      </c>
      <c r="B776" s="11" t="s">
        <v>1290</v>
      </c>
      <c r="C776" s="11" t="s">
        <v>3093</v>
      </c>
      <c r="D776" s="11" t="s">
        <v>3094</v>
      </c>
      <c r="E776" s="10">
        <f t="shared" si="44"/>
        <v>3</v>
      </c>
      <c r="F776" s="11" t="s">
        <v>3095</v>
      </c>
      <c r="G776" s="10"/>
      <c r="H776" s="10"/>
      <c r="I776" s="10" t="s">
        <v>2009</v>
      </c>
      <c r="J776" s="10"/>
      <c r="K776" s="10"/>
      <c r="L776" s="10" t="s">
        <v>145</v>
      </c>
      <c r="M776" s="10" t="s">
        <v>145</v>
      </c>
      <c r="N776" s="10" t="s">
        <v>245</v>
      </c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  <c r="BD776" s="10"/>
      <c r="BE776" s="10"/>
      <c r="BF776" s="10"/>
      <c r="BG776" s="10"/>
    </row>
    <row r="777" ht="14.25" customHeight="1">
      <c r="A777" s="10">
        <f t="shared" si="43"/>
        <v>752</v>
      </c>
      <c r="B777" s="11" t="s">
        <v>1290</v>
      </c>
      <c r="C777" s="11" t="s">
        <v>3093</v>
      </c>
      <c r="D777" s="11" t="s">
        <v>3096</v>
      </c>
      <c r="E777" s="10">
        <f t="shared" si="44"/>
        <v>4</v>
      </c>
      <c r="F777" s="11" t="s">
        <v>3097</v>
      </c>
      <c r="G777" s="10"/>
      <c r="H777" s="10"/>
      <c r="I777" s="10" t="s">
        <v>2009</v>
      </c>
      <c r="J777" s="10"/>
      <c r="K777" s="10"/>
      <c r="L777" s="10" t="s">
        <v>145</v>
      </c>
      <c r="M777" s="10" t="s">
        <v>145</v>
      </c>
      <c r="N777" s="10" t="s">
        <v>245</v>
      </c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  <c r="BE777" s="10"/>
      <c r="BF777" s="10"/>
      <c r="BG777" s="10"/>
    </row>
    <row r="778" ht="14.25" customHeight="1">
      <c r="A778" s="40" t="s">
        <v>1100</v>
      </c>
      <c r="B778" s="41"/>
      <c r="C778" s="41" t="s">
        <v>1217</v>
      </c>
      <c r="D778" s="6"/>
      <c r="E778" s="7"/>
      <c r="F778" s="7"/>
      <c r="G778" s="6"/>
      <c r="H778" s="6"/>
      <c r="I778" s="6"/>
      <c r="J778" s="6"/>
      <c r="K778" s="6"/>
      <c r="L778" s="6"/>
      <c r="M778" s="6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  <c r="AA778" s="42"/>
      <c r="AB778" s="42"/>
      <c r="AC778" s="42"/>
      <c r="AD778" s="42"/>
      <c r="AE778" s="42"/>
      <c r="AF778" s="42"/>
      <c r="AG778" s="42"/>
      <c r="AH778" s="42"/>
      <c r="AI778" s="42"/>
      <c r="AJ778" s="42"/>
      <c r="AK778" s="42"/>
      <c r="AL778" s="42"/>
      <c r="AM778" s="42"/>
      <c r="AN778" s="42"/>
      <c r="AO778" s="42"/>
      <c r="AP778" s="42"/>
      <c r="AQ778" s="42"/>
      <c r="AR778" s="42"/>
      <c r="AS778" s="42"/>
      <c r="AT778" s="42"/>
      <c r="AU778" s="42"/>
      <c r="AV778" s="42"/>
      <c r="AW778" s="42"/>
      <c r="AX778" s="42"/>
      <c r="AY778" s="42"/>
      <c r="AZ778" s="42"/>
      <c r="BA778" s="42"/>
      <c r="BB778" s="42"/>
      <c r="BC778" s="42"/>
      <c r="BD778" s="42"/>
      <c r="BE778" s="42"/>
      <c r="BF778" s="42"/>
      <c r="BG778" s="42"/>
    </row>
    <row r="779" ht="14.25" customHeight="1">
      <c r="A779" s="10">
        <f>A777+1</f>
        <v>753</v>
      </c>
      <c r="B779" s="11" t="s">
        <v>1217</v>
      </c>
      <c r="C779" s="11" t="s">
        <v>3098</v>
      </c>
      <c r="D779" s="11" t="s">
        <v>3099</v>
      </c>
      <c r="E779" s="10">
        <v>1.0</v>
      </c>
      <c r="F779" s="11" t="s">
        <v>3100</v>
      </c>
      <c r="G779" s="10"/>
      <c r="H779" s="10"/>
      <c r="I779" s="10" t="s">
        <v>1996</v>
      </c>
      <c r="J779" s="10"/>
      <c r="K779" s="10"/>
      <c r="L779" s="10" t="s">
        <v>64</v>
      </c>
      <c r="M779" s="10" t="s">
        <v>64</v>
      </c>
      <c r="N779" s="10" t="s">
        <v>245</v>
      </c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  <c r="BE779" s="10"/>
      <c r="BF779" s="10"/>
      <c r="BG779" s="10"/>
    </row>
    <row r="780" ht="14.25" customHeight="1">
      <c r="A780" s="10">
        <f t="shared" ref="A780:A787" si="45">A779+1</f>
        <v>754</v>
      </c>
      <c r="B780" s="11" t="s">
        <v>1217</v>
      </c>
      <c r="C780" s="11" t="s">
        <v>3098</v>
      </c>
      <c r="D780" s="11" t="s">
        <v>3099</v>
      </c>
      <c r="E780" s="10">
        <f t="shared" ref="E780:E787" si="46">E779+1</f>
        <v>2</v>
      </c>
      <c r="F780" s="11" t="s">
        <v>3099</v>
      </c>
      <c r="G780" s="10"/>
      <c r="H780" s="10"/>
      <c r="I780" s="10" t="s">
        <v>1996</v>
      </c>
      <c r="J780" s="10"/>
      <c r="K780" s="10"/>
      <c r="L780" s="10" t="s">
        <v>64</v>
      </c>
      <c r="M780" s="10" t="s">
        <v>64</v>
      </c>
      <c r="N780" s="10" t="s">
        <v>245</v>
      </c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  <c r="BE780" s="10"/>
      <c r="BF780" s="10"/>
      <c r="BG780" s="10"/>
    </row>
    <row r="781" ht="14.25" customHeight="1">
      <c r="A781" s="10">
        <f t="shared" si="45"/>
        <v>755</v>
      </c>
      <c r="B781" s="11" t="s">
        <v>1217</v>
      </c>
      <c r="C781" s="11" t="s">
        <v>3098</v>
      </c>
      <c r="D781" s="11" t="s">
        <v>3099</v>
      </c>
      <c r="E781" s="10">
        <f t="shared" si="46"/>
        <v>3</v>
      </c>
      <c r="F781" s="11" t="s">
        <v>3101</v>
      </c>
      <c r="G781" s="10"/>
      <c r="H781" s="10"/>
      <c r="I781" s="10" t="s">
        <v>1996</v>
      </c>
      <c r="J781" s="10"/>
      <c r="K781" s="10"/>
      <c r="L781" s="10" t="s">
        <v>64</v>
      </c>
      <c r="M781" s="10" t="s">
        <v>64</v>
      </c>
      <c r="N781" s="10" t="s">
        <v>245</v>
      </c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</row>
    <row r="782" ht="14.25" customHeight="1">
      <c r="A782" s="10">
        <f t="shared" si="45"/>
        <v>756</v>
      </c>
      <c r="B782" s="11" t="s">
        <v>1217</v>
      </c>
      <c r="C782" s="11" t="s">
        <v>3098</v>
      </c>
      <c r="D782" s="11" t="s">
        <v>3102</v>
      </c>
      <c r="E782" s="10">
        <f t="shared" si="46"/>
        <v>4</v>
      </c>
      <c r="F782" s="11" t="s">
        <v>3103</v>
      </c>
      <c r="G782" s="10"/>
      <c r="H782" s="10"/>
      <c r="I782" s="10" t="s">
        <v>1996</v>
      </c>
      <c r="J782" s="10"/>
      <c r="K782" s="10"/>
      <c r="L782" s="10" t="s">
        <v>64</v>
      </c>
      <c r="M782" s="10" t="s">
        <v>64</v>
      </c>
      <c r="N782" s="10" t="s">
        <v>245</v>
      </c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10"/>
      <c r="BC782" s="10"/>
      <c r="BD782" s="10"/>
      <c r="BE782" s="10"/>
      <c r="BF782" s="10"/>
      <c r="BG782" s="10"/>
    </row>
    <row r="783" ht="14.25" customHeight="1">
      <c r="A783" s="10">
        <f t="shared" si="45"/>
        <v>757</v>
      </c>
      <c r="B783" s="11" t="s">
        <v>1217</v>
      </c>
      <c r="C783" s="11" t="s">
        <v>3098</v>
      </c>
      <c r="D783" s="11" t="s">
        <v>3102</v>
      </c>
      <c r="E783" s="10">
        <f t="shared" si="46"/>
        <v>5</v>
      </c>
      <c r="F783" s="11" t="s">
        <v>3104</v>
      </c>
      <c r="G783" s="10"/>
      <c r="H783" s="10"/>
      <c r="I783" s="10" t="s">
        <v>1996</v>
      </c>
      <c r="J783" s="10"/>
      <c r="K783" s="10"/>
      <c r="L783" s="10" t="s">
        <v>145</v>
      </c>
      <c r="M783" s="10" t="s">
        <v>145</v>
      </c>
      <c r="N783" s="10" t="s">
        <v>245</v>
      </c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  <c r="BE783" s="10"/>
      <c r="BF783" s="10"/>
      <c r="BG783" s="10"/>
    </row>
    <row r="784" ht="14.25" customHeight="1">
      <c r="A784" s="10">
        <f t="shared" si="45"/>
        <v>758</v>
      </c>
      <c r="B784" s="11" t="s">
        <v>1217</v>
      </c>
      <c r="C784" s="11" t="s">
        <v>3098</v>
      </c>
      <c r="D784" s="11" t="s">
        <v>3102</v>
      </c>
      <c r="E784" s="10">
        <f t="shared" si="46"/>
        <v>6</v>
      </c>
      <c r="F784" s="11" t="s">
        <v>3105</v>
      </c>
      <c r="G784" s="10"/>
      <c r="H784" s="10"/>
      <c r="I784" s="10" t="s">
        <v>1996</v>
      </c>
      <c r="J784" s="10"/>
      <c r="K784" s="10"/>
      <c r="L784" s="10" t="s">
        <v>145</v>
      </c>
      <c r="M784" s="10" t="s">
        <v>145</v>
      </c>
      <c r="N784" s="10" t="s">
        <v>245</v>
      </c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"/>
      <c r="BD784" s="10"/>
      <c r="BE784" s="10"/>
      <c r="BF784" s="10"/>
      <c r="BG784" s="10"/>
    </row>
    <row r="785" ht="14.25" customHeight="1">
      <c r="A785" s="10">
        <f t="shared" si="45"/>
        <v>759</v>
      </c>
      <c r="B785" s="11" t="s">
        <v>1217</v>
      </c>
      <c r="C785" s="11" t="s">
        <v>3098</v>
      </c>
      <c r="D785" s="11" t="s">
        <v>3102</v>
      </c>
      <c r="E785" s="10">
        <f t="shared" si="46"/>
        <v>7</v>
      </c>
      <c r="F785" s="11" t="s">
        <v>3106</v>
      </c>
      <c r="G785" s="10"/>
      <c r="H785" s="10"/>
      <c r="I785" s="10" t="s">
        <v>1996</v>
      </c>
      <c r="J785" s="10"/>
      <c r="K785" s="10"/>
      <c r="L785" s="10" t="s">
        <v>64</v>
      </c>
      <c r="M785" s="10" t="s">
        <v>64</v>
      </c>
      <c r="N785" s="10" t="s">
        <v>245</v>
      </c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/>
    </row>
    <row r="786" ht="14.25" customHeight="1">
      <c r="A786" s="10">
        <f t="shared" si="45"/>
        <v>760</v>
      </c>
      <c r="B786" s="11" t="s">
        <v>1217</v>
      </c>
      <c r="C786" s="11" t="s">
        <v>3107</v>
      </c>
      <c r="D786" s="11" t="s">
        <v>3108</v>
      </c>
      <c r="E786" s="10">
        <f t="shared" si="46"/>
        <v>8</v>
      </c>
      <c r="F786" s="11" t="s">
        <v>3108</v>
      </c>
      <c r="G786" s="10"/>
      <c r="H786" s="10"/>
      <c r="I786" s="10" t="s">
        <v>1996</v>
      </c>
      <c r="J786" s="10"/>
      <c r="K786" s="10"/>
      <c r="L786" s="10" t="s">
        <v>145</v>
      </c>
      <c r="M786" s="10" t="s">
        <v>145</v>
      </c>
      <c r="N786" s="10" t="s">
        <v>245</v>
      </c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  <c r="BE786" s="10"/>
      <c r="BF786" s="10"/>
      <c r="BG786" s="10"/>
    </row>
    <row r="787" ht="14.25" customHeight="1">
      <c r="A787" s="10">
        <f t="shared" si="45"/>
        <v>761</v>
      </c>
      <c r="B787" s="11" t="s">
        <v>1217</v>
      </c>
      <c r="C787" s="11" t="s">
        <v>1283</v>
      </c>
      <c r="D787" s="11" t="s">
        <v>3109</v>
      </c>
      <c r="E787" s="10">
        <f t="shared" si="46"/>
        <v>9</v>
      </c>
      <c r="F787" s="11" t="s">
        <v>3109</v>
      </c>
      <c r="G787" s="10"/>
      <c r="H787" s="10"/>
      <c r="I787" s="10" t="s">
        <v>1996</v>
      </c>
      <c r="J787" s="10"/>
      <c r="K787" s="10"/>
      <c r="L787" s="10" t="s">
        <v>145</v>
      </c>
      <c r="M787" s="10" t="s">
        <v>145</v>
      </c>
      <c r="N787" s="10" t="s">
        <v>245</v>
      </c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</row>
    <row r="788" ht="14.25" customHeight="1">
      <c r="A788" s="40" t="s">
        <v>1121</v>
      </c>
      <c r="B788" s="41"/>
      <c r="C788" s="41" t="s">
        <v>1301</v>
      </c>
      <c r="D788" s="6"/>
      <c r="E788" s="7"/>
      <c r="F788" s="7"/>
      <c r="G788" s="6"/>
      <c r="H788" s="6"/>
      <c r="I788" s="6"/>
      <c r="J788" s="6"/>
      <c r="K788" s="6"/>
      <c r="L788" s="6"/>
      <c r="M788" s="6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  <c r="AA788" s="42"/>
      <c r="AB788" s="42"/>
      <c r="AC788" s="42"/>
      <c r="AD788" s="42"/>
      <c r="AE788" s="42"/>
      <c r="AF788" s="42"/>
      <c r="AG788" s="42"/>
      <c r="AH788" s="42"/>
      <c r="AI788" s="42"/>
      <c r="AJ788" s="42"/>
      <c r="AK788" s="42"/>
      <c r="AL788" s="42"/>
      <c r="AM788" s="42"/>
      <c r="AN788" s="42"/>
      <c r="AO788" s="42"/>
      <c r="AP788" s="42"/>
      <c r="AQ788" s="42"/>
      <c r="AR788" s="42"/>
      <c r="AS788" s="42"/>
      <c r="AT788" s="42"/>
      <c r="AU788" s="42"/>
      <c r="AV788" s="42"/>
      <c r="AW788" s="42"/>
      <c r="AX788" s="42"/>
      <c r="AY788" s="42"/>
      <c r="AZ788" s="42"/>
      <c r="BA788" s="42"/>
      <c r="BB788" s="42"/>
      <c r="BC788" s="42"/>
      <c r="BD788" s="42"/>
      <c r="BE788" s="42"/>
      <c r="BF788" s="42"/>
      <c r="BG788" s="42"/>
    </row>
    <row r="789" ht="14.25" customHeight="1">
      <c r="A789" s="10">
        <f>A787+1</f>
        <v>762</v>
      </c>
      <c r="B789" s="11" t="s">
        <v>1301</v>
      </c>
      <c r="C789" s="11" t="s">
        <v>1404</v>
      </c>
      <c r="D789" s="11" t="s">
        <v>3110</v>
      </c>
      <c r="E789" s="10">
        <v>1.0</v>
      </c>
      <c r="F789" s="11" t="s">
        <v>3111</v>
      </c>
      <c r="G789" s="10"/>
      <c r="H789" s="10"/>
      <c r="I789" s="10" t="s">
        <v>1996</v>
      </c>
      <c r="J789" s="10"/>
      <c r="K789" s="10"/>
      <c r="L789" s="10" t="s">
        <v>145</v>
      </c>
      <c r="M789" s="10" t="s">
        <v>145</v>
      </c>
      <c r="N789" s="10" t="s">
        <v>245</v>
      </c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  <c r="BE789" s="10"/>
      <c r="BF789" s="10"/>
      <c r="BG789" s="10"/>
    </row>
    <row r="790" ht="14.25" customHeight="1">
      <c r="A790" s="40" t="s">
        <v>1216</v>
      </c>
      <c r="B790" s="41"/>
      <c r="C790" s="41" t="s">
        <v>1857</v>
      </c>
      <c r="D790" s="6"/>
      <c r="E790" s="7"/>
      <c r="F790" s="7"/>
      <c r="G790" s="6"/>
      <c r="H790" s="6"/>
      <c r="I790" s="6"/>
      <c r="J790" s="6"/>
      <c r="K790" s="6"/>
      <c r="L790" s="6"/>
      <c r="M790" s="6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  <c r="AA790" s="42"/>
      <c r="AB790" s="42"/>
      <c r="AC790" s="42"/>
      <c r="AD790" s="42"/>
      <c r="AE790" s="42"/>
      <c r="AF790" s="42"/>
      <c r="AG790" s="42"/>
      <c r="AH790" s="42"/>
      <c r="AI790" s="42"/>
      <c r="AJ790" s="42"/>
      <c r="AK790" s="42"/>
      <c r="AL790" s="42"/>
      <c r="AM790" s="42"/>
      <c r="AN790" s="42"/>
      <c r="AO790" s="42"/>
      <c r="AP790" s="42"/>
      <c r="AQ790" s="42"/>
      <c r="AR790" s="42"/>
      <c r="AS790" s="42"/>
      <c r="AT790" s="42"/>
      <c r="AU790" s="42"/>
      <c r="AV790" s="42"/>
      <c r="AW790" s="42"/>
      <c r="AX790" s="42"/>
      <c r="AY790" s="42"/>
      <c r="AZ790" s="42"/>
      <c r="BA790" s="42"/>
      <c r="BB790" s="42"/>
      <c r="BC790" s="42"/>
      <c r="BD790" s="42"/>
      <c r="BE790" s="42"/>
      <c r="BF790" s="42"/>
      <c r="BG790" s="42"/>
    </row>
    <row r="791" ht="14.25" customHeight="1">
      <c r="A791" s="10">
        <f>A789+1</f>
        <v>763</v>
      </c>
      <c r="B791" s="11" t="s">
        <v>1857</v>
      </c>
      <c r="C791" s="11" t="s">
        <v>3112</v>
      </c>
      <c r="D791" s="11" t="s">
        <v>3113</v>
      </c>
      <c r="E791" s="10">
        <v>1.0</v>
      </c>
      <c r="F791" s="11" t="s">
        <v>1858</v>
      </c>
      <c r="G791" s="10"/>
      <c r="H791" s="10"/>
      <c r="I791" s="10" t="s">
        <v>2009</v>
      </c>
      <c r="J791" s="10"/>
      <c r="K791" s="10"/>
      <c r="L791" s="10" t="s">
        <v>64</v>
      </c>
      <c r="M791" s="10" t="s">
        <v>64</v>
      </c>
      <c r="N791" s="10" t="s">
        <v>245</v>
      </c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</row>
    <row r="792" ht="14.25" customHeight="1">
      <c r="A792" s="10">
        <f t="shared" ref="A792:A805" si="47">A791+1</f>
        <v>764</v>
      </c>
      <c r="B792" s="11" t="s">
        <v>1857</v>
      </c>
      <c r="C792" s="11" t="s">
        <v>1858</v>
      </c>
      <c r="D792" s="11" t="s">
        <v>3114</v>
      </c>
      <c r="E792" s="10">
        <f t="shared" ref="E792:E805" si="48">E791+1</f>
        <v>2</v>
      </c>
      <c r="F792" s="11" t="s">
        <v>3115</v>
      </c>
      <c r="G792" s="10"/>
      <c r="H792" s="10"/>
      <c r="I792" s="10" t="s">
        <v>2009</v>
      </c>
      <c r="J792" s="10"/>
      <c r="K792" s="10"/>
      <c r="L792" s="10" t="s">
        <v>145</v>
      </c>
      <c r="M792" s="10" t="s">
        <v>145</v>
      </c>
      <c r="N792" s="10" t="s">
        <v>245</v>
      </c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  <c r="BE792" s="10"/>
      <c r="BF792" s="10"/>
      <c r="BG792" s="10"/>
    </row>
    <row r="793" ht="14.25" customHeight="1">
      <c r="A793" s="10">
        <f t="shared" si="47"/>
        <v>765</v>
      </c>
      <c r="B793" s="11" t="s">
        <v>1857</v>
      </c>
      <c r="C793" s="11" t="s">
        <v>1867</v>
      </c>
      <c r="D793" s="11" t="s">
        <v>1867</v>
      </c>
      <c r="E793" s="10">
        <f t="shared" si="48"/>
        <v>3</v>
      </c>
      <c r="F793" s="11" t="s">
        <v>1867</v>
      </c>
      <c r="G793" s="10"/>
      <c r="H793" s="10"/>
      <c r="I793" s="10" t="s">
        <v>2009</v>
      </c>
      <c r="J793" s="10"/>
      <c r="K793" s="10"/>
      <c r="L793" s="10" t="s">
        <v>145</v>
      </c>
      <c r="M793" s="10" t="s">
        <v>145</v>
      </c>
      <c r="N793" s="10" t="s">
        <v>245</v>
      </c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</row>
    <row r="794" ht="14.25" customHeight="1">
      <c r="A794" s="10">
        <f t="shared" si="47"/>
        <v>766</v>
      </c>
      <c r="B794" s="11" t="s">
        <v>1857</v>
      </c>
      <c r="C794" s="11" t="s">
        <v>1867</v>
      </c>
      <c r="D794" s="11" t="s">
        <v>1867</v>
      </c>
      <c r="E794" s="10">
        <f t="shared" si="48"/>
        <v>4</v>
      </c>
      <c r="F794" s="11" t="s">
        <v>3116</v>
      </c>
      <c r="G794" s="10"/>
      <c r="H794" s="10"/>
      <c r="I794" s="10" t="s">
        <v>1996</v>
      </c>
      <c r="J794" s="10"/>
      <c r="K794" s="10"/>
      <c r="L794" s="10" t="s">
        <v>145</v>
      </c>
      <c r="M794" s="10" t="s">
        <v>145</v>
      </c>
      <c r="N794" s="10" t="s">
        <v>245</v>
      </c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  <c r="BE794" s="10"/>
      <c r="BF794" s="10"/>
      <c r="BG794" s="10"/>
    </row>
    <row r="795" ht="14.25" customHeight="1">
      <c r="A795" s="10">
        <f t="shared" si="47"/>
        <v>767</v>
      </c>
      <c r="B795" s="11" t="s">
        <v>1857</v>
      </c>
      <c r="C795" s="11" t="s">
        <v>1867</v>
      </c>
      <c r="D795" s="11" t="s">
        <v>3117</v>
      </c>
      <c r="E795" s="10">
        <f t="shared" si="48"/>
        <v>5</v>
      </c>
      <c r="F795" s="11" t="s">
        <v>3118</v>
      </c>
      <c r="G795" s="10"/>
      <c r="H795" s="10"/>
      <c r="I795" s="10" t="s">
        <v>2009</v>
      </c>
      <c r="J795" s="10"/>
      <c r="K795" s="10"/>
      <c r="L795" s="10" t="s">
        <v>145</v>
      </c>
      <c r="M795" s="10" t="s">
        <v>145</v>
      </c>
      <c r="N795" s="10" t="s">
        <v>245</v>
      </c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  <c r="BE795" s="10"/>
      <c r="BF795" s="10"/>
      <c r="BG795" s="10"/>
    </row>
    <row r="796" ht="14.25" customHeight="1">
      <c r="A796" s="10">
        <f t="shared" si="47"/>
        <v>768</v>
      </c>
      <c r="B796" s="11" t="s">
        <v>1857</v>
      </c>
      <c r="C796" s="11" t="s">
        <v>1867</v>
      </c>
      <c r="D796" s="11" t="s">
        <v>3114</v>
      </c>
      <c r="E796" s="10">
        <f t="shared" si="48"/>
        <v>6</v>
      </c>
      <c r="F796" s="11" t="s">
        <v>3119</v>
      </c>
      <c r="G796" s="10"/>
      <c r="H796" s="10"/>
      <c r="I796" s="10" t="s">
        <v>2009</v>
      </c>
      <c r="J796" s="10"/>
      <c r="K796" s="10"/>
      <c r="L796" s="10" t="s">
        <v>145</v>
      </c>
      <c r="M796" s="10" t="s">
        <v>145</v>
      </c>
      <c r="N796" s="10" t="s">
        <v>245</v>
      </c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  <c r="BB796" s="10"/>
      <c r="BC796" s="10"/>
      <c r="BD796" s="10"/>
      <c r="BE796" s="10"/>
      <c r="BF796" s="10"/>
      <c r="BG796" s="10"/>
    </row>
    <row r="797" ht="14.25" customHeight="1">
      <c r="A797" s="10">
        <f t="shared" si="47"/>
        <v>769</v>
      </c>
      <c r="B797" s="11" t="s">
        <v>1857</v>
      </c>
      <c r="C797" s="11" t="s">
        <v>3120</v>
      </c>
      <c r="D797" s="11" t="s">
        <v>3121</v>
      </c>
      <c r="E797" s="10">
        <f t="shared" si="48"/>
        <v>7</v>
      </c>
      <c r="F797" s="11" t="s">
        <v>3122</v>
      </c>
      <c r="G797" s="10"/>
      <c r="H797" s="10"/>
      <c r="I797" s="10" t="s">
        <v>1996</v>
      </c>
      <c r="J797" s="10"/>
      <c r="K797" s="10"/>
      <c r="L797" s="10" t="s">
        <v>145</v>
      </c>
      <c r="M797" s="10" t="s">
        <v>145</v>
      </c>
      <c r="N797" s="10" t="s">
        <v>245</v>
      </c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  <c r="BE797" s="10"/>
      <c r="BF797" s="10"/>
      <c r="BG797" s="10"/>
    </row>
    <row r="798" ht="14.25" customHeight="1">
      <c r="A798" s="10">
        <f t="shared" si="47"/>
        <v>770</v>
      </c>
      <c r="B798" s="11" t="s">
        <v>1857</v>
      </c>
      <c r="C798" s="11" t="s">
        <v>3120</v>
      </c>
      <c r="D798" s="11" t="s">
        <v>3121</v>
      </c>
      <c r="E798" s="10">
        <f t="shared" si="48"/>
        <v>8</v>
      </c>
      <c r="F798" s="11" t="s">
        <v>3123</v>
      </c>
      <c r="G798" s="10"/>
      <c r="H798" s="10"/>
      <c r="I798" s="10" t="s">
        <v>1996</v>
      </c>
      <c r="J798" s="10"/>
      <c r="K798" s="10"/>
      <c r="L798" s="10" t="s">
        <v>145</v>
      </c>
      <c r="M798" s="10" t="s">
        <v>145</v>
      </c>
      <c r="N798" s="10" t="s">
        <v>245</v>
      </c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  <c r="BE798" s="10"/>
      <c r="BF798" s="10"/>
      <c r="BG798" s="10"/>
    </row>
    <row r="799" ht="14.25" customHeight="1">
      <c r="A799" s="10">
        <f t="shared" si="47"/>
        <v>771</v>
      </c>
      <c r="B799" s="11" t="s">
        <v>1857</v>
      </c>
      <c r="C799" s="11" t="s">
        <v>1881</v>
      </c>
      <c r="D799" s="11" t="s">
        <v>1882</v>
      </c>
      <c r="E799" s="10">
        <f t="shared" si="48"/>
        <v>9</v>
      </c>
      <c r="F799" s="11" t="s">
        <v>1882</v>
      </c>
      <c r="G799" s="10"/>
      <c r="H799" s="10"/>
      <c r="I799" s="10" t="s">
        <v>2009</v>
      </c>
      <c r="J799" s="10"/>
      <c r="K799" s="10"/>
      <c r="L799" s="10" t="s">
        <v>145</v>
      </c>
      <c r="M799" s="10" t="s">
        <v>145</v>
      </c>
      <c r="N799" s="10" t="s">
        <v>245</v>
      </c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</row>
    <row r="800" ht="14.25" customHeight="1">
      <c r="A800" s="10">
        <f t="shared" si="47"/>
        <v>772</v>
      </c>
      <c r="B800" s="11" t="s">
        <v>1857</v>
      </c>
      <c r="C800" s="11" t="s">
        <v>1881</v>
      </c>
      <c r="D800" s="11" t="s">
        <v>3124</v>
      </c>
      <c r="E800" s="10">
        <f t="shared" si="48"/>
        <v>10</v>
      </c>
      <c r="F800" s="11" t="s">
        <v>3124</v>
      </c>
      <c r="G800" s="10"/>
      <c r="H800" s="10"/>
      <c r="I800" s="10" t="s">
        <v>2009</v>
      </c>
      <c r="J800" s="10"/>
      <c r="K800" s="10"/>
      <c r="L800" s="10" t="s">
        <v>145</v>
      </c>
      <c r="M800" s="10" t="s">
        <v>145</v>
      </c>
      <c r="N800" s="10" t="s">
        <v>245</v>
      </c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  <c r="BB800" s="10"/>
      <c r="BC800" s="10"/>
      <c r="BD800" s="10"/>
      <c r="BE800" s="10"/>
      <c r="BF800" s="10"/>
      <c r="BG800" s="10"/>
    </row>
    <row r="801" ht="14.25" customHeight="1">
      <c r="A801" s="10">
        <f t="shared" si="47"/>
        <v>773</v>
      </c>
      <c r="B801" s="11" t="s">
        <v>1857</v>
      </c>
      <c r="C801" s="11" t="s">
        <v>1881</v>
      </c>
      <c r="D801" s="11" t="s">
        <v>3125</v>
      </c>
      <c r="E801" s="10">
        <f t="shared" si="48"/>
        <v>11</v>
      </c>
      <c r="F801" s="11" t="s">
        <v>3125</v>
      </c>
      <c r="G801" s="10"/>
      <c r="H801" s="10"/>
      <c r="I801" s="10" t="s">
        <v>2009</v>
      </c>
      <c r="J801" s="10"/>
      <c r="K801" s="10"/>
      <c r="L801" s="10" t="s">
        <v>64</v>
      </c>
      <c r="M801" s="10" t="s">
        <v>64</v>
      </c>
      <c r="N801" s="10" t="s">
        <v>245</v>
      </c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/>
      <c r="BF801" s="10"/>
      <c r="BG801" s="10"/>
    </row>
    <row r="802" ht="14.25" customHeight="1">
      <c r="A802" s="10">
        <f t="shared" si="47"/>
        <v>774</v>
      </c>
      <c r="B802" s="11" t="s">
        <v>1857</v>
      </c>
      <c r="C802" s="11" t="s">
        <v>1881</v>
      </c>
      <c r="D802" s="11" t="s">
        <v>3126</v>
      </c>
      <c r="E802" s="10">
        <f t="shared" si="48"/>
        <v>12</v>
      </c>
      <c r="F802" s="11" t="s">
        <v>3126</v>
      </c>
      <c r="G802" s="10"/>
      <c r="H802" s="10"/>
      <c r="I802" s="10" t="s">
        <v>2009</v>
      </c>
      <c r="J802" s="10"/>
      <c r="K802" s="10"/>
      <c r="L802" s="10" t="s">
        <v>145</v>
      </c>
      <c r="M802" s="10" t="s">
        <v>145</v>
      </c>
      <c r="N802" s="10" t="s">
        <v>245</v>
      </c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"/>
      <c r="BD802" s="10"/>
      <c r="BE802" s="10"/>
      <c r="BF802" s="10"/>
      <c r="BG802" s="10"/>
    </row>
    <row r="803" ht="14.25" customHeight="1">
      <c r="A803" s="10">
        <f t="shared" si="47"/>
        <v>775</v>
      </c>
      <c r="B803" s="11" t="s">
        <v>1857</v>
      </c>
      <c r="C803" s="11" t="s">
        <v>1881</v>
      </c>
      <c r="D803" s="11" t="s">
        <v>3127</v>
      </c>
      <c r="E803" s="10">
        <f t="shared" si="48"/>
        <v>13</v>
      </c>
      <c r="F803" s="11" t="s">
        <v>3127</v>
      </c>
      <c r="G803" s="10"/>
      <c r="H803" s="10"/>
      <c r="I803" s="10" t="s">
        <v>2009</v>
      </c>
      <c r="J803" s="10"/>
      <c r="K803" s="10"/>
      <c r="L803" s="10" t="s">
        <v>145</v>
      </c>
      <c r="M803" s="10" t="s">
        <v>145</v>
      </c>
      <c r="N803" s="10" t="s">
        <v>245</v>
      </c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  <c r="BE803" s="10"/>
      <c r="BF803" s="10"/>
      <c r="BG803" s="10"/>
    </row>
    <row r="804" ht="14.25" customHeight="1">
      <c r="A804" s="10">
        <f t="shared" si="47"/>
        <v>776</v>
      </c>
      <c r="B804" s="11" t="s">
        <v>1857</v>
      </c>
      <c r="C804" s="11" t="s">
        <v>1881</v>
      </c>
      <c r="D804" s="11" t="s">
        <v>3128</v>
      </c>
      <c r="E804" s="10">
        <f t="shared" si="48"/>
        <v>14</v>
      </c>
      <c r="F804" s="11" t="s">
        <v>3129</v>
      </c>
      <c r="G804" s="10"/>
      <c r="H804" s="10"/>
      <c r="I804" s="10" t="s">
        <v>2009</v>
      </c>
      <c r="J804" s="10"/>
      <c r="K804" s="10"/>
      <c r="L804" s="10" t="s">
        <v>145</v>
      </c>
      <c r="M804" s="10" t="s">
        <v>145</v>
      </c>
      <c r="N804" s="10" t="s">
        <v>245</v>
      </c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"/>
      <c r="BD804" s="10"/>
      <c r="BE804" s="10"/>
      <c r="BF804" s="10"/>
      <c r="BG804" s="10"/>
    </row>
    <row r="805" ht="14.25" customHeight="1">
      <c r="A805" s="10">
        <f t="shared" si="47"/>
        <v>777</v>
      </c>
      <c r="B805" s="11" t="s">
        <v>1857</v>
      </c>
      <c r="C805" s="11" t="s">
        <v>1881</v>
      </c>
      <c r="D805" s="11" t="s">
        <v>3130</v>
      </c>
      <c r="E805" s="10">
        <f t="shared" si="48"/>
        <v>15</v>
      </c>
      <c r="F805" s="11" t="s">
        <v>3130</v>
      </c>
      <c r="G805" s="10"/>
      <c r="H805" s="10"/>
      <c r="I805" s="10" t="s">
        <v>2009</v>
      </c>
      <c r="J805" s="10"/>
      <c r="K805" s="10"/>
      <c r="L805" s="10" t="s">
        <v>145</v>
      </c>
      <c r="M805" s="10" t="s">
        <v>145</v>
      </c>
      <c r="N805" s="10" t="s">
        <v>245</v>
      </c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  <c r="BE805" s="10"/>
      <c r="BF805" s="10"/>
      <c r="BG805" s="10"/>
    </row>
    <row r="806" ht="14.25" customHeight="1">
      <c r="A806" s="40" t="s">
        <v>1289</v>
      </c>
      <c r="B806" s="41"/>
      <c r="C806" s="41" t="s">
        <v>1893</v>
      </c>
      <c r="D806" s="6"/>
      <c r="E806" s="7"/>
      <c r="F806" s="7"/>
      <c r="G806" s="6"/>
      <c r="H806" s="6"/>
      <c r="I806" s="6"/>
      <c r="J806" s="6"/>
      <c r="K806" s="6"/>
      <c r="L806" s="6"/>
      <c r="M806" s="6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  <c r="AA806" s="42"/>
      <c r="AB806" s="42"/>
      <c r="AC806" s="42"/>
      <c r="AD806" s="42"/>
      <c r="AE806" s="42"/>
      <c r="AF806" s="42"/>
      <c r="AG806" s="42"/>
      <c r="AH806" s="42"/>
      <c r="AI806" s="42"/>
      <c r="AJ806" s="42"/>
      <c r="AK806" s="42"/>
      <c r="AL806" s="42"/>
      <c r="AM806" s="42"/>
      <c r="AN806" s="42"/>
      <c r="AO806" s="42"/>
      <c r="AP806" s="42"/>
      <c r="AQ806" s="42"/>
      <c r="AR806" s="42"/>
      <c r="AS806" s="42"/>
      <c r="AT806" s="42"/>
      <c r="AU806" s="42"/>
      <c r="AV806" s="42"/>
      <c r="AW806" s="42"/>
      <c r="AX806" s="42"/>
      <c r="AY806" s="42"/>
      <c r="AZ806" s="42"/>
      <c r="BA806" s="42"/>
      <c r="BB806" s="42"/>
      <c r="BC806" s="42"/>
      <c r="BD806" s="42"/>
      <c r="BE806" s="42"/>
      <c r="BF806" s="42"/>
      <c r="BG806" s="42"/>
    </row>
    <row r="807" ht="14.25" customHeight="1">
      <c r="A807" s="10">
        <f>A805+1</f>
        <v>778</v>
      </c>
      <c r="B807" s="11" t="s">
        <v>1893</v>
      </c>
      <c r="C807" s="11" t="s">
        <v>1904</v>
      </c>
      <c r="D807" s="11" t="s">
        <v>3131</v>
      </c>
      <c r="E807" s="10">
        <v>1.0</v>
      </c>
      <c r="F807" s="11" t="s">
        <v>3132</v>
      </c>
      <c r="G807" s="10"/>
      <c r="H807" s="10"/>
      <c r="I807" s="10" t="s">
        <v>2009</v>
      </c>
      <c r="J807" s="10"/>
      <c r="K807" s="10"/>
      <c r="L807" s="10" t="s">
        <v>64</v>
      </c>
      <c r="M807" s="10" t="s">
        <v>64</v>
      </c>
      <c r="N807" s="10" t="s">
        <v>245</v>
      </c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  <c r="BE807" s="10"/>
      <c r="BF807" s="10"/>
      <c r="BG807" s="10"/>
    </row>
    <row r="808" ht="14.25" customHeight="1">
      <c r="A808" s="10">
        <f t="shared" ref="A808:A819" si="49">A807+1</f>
        <v>779</v>
      </c>
      <c r="B808" s="11" t="s">
        <v>1893</v>
      </c>
      <c r="C808" s="11" t="s">
        <v>1904</v>
      </c>
      <c r="D808" s="11" t="s">
        <v>3131</v>
      </c>
      <c r="E808" s="10">
        <f t="shared" ref="E808:E819" si="50">E807+1</f>
        <v>2</v>
      </c>
      <c r="F808" s="11" t="s">
        <v>1911</v>
      </c>
      <c r="G808" s="10"/>
      <c r="H808" s="10"/>
      <c r="I808" s="10" t="s">
        <v>2009</v>
      </c>
      <c r="J808" s="10"/>
      <c r="K808" s="10"/>
      <c r="L808" s="10" t="s">
        <v>64</v>
      </c>
      <c r="M808" s="10" t="s">
        <v>64</v>
      </c>
      <c r="N808" s="10" t="s">
        <v>245</v>
      </c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  <c r="BE808" s="10"/>
      <c r="BF808" s="10"/>
      <c r="BG808" s="10"/>
    </row>
    <row r="809" ht="14.25" customHeight="1">
      <c r="A809" s="10">
        <f t="shared" si="49"/>
        <v>780</v>
      </c>
      <c r="B809" s="11" t="s">
        <v>1893</v>
      </c>
      <c r="C809" s="11" t="s">
        <v>3133</v>
      </c>
      <c r="D809" s="11" t="s">
        <v>3134</v>
      </c>
      <c r="E809" s="10">
        <f t="shared" si="50"/>
        <v>3</v>
      </c>
      <c r="F809" s="11" t="s">
        <v>3135</v>
      </c>
      <c r="G809" s="10"/>
      <c r="H809" s="10"/>
      <c r="I809" s="10" t="s">
        <v>1996</v>
      </c>
      <c r="J809" s="10"/>
      <c r="K809" s="10"/>
      <c r="L809" s="10" t="s">
        <v>145</v>
      </c>
      <c r="M809" s="10" t="s">
        <v>145</v>
      </c>
      <c r="N809" s="10" t="s">
        <v>245</v>
      </c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  <c r="BE809" s="10"/>
      <c r="BF809" s="10"/>
      <c r="BG809" s="10"/>
    </row>
    <row r="810" ht="14.25" customHeight="1">
      <c r="A810" s="10">
        <f t="shared" si="49"/>
        <v>781</v>
      </c>
      <c r="B810" s="11" t="s">
        <v>1893</v>
      </c>
      <c r="C810" s="11" t="s">
        <v>3133</v>
      </c>
      <c r="D810" s="11" t="s">
        <v>3136</v>
      </c>
      <c r="E810" s="10">
        <f t="shared" si="50"/>
        <v>4</v>
      </c>
      <c r="F810" s="11" t="s">
        <v>3137</v>
      </c>
      <c r="G810" s="10"/>
      <c r="H810" s="10"/>
      <c r="I810" s="10" t="s">
        <v>2009</v>
      </c>
      <c r="J810" s="10"/>
      <c r="K810" s="10"/>
      <c r="L810" s="10" t="s">
        <v>145</v>
      </c>
      <c r="M810" s="10" t="s">
        <v>145</v>
      </c>
      <c r="N810" s="10" t="s">
        <v>245</v>
      </c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  <c r="BE810" s="10"/>
      <c r="BF810" s="10"/>
      <c r="BG810" s="10"/>
    </row>
    <row r="811" ht="14.25" customHeight="1">
      <c r="A811" s="10">
        <f t="shared" si="49"/>
        <v>782</v>
      </c>
      <c r="B811" s="11" t="s">
        <v>1893</v>
      </c>
      <c r="C811" s="11" t="s">
        <v>1911</v>
      </c>
      <c r="D811" s="11" t="s">
        <v>3138</v>
      </c>
      <c r="E811" s="10">
        <f t="shared" si="50"/>
        <v>5</v>
      </c>
      <c r="F811" s="11" t="s">
        <v>3138</v>
      </c>
      <c r="G811" s="10"/>
      <c r="H811" s="10"/>
      <c r="I811" s="10" t="s">
        <v>2009</v>
      </c>
      <c r="J811" s="10"/>
      <c r="K811" s="10"/>
      <c r="L811" s="10" t="s">
        <v>145</v>
      </c>
      <c r="M811" s="10" t="s">
        <v>145</v>
      </c>
      <c r="N811" s="10" t="s">
        <v>245</v>
      </c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</row>
    <row r="812" ht="14.25" customHeight="1">
      <c r="A812" s="10">
        <f t="shared" si="49"/>
        <v>783</v>
      </c>
      <c r="B812" s="11" t="s">
        <v>1893</v>
      </c>
      <c r="C812" s="11" t="s">
        <v>1911</v>
      </c>
      <c r="D812" s="11" t="s">
        <v>3138</v>
      </c>
      <c r="E812" s="10">
        <f t="shared" si="50"/>
        <v>6</v>
      </c>
      <c r="F812" s="11" t="s">
        <v>3139</v>
      </c>
      <c r="G812" s="10"/>
      <c r="H812" s="10"/>
      <c r="I812" s="10" t="s">
        <v>2009</v>
      </c>
      <c r="J812" s="10"/>
      <c r="K812" s="10"/>
      <c r="L812" s="10" t="s">
        <v>64</v>
      </c>
      <c r="M812" s="10" t="s">
        <v>64</v>
      </c>
      <c r="N812" s="10" t="s">
        <v>245</v>
      </c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"/>
      <c r="BD812" s="10"/>
      <c r="BE812" s="10"/>
      <c r="BF812" s="10"/>
      <c r="BG812" s="10"/>
    </row>
    <row r="813" ht="14.25" customHeight="1">
      <c r="A813" s="10">
        <f t="shared" si="49"/>
        <v>784</v>
      </c>
      <c r="B813" s="11" t="s">
        <v>1893</v>
      </c>
      <c r="C813" s="11" t="s">
        <v>1911</v>
      </c>
      <c r="D813" s="11" t="s">
        <v>3140</v>
      </c>
      <c r="E813" s="10">
        <f t="shared" si="50"/>
        <v>7</v>
      </c>
      <c r="F813" s="11" t="s">
        <v>3140</v>
      </c>
      <c r="G813" s="10"/>
      <c r="H813" s="10"/>
      <c r="I813" s="10" t="s">
        <v>2009</v>
      </c>
      <c r="J813" s="10"/>
      <c r="K813" s="10"/>
      <c r="L813" s="10" t="s">
        <v>145</v>
      </c>
      <c r="M813" s="10" t="s">
        <v>145</v>
      </c>
      <c r="N813" s="10" t="s">
        <v>245</v>
      </c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  <c r="BE813" s="10"/>
      <c r="BF813" s="10"/>
      <c r="BG813" s="10"/>
    </row>
    <row r="814" ht="14.25" customHeight="1">
      <c r="A814" s="10">
        <f t="shared" si="49"/>
        <v>785</v>
      </c>
      <c r="B814" s="11" t="s">
        <v>1893</v>
      </c>
      <c r="C814" s="11" t="s">
        <v>3141</v>
      </c>
      <c r="D814" s="11" t="s">
        <v>1880</v>
      </c>
      <c r="E814" s="10">
        <f t="shared" si="50"/>
        <v>8</v>
      </c>
      <c r="F814" s="11" t="s">
        <v>1880</v>
      </c>
      <c r="G814" s="10"/>
      <c r="H814" s="10"/>
      <c r="I814" s="10" t="s">
        <v>2009</v>
      </c>
      <c r="J814" s="10"/>
      <c r="K814" s="10"/>
      <c r="L814" s="10" t="s">
        <v>64</v>
      </c>
      <c r="M814" s="10" t="s">
        <v>64</v>
      </c>
      <c r="N814" s="10" t="s">
        <v>245</v>
      </c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  <c r="BE814" s="10"/>
      <c r="BF814" s="10"/>
      <c r="BG814" s="10"/>
    </row>
    <row r="815" ht="14.25" customHeight="1">
      <c r="A815" s="10">
        <f t="shared" si="49"/>
        <v>786</v>
      </c>
      <c r="B815" s="11" t="s">
        <v>1893</v>
      </c>
      <c r="C815" s="11" t="s">
        <v>3141</v>
      </c>
      <c r="D815" s="11" t="s">
        <v>3142</v>
      </c>
      <c r="E815" s="10">
        <f t="shared" si="50"/>
        <v>9</v>
      </c>
      <c r="F815" s="11" t="s">
        <v>3143</v>
      </c>
      <c r="G815" s="10"/>
      <c r="H815" s="10"/>
      <c r="I815" s="10" t="s">
        <v>2009</v>
      </c>
      <c r="J815" s="10"/>
      <c r="K815" s="10"/>
      <c r="L815" s="10" t="s">
        <v>145</v>
      </c>
      <c r="M815" s="10" t="s">
        <v>145</v>
      </c>
      <c r="N815" s="10" t="s">
        <v>245</v>
      </c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</row>
    <row r="816" ht="14.25" customHeight="1">
      <c r="A816" s="10">
        <f t="shared" si="49"/>
        <v>787</v>
      </c>
      <c r="B816" s="11" t="s">
        <v>1893</v>
      </c>
      <c r="C816" s="11" t="s">
        <v>3141</v>
      </c>
      <c r="D816" s="11" t="s">
        <v>3144</v>
      </c>
      <c r="E816" s="10">
        <f t="shared" si="50"/>
        <v>10</v>
      </c>
      <c r="F816" s="11" t="s">
        <v>3145</v>
      </c>
      <c r="G816" s="10"/>
      <c r="H816" s="10"/>
      <c r="I816" s="10" t="s">
        <v>2009</v>
      </c>
      <c r="J816" s="10"/>
      <c r="K816" s="10"/>
      <c r="L816" s="10" t="s">
        <v>145</v>
      </c>
      <c r="M816" s="10" t="s">
        <v>145</v>
      </c>
      <c r="N816" s="10" t="s">
        <v>245</v>
      </c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  <c r="BD816" s="10"/>
      <c r="BE816" s="10"/>
      <c r="BF816" s="10"/>
      <c r="BG816" s="10"/>
    </row>
    <row r="817" ht="14.25" customHeight="1">
      <c r="A817" s="10">
        <f t="shared" si="49"/>
        <v>788</v>
      </c>
      <c r="B817" s="11" t="s">
        <v>1893</v>
      </c>
      <c r="C817" s="11" t="s">
        <v>3141</v>
      </c>
      <c r="D817" s="11" t="s">
        <v>3146</v>
      </c>
      <c r="E817" s="10">
        <f t="shared" si="50"/>
        <v>11</v>
      </c>
      <c r="F817" s="11" t="s">
        <v>3147</v>
      </c>
      <c r="G817" s="10"/>
      <c r="H817" s="10"/>
      <c r="I817" s="10" t="s">
        <v>2009</v>
      </c>
      <c r="J817" s="10"/>
      <c r="K817" s="10"/>
      <c r="L817" s="10" t="s">
        <v>145</v>
      </c>
      <c r="M817" s="10" t="s">
        <v>145</v>
      </c>
      <c r="N817" s="10" t="s">
        <v>245</v>
      </c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  <c r="BE817" s="10"/>
      <c r="BF817" s="10"/>
      <c r="BG817" s="10"/>
    </row>
    <row r="818" ht="14.25" customHeight="1">
      <c r="A818" s="10">
        <f t="shared" si="49"/>
        <v>789</v>
      </c>
      <c r="B818" s="11" t="s">
        <v>1893</v>
      </c>
      <c r="C818" s="11" t="s">
        <v>3141</v>
      </c>
      <c r="D818" s="11" t="s">
        <v>3146</v>
      </c>
      <c r="E818" s="10">
        <f t="shared" si="50"/>
        <v>12</v>
      </c>
      <c r="F818" s="11" t="s">
        <v>3148</v>
      </c>
      <c r="G818" s="10"/>
      <c r="H818" s="10"/>
      <c r="I818" s="10" t="s">
        <v>2009</v>
      </c>
      <c r="J818" s="10"/>
      <c r="K818" s="10"/>
      <c r="L818" s="10" t="s">
        <v>145</v>
      </c>
      <c r="M818" s="10" t="s">
        <v>145</v>
      </c>
      <c r="N818" s="10" t="s">
        <v>245</v>
      </c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  <c r="BB818" s="10"/>
      <c r="BC818" s="10"/>
      <c r="BD818" s="10"/>
      <c r="BE818" s="10"/>
      <c r="BF818" s="10"/>
      <c r="BG818" s="10"/>
    </row>
    <row r="819" ht="14.25" customHeight="1">
      <c r="A819" s="10">
        <f t="shared" si="49"/>
        <v>790</v>
      </c>
      <c r="B819" s="11" t="s">
        <v>1893</v>
      </c>
      <c r="C819" s="11" t="s">
        <v>3141</v>
      </c>
      <c r="D819" s="11" t="s">
        <v>3149</v>
      </c>
      <c r="E819" s="10">
        <f t="shared" si="50"/>
        <v>13</v>
      </c>
      <c r="F819" s="11" t="s">
        <v>3149</v>
      </c>
      <c r="G819" s="10"/>
      <c r="H819" s="10"/>
      <c r="I819" s="10" t="s">
        <v>2009</v>
      </c>
      <c r="J819" s="10"/>
      <c r="K819" s="10"/>
      <c r="L819" s="10" t="s">
        <v>64</v>
      </c>
      <c r="M819" s="10" t="s">
        <v>64</v>
      </c>
      <c r="N819" s="10" t="s">
        <v>245</v>
      </c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  <c r="BE819" s="10"/>
      <c r="BF819" s="10"/>
      <c r="BG819" s="10"/>
    </row>
    <row r="820" ht="14.25" customHeight="1">
      <c r="A820" s="40" t="s">
        <v>1300</v>
      </c>
      <c r="B820" s="41"/>
      <c r="C820" s="41" t="s">
        <v>1920</v>
      </c>
      <c r="D820" s="6"/>
      <c r="E820" s="7"/>
      <c r="F820" s="7"/>
      <c r="G820" s="6"/>
      <c r="H820" s="6"/>
      <c r="I820" s="6"/>
      <c r="J820" s="6"/>
      <c r="K820" s="6"/>
      <c r="L820" s="6"/>
      <c r="M820" s="6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  <c r="AA820" s="42"/>
      <c r="AB820" s="42"/>
      <c r="AC820" s="42"/>
      <c r="AD820" s="42"/>
      <c r="AE820" s="42"/>
      <c r="AF820" s="42"/>
      <c r="AG820" s="42"/>
      <c r="AH820" s="42"/>
      <c r="AI820" s="42"/>
      <c r="AJ820" s="42"/>
      <c r="AK820" s="42"/>
      <c r="AL820" s="42"/>
      <c r="AM820" s="42"/>
      <c r="AN820" s="42"/>
      <c r="AO820" s="42"/>
      <c r="AP820" s="42"/>
      <c r="AQ820" s="42"/>
      <c r="AR820" s="42"/>
      <c r="AS820" s="42"/>
      <c r="AT820" s="42"/>
      <c r="AU820" s="42"/>
      <c r="AV820" s="42"/>
      <c r="AW820" s="42"/>
      <c r="AX820" s="42"/>
      <c r="AY820" s="42"/>
      <c r="AZ820" s="42"/>
      <c r="BA820" s="42"/>
      <c r="BB820" s="42"/>
      <c r="BC820" s="42"/>
      <c r="BD820" s="42"/>
      <c r="BE820" s="42"/>
      <c r="BF820" s="42"/>
      <c r="BG820" s="42"/>
    </row>
    <row r="821" ht="14.25" customHeight="1">
      <c r="A821" s="10">
        <f>A819+1</f>
        <v>791</v>
      </c>
      <c r="B821" s="11" t="s">
        <v>1920</v>
      </c>
      <c r="C821" s="11" t="s">
        <v>1921</v>
      </c>
      <c r="D821" s="11" t="s">
        <v>1922</v>
      </c>
      <c r="E821" s="10">
        <v>1.0</v>
      </c>
      <c r="F821" s="11" t="s">
        <v>1922</v>
      </c>
      <c r="G821" s="10"/>
      <c r="H821" s="10"/>
      <c r="I821" s="10" t="s">
        <v>2009</v>
      </c>
      <c r="J821" s="10"/>
      <c r="K821" s="10"/>
      <c r="L821" s="10" t="s">
        <v>64</v>
      </c>
      <c r="M821" s="10" t="s">
        <v>64</v>
      </c>
      <c r="N821" s="10" t="s">
        <v>245</v>
      </c>
      <c r="O821" s="10"/>
      <c r="P821" s="10"/>
      <c r="Q821" s="10"/>
      <c r="R821" s="10"/>
      <c r="S821" s="10"/>
      <c r="T821" s="10"/>
      <c r="U821" s="10" t="s">
        <v>3150</v>
      </c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</row>
    <row r="822" ht="14.25" customHeight="1">
      <c r="A822" s="10">
        <f t="shared" ref="A822:A856" si="51">A821+1</f>
        <v>792</v>
      </c>
      <c r="B822" s="11" t="s">
        <v>1920</v>
      </c>
      <c r="C822" s="11" t="s">
        <v>1921</v>
      </c>
      <c r="D822" s="11" t="s">
        <v>1922</v>
      </c>
      <c r="E822" s="10">
        <f t="shared" ref="E822:E856" si="52">E821+1</f>
        <v>2</v>
      </c>
      <c r="F822" s="11" t="s">
        <v>1921</v>
      </c>
      <c r="G822" s="10"/>
      <c r="H822" s="10"/>
      <c r="I822" s="10" t="s">
        <v>2009</v>
      </c>
      <c r="J822" s="10"/>
      <c r="K822" s="10"/>
      <c r="L822" s="10" t="s">
        <v>64</v>
      </c>
      <c r="M822" s="10" t="s">
        <v>64</v>
      </c>
      <c r="N822" s="10" t="s">
        <v>245</v>
      </c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  <c r="BE822" s="10"/>
      <c r="BF822" s="10"/>
      <c r="BG822" s="10"/>
    </row>
    <row r="823" ht="14.25" customHeight="1">
      <c r="A823" s="10">
        <f t="shared" si="51"/>
        <v>793</v>
      </c>
      <c r="B823" s="11" t="s">
        <v>1920</v>
      </c>
      <c r="C823" s="11" t="s">
        <v>1921</v>
      </c>
      <c r="D823" s="11" t="s">
        <v>1922</v>
      </c>
      <c r="E823" s="10">
        <f t="shared" si="52"/>
        <v>3</v>
      </c>
      <c r="F823" s="11" t="s">
        <v>3151</v>
      </c>
      <c r="G823" s="10"/>
      <c r="H823" s="10"/>
      <c r="I823" s="10" t="s">
        <v>2009</v>
      </c>
      <c r="J823" s="10"/>
      <c r="K823" s="10"/>
      <c r="L823" s="10" t="s">
        <v>64</v>
      </c>
      <c r="M823" s="10" t="s">
        <v>64</v>
      </c>
      <c r="N823" s="10" t="s">
        <v>245</v>
      </c>
      <c r="O823" s="10"/>
      <c r="P823" s="10"/>
      <c r="Q823" s="10"/>
      <c r="R823" s="10"/>
      <c r="S823" s="10"/>
      <c r="T823" s="10"/>
      <c r="U823" s="10" t="s">
        <v>3150</v>
      </c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  <c r="BE823" s="10"/>
      <c r="BF823" s="10"/>
      <c r="BG823" s="10"/>
    </row>
    <row r="824" ht="14.25" customHeight="1">
      <c r="A824" s="10">
        <f t="shared" si="51"/>
        <v>794</v>
      </c>
      <c r="B824" s="11" t="s">
        <v>1920</v>
      </c>
      <c r="C824" s="11" t="s">
        <v>1921</v>
      </c>
      <c r="D824" s="11" t="s">
        <v>3152</v>
      </c>
      <c r="E824" s="10">
        <f t="shared" si="52"/>
        <v>4</v>
      </c>
      <c r="F824" s="11" t="s">
        <v>3152</v>
      </c>
      <c r="G824" s="10"/>
      <c r="H824" s="10"/>
      <c r="I824" s="10" t="s">
        <v>2009</v>
      </c>
      <c r="J824" s="10"/>
      <c r="K824" s="10"/>
      <c r="L824" s="10" t="s">
        <v>64</v>
      </c>
      <c r="M824" s="10" t="s">
        <v>64</v>
      </c>
      <c r="N824" s="10" t="s">
        <v>245</v>
      </c>
      <c r="O824" s="10"/>
      <c r="P824" s="10"/>
      <c r="Q824" s="10"/>
      <c r="R824" s="10"/>
      <c r="S824" s="10"/>
      <c r="T824" s="10"/>
      <c r="U824" s="10" t="s">
        <v>3150</v>
      </c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  <c r="BB824" s="10"/>
      <c r="BC824" s="10"/>
      <c r="BD824" s="10"/>
      <c r="BE824" s="10"/>
      <c r="BF824" s="10"/>
      <c r="BG824" s="10"/>
    </row>
    <row r="825" ht="14.25" customHeight="1">
      <c r="A825" s="10">
        <f t="shared" si="51"/>
        <v>795</v>
      </c>
      <c r="B825" s="11" t="s">
        <v>1920</v>
      </c>
      <c r="C825" s="11" t="s">
        <v>1921</v>
      </c>
      <c r="D825" s="11" t="s">
        <v>3153</v>
      </c>
      <c r="E825" s="10">
        <f t="shared" si="52"/>
        <v>5</v>
      </c>
      <c r="F825" s="11" t="s">
        <v>3153</v>
      </c>
      <c r="G825" s="10"/>
      <c r="H825" s="10"/>
      <c r="I825" s="10" t="s">
        <v>2009</v>
      </c>
      <c r="J825" s="10"/>
      <c r="K825" s="10"/>
      <c r="L825" s="10" t="s">
        <v>64</v>
      </c>
      <c r="M825" s="10" t="s">
        <v>64</v>
      </c>
      <c r="N825" s="10" t="s">
        <v>245</v>
      </c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  <c r="BE825" s="10"/>
      <c r="BF825" s="10"/>
      <c r="BG825" s="10"/>
    </row>
    <row r="826" ht="14.25" customHeight="1">
      <c r="A826" s="10">
        <f t="shared" si="51"/>
        <v>796</v>
      </c>
      <c r="B826" s="11" t="s">
        <v>1920</v>
      </c>
      <c r="C826" s="11" t="s">
        <v>1921</v>
      </c>
      <c r="D826" s="11" t="s">
        <v>3154</v>
      </c>
      <c r="E826" s="10">
        <f t="shared" si="52"/>
        <v>6</v>
      </c>
      <c r="F826" s="11" t="s">
        <v>3155</v>
      </c>
      <c r="G826" s="10"/>
      <c r="H826" s="10"/>
      <c r="I826" s="10" t="s">
        <v>2009</v>
      </c>
      <c r="J826" s="10"/>
      <c r="K826" s="10"/>
      <c r="L826" s="10" t="s">
        <v>64</v>
      </c>
      <c r="M826" s="10" t="s">
        <v>64</v>
      </c>
      <c r="N826" s="10" t="s">
        <v>245</v>
      </c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  <c r="BB826" s="10"/>
      <c r="BC826" s="10"/>
      <c r="BD826" s="10"/>
      <c r="BE826" s="10"/>
      <c r="BF826" s="10"/>
      <c r="BG826" s="10"/>
    </row>
    <row r="827" ht="14.25" customHeight="1">
      <c r="A827" s="10">
        <f t="shared" si="51"/>
        <v>797</v>
      </c>
      <c r="B827" s="11" t="s">
        <v>1920</v>
      </c>
      <c r="C827" s="11" t="s">
        <v>1921</v>
      </c>
      <c r="D827" s="11" t="s">
        <v>3156</v>
      </c>
      <c r="E827" s="10">
        <f t="shared" si="52"/>
        <v>7</v>
      </c>
      <c r="F827" s="11" t="s">
        <v>3157</v>
      </c>
      <c r="G827" s="10"/>
      <c r="H827" s="10"/>
      <c r="I827" s="10" t="s">
        <v>2009</v>
      </c>
      <c r="J827" s="10"/>
      <c r="K827" s="10"/>
      <c r="L827" s="10" t="s">
        <v>64</v>
      </c>
      <c r="M827" s="10" t="s">
        <v>64</v>
      </c>
      <c r="N827" s="10" t="s">
        <v>245</v>
      </c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  <c r="BE827" s="10"/>
      <c r="BF827" s="10"/>
      <c r="BG827" s="10"/>
    </row>
    <row r="828" ht="14.25" customHeight="1">
      <c r="A828" s="10">
        <f t="shared" si="51"/>
        <v>798</v>
      </c>
      <c r="B828" s="11" t="s">
        <v>1920</v>
      </c>
      <c r="C828" s="11" t="s">
        <v>1921</v>
      </c>
      <c r="D828" s="11" t="s">
        <v>3158</v>
      </c>
      <c r="E828" s="10">
        <f t="shared" si="52"/>
        <v>8</v>
      </c>
      <c r="F828" s="11" t="s">
        <v>3159</v>
      </c>
      <c r="G828" s="10"/>
      <c r="H828" s="10"/>
      <c r="I828" s="10" t="s">
        <v>2009</v>
      </c>
      <c r="J828" s="10"/>
      <c r="K828" s="10"/>
      <c r="L828" s="10" t="s">
        <v>64</v>
      </c>
      <c r="M828" s="10" t="s">
        <v>64</v>
      </c>
      <c r="N828" s="10" t="s">
        <v>245</v>
      </c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  <c r="BB828" s="10"/>
      <c r="BC828" s="10"/>
      <c r="BD828" s="10"/>
      <c r="BE828" s="10"/>
      <c r="BF828" s="10"/>
      <c r="BG828" s="10"/>
    </row>
    <row r="829" ht="14.25" customHeight="1">
      <c r="A829" s="10">
        <f t="shared" si="51"/>
        <v>799</v>
      </c>
      <c r="B829" s="11" t="s">
        <v>1920</v>
      </c>
      <c r="C829" s="11" t="s">
        <v>1921</v>
      </c>
      <c r="D829" s="11" t="s">
        <v>3160</v>
      </c>
      <c r="E829" s="10">
        <f t="shared" si="52"/>
        <v>9</v>
      </c>
      <c r="F829" s="11" t="s">
        <v>3161</v>
      </c>
      <c r="G829" s="10"/>
      <c r="H829" s="10"/>
      <c r="I829" s="10" t="s">
        <v>2009</v>
      </c>
      <c r="J829" s="10"/>
      <c r="K829" s="10"/>
      <c r="L829" s="10" t="s">
        <v>145</v>
      </c>
      <c r="M829" s="10" t="s">
        <v>145</v>
      </c>
      <c r="N829" s="10" t="s">
        <v>245</v>
      </c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</row>
    <row r="830" ht="14.25" customHeight="1">
      <c r="A830" s="10">
        <f t="shared" si="51"/>
        <v>800</v>
      </c>
      <c r="B830" s="11" t="s">
        <v>1920</v>
      </c>
      <c r="C830" s="11" t="s">
        <v>1921</v>
      </c>
      <c r="D830" s="11" t="s">
        <v>3162</v>
      </c>
      <c r="E830" s="10">
        <f t="shared" si="52"/>
        <v>10</v>
      </c>
      <c r="F830" s="11" t="s">
        <v>3163</v>
      </c>
      <c r="G830" s="10"/>
      <c r="H830" s="10"/>
      <c r="I830" s="10" t="s">
        <v>2009</v>
      </c>
      <c r="J830" s="10"/>
      <c r="K830" s="10"/>
      <c r="L830" s="10" t="s">
        <v>64</v>
      </c>
      <c r="M830" s="10" t="s">
        <v>64</v>
      </c>
      <c r="N830" s="10" t="s">
        <v>245</v>
      </c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  <c r="BB830" s="10"/>
      <c r="BC830" s="10"/>
      <c r="BD830" s="10"/>
      <c r="BE830" s="10"/>
      <c r="BF830" s="10"/>
      <c r="BG830" s="10"/>
    </row>
    <row r="831" ht="14.25" customHeight="1">
      <c r="A831" s="10">
        <f t="shared" si="51"/>
        <v>801</v>
      </c>
      <c r="B831" s="11" t="s">
        <v>1920</v>
      </c>
      <c r="C831" s="11" t="s">
        <v>1921</v>
      </c>
      <c r="D831" s="11" t="s">
        <v>3164</v>
      </c>
      <c r="E831" s="10">
        <f t="shared" si="52"/>
        <v>11</v>
      </c>
      <c r="F831" s="11" t="s">
        <v>3165</v>
      </c>
      <c r="G831" s="10"/>
      <c r="H831" s="10"/>
      <c r="I831" s="10" t="s">
        <v>2009</v>
      </c>
      <c r="J831" s="10"/>
      <c r="K831" s="10"/>
      <c r="L831" s="10" t="s">
        <v>64</v>
      </c>
      <c r="M831" s="10" t="s">
        <v>64</v>
      </c>
      <c r="N831" s="10" t="s">
        <v>245</v>
      </c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  <c r="BE831" s="10"/>
      <c r="BF831" s="10"/>
      <c r="BG831" s="10"/>
    </row>
    <row r="832" ht="14.25" customHeight="1">
      <c r="A832" s="10">
        <f t="shared" si="51"/>
        <v>802</v>
      </c>
      <c r="B832" s="11" t="s">
        <v>1920</v>
      </c>
      <c r="C832" s="11" t="s">
        <v>1921</v>
      </c>
      <c r="D832" s="11" t="s">
        <v>3164</v>
      </c>
      <c r="E832" s="10">
        <f t="shared" si="52"/>
        <v>12</v>
      </c>
      <c r="F832" s="11" t="s">
        <v>3166</v>
      </c>
      <c r="G832" s="10"/>
      <c r="H832" s="10"/>
      <c r="I832" s="10" t="s">
        <v>2009</v>
      </c>
      <c r="J832" s="10"/>
      <c r="K832" s="10"/>
      <c r="L832" s="10" t="s">
        <v>64</v>
      </c>
      <c r="M832" s="10" t="s">
        <v>64</v>
      </c>
      <c r="N832" s="10" t="s">
        <v>245</v>
      </c>
      <c r="O832" s="10"/>
      <c r="P832" s="10"/>
      <c r="Q832" s="10"/>
      <c r="R832" s="10"/>
      <c r="S832" s="10"/>
      <c r="T832" s="10"/>
      <c r="U832" s="10" t="s">
        <v>3150</v>
      </c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  <c r="BD832" s="10"/>
      <c r="BE832" s="10"/>
      <c r="BF832" s="10"/>
      <c r="BG832" s="10"/>
    </row>
    <row r="833" ht="14.25" customHeight="1">
      <c r="A833" s="10">
        <f t="shared" si="51"/>
        <v>803</v>
      </c>
      <c r="B833" s="11" t="s">
        <v>1920</v>
      </c>
      <c r="C833" s="11" t="s">
        <v>1921</v>
      </c>
      <c r="D833" s="11" t="s">
        <v>3167</v>
      </c>
      <c r="E833" s="10">
        <f t="shared" si="52"/>
        <v>13</v>
      </c>
      <c r="F833" s="11" t="s">
        <v>3168</v>
      </c>
      <c r="G833" s="10"/>
      <c r="H833" s="10"/>
      <c r="I833" s="10" t="s">
        <v>2009</v>
      </c>
      <c r="J833" s="10"/>
      <c r="K833" s="10"/>
      <c r="L833" s="10" t="s">
        <v>145</v>
      </c>
      <c r="M833" s="10" t="s">
        <v>145</v>
      </c>
      <c r="N833" s="10" t="s">
        <v>245</v>
      </c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  <c r="BE833" s="10"/>
      <c r="BF833" s="10"/>
      <c r="BG833" s="10"/>
    </row>
    <row r="834" ht="14.25" customHeight="1">
      <c r="A834" s="10">
        <f t="shared" si="51"/>
        <v>804</v>
      </c>
      <c r="B834" s="11" t="s">
        <v>1920</v>
      </c>
      <c r="C834" s="11" t="s">
        <v>1921</v>
      </c>
      <c r="D834" s="11" t="s">
        <v>3169</v>
      </c>
      <c r="E834" s="10">
        <f t="shared" si="52"/>
        <v>14</v>
      </c>
      <c r="F834" s="11" t="s">
        <v>3170</v>
      </c>
      <c r="G834" s="10"/>
      <c r="H834" s="10"/>
      <c r="I834" s="10" t="s">
        <v>2009</v>
      </c>
      <c r="J834" s="10"/>
      <c r="K834" s="10"/>
      <c r="L834" s="10" t="s">
        <v>145</v>
      </c>
      <c r="M834" s="10" t="s">
        <v>145</v>
      </c>
      <c r="N834" s="10" t="s">
        <v>245</v>
      </c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0"/>
      <c r="BA834" s="10"/>
      <c r="BB834" s="10"/>
      <c r="BC834" s="10"/>
      <c r="BD834" s="10"/>
      <c r="BE834" s="10"/>
      <c r="BF834" s="10"/>
      <c r="BG834" s="10"/>
    </row>
    <row r="835" ht="14.25" customHeight="1">
      <c r="A835" s="10">
        <f t="shared" si="51"/>
        <v>805</v>
      </c>
      <c r="B835" s="11" t="s">
        <v>1920</v>
      </c>
      <c r="C835" s="11" t="s">
        <v>1921</v>
      </c>
      <c r="D835" s="11" t="s">
        <v>3169</v>
      </c>
      <c r="E835" s="10">
        <f t="shared" si="52"/>
        <v>15</v>
      </c>
      <c r="F835" s="11" t="s">
        <v>3171</v>
      </c>
      <c r="G835" s="10"/>
      <c r="H835" s="10"/>
      <c r="I835" s="10" t="s">
        <v>2009</v>
      </c>
      <c r="J835" s="10"/>
      <c r="K835" s="10"/>
      <c r="L835" s="10" t="s">
        <v>64</v>
      </c>
      <c r="M835" s="10" t="s">
        <v>64</v>
      </c>
      <c r="N835" s="10" t="s">
        <v>245</v>
      </c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  <c r="BE835" s="10"/>
      <c r="BF835" s="10"/>
      <c r="BG835" s="10"/>
    </row>
    <row r="836" ht="14.25" customHeight="1">
      <c r="A836" s="10">
        <f t="shared" si="51"/>
        <v>806</v>
      </c>
      <c r="B836" s="11" t="s">
        <v>1920</v>
      </c>
      <c r="C836" s="11" t="s">
        <v>1921</v>
      </c>
      <c r="D836" s="11" t="s">
        <v>3172</v>
      </c>
      <c r="E836" s="10">
        <f t="shared" si="52"/>
        <v>16</v>
      </c>
      <c r="F836" s="11" t="s">
        <v>3173</v>
      </c>
      <c r="G836" s="10"/>
      <c r="H836" s="10"/>
      <c r="I836" s="10" t="s">
        <v>2009</v>
      </c>
      <c r="J836" s="10"/>
      <c r="K836" s="10"/>
      <c r="L836" s="10" t="s">
        <v>64</v>
      </c>
      <c r="M836" s="10" t="s">
        <v>64</v>
      </c>
      <c r="N836" s="10" t="s">
        <v>245</v>
      </c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/>
      <c r="BE836" s="10"/>
      <c r="BF836" s="10"/>
      <c r="BG836" s="10"/>
    </row>
    <row r="837" ht="14.25" customHeight="1">
      <c r="A837" s="10">
        <f t="shared" si="51"/>
        <v>807</v>
      </c>
      <c r="B837" s="11" t="s">
        <v>1920</v>
      </c>
      <c r="C837" s="11" t="s">
        <v>3174</v>
      </c>
      <c r="D837" s="11" t="s">
        <v>3174</v>
      </c>
      <c r="E837" s="10">
        <f t="shared" si="52"/>
        <v>17</v>
      </c>
      <c r="F837" s="11" t="s">
        <v>3175</v>
      </c>
      <c r="G837" s="10"/>
      <c r="H837" s="10"/>
      <c r="I837" s="10" t="s">
        <v>2009</v>
      </c>
      <c r="J837" s="10"/>
      <c r="K837" s="10"/>
      <c r="L837" s="10" t="s">
        <v>145</v>
      </c>
      <c r="M837" s="10" t="s">
        <v>145</v>
      </c>
      <c r="N837" s="10" t="s">
        <v>245</v>
      </c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  <c r="BE837" s="10"/>
      <c r="BF837" s="10"/>
      <c r="BG837" s="10"/>
    </row>
    <row r="838" ht="14.25" customHeight="1">
      <c r="A838" s="10">
        <f t="shared" si="51"/>
        <v>808</v>
      </c>
      <c r="B838" s="11" t="s">
        <v>1920</v>
      </c>
      <c r="C838" s="11" t="s">
        <v>3174</v>
      </c>
      <c r="D838" s="11" t="s">
        <v>3176</v>
      </c>
      <c r="E838" s="10">
        <f t="shared" si="52"/>
        <v>18</v>
      </c>
      <c r="F838" s="11" t="s">
        <v>3177</v>
      </c>
      <c r="G838" s="10"/>
      <c r="H838" s="10"/>
      <c r="I838" s="10" t="s">
        <v>2009</v>
      </c>
      <c r="J838" s="10"/>
      <c r="K838" s="10"/>
      <c r="L838" s="10" t="s">
        <v>64</v>
      </c>
      <c r="M838" s="10" t="s">
        <v>64</v>
      </c>
      <c r="N838" s="10" t="s">
        <v>245</v>
      </c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  <c r="BB838" s="10"/>
      <c r="BC838" s="10"/>
      <c r="BD838" s="10"/>
      <c r="BE838" s="10"/>
      <c r="BF838" s="10"/>
      <c r="BG838" s="10"/>
    </row>
    <row r="839" ht="14.25" customHeight="1">
      <c r="A839" s="10">
        <f t="shared" si="51"/>
        <v>809</v>
      </c>
      <c r="B839" s="11" t="s">
        <v>1920</v>
      </c>
      <c r="C839" s="11" t="s">
        <v>3174</v>
      </c>
      <c r="D839" s="11" t="s">
        <v>3178</v>
      </c>
      <c r="E839" s="10">
        <f t="shared" si="52"/>
        <v>19</v>
      </c>
      <c r="F839" s="11" t="s">
        <v>338</v>
      </c>
      <c r="G839" s="10"/>
      <c r="H839" s="10"/>
      <c r="I839" s="10" t="s">
        <v>2009</v>
      </c>
      <c r="J839" s="10"/>
      <c r="K839" s="10"/>
      <c r="L839" s="10" t="s">
        <v>64</v>
      </c>
      <c r="M839" s="10" t="s">
        <v>64</v>
      </c>
      <c r="N839" s="10" t="s">
        <v>245</v>
      </c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  <c r="BE839" s="10"/>
      <c r="BF839" s="10"/>
      <c r="BG839" s="10"/>
    </row>
    <row r="840" ht="14.25" customHeight="1">
      <c r="A840" s="10">
        <f t="shared" si="51"/>
        <v>810</v>
      </c>
      <c r="B840" s="11" t="s">
        <v>1920</v>
      </c>
      <c r="C840" s="11" t="s">
        <v>3174</v>
      </c>
      <c r="D840" s="11" t="s">
        <v>3179</v>
      </c>
      <c r="E840" s="10">
        <f t="shared" si="52"/>
        <v>20</v>
      </c>
      <c r="F840" s="11" t="s">
        <v>3179</v>
      </c>
      <c r="G840" s="10"/>
      <c r="H840" s="10"/>
      <c r="I840" s="10" t="s">
        <v>2009</v>
      </c>
      <c r="J840" s="10"/>
      <c r="K840" s="10"/>
      <c r="L840" s="10" t="s">
        <v>64</v>
      </c>
      <c r="M840" s="10" t="s">
        <v>64</v>
      </c>
      <c r="N840" s="10" t="s">
        <v>245</v>
      </c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  <c r="BB840" s="10"/>
      <c r="BC840" s="10"/>
      <c r="BD840" s="10"/>
      <c r="BE840" s="10"/>
      <c r="BF840" s="10"/>
      <c r="BG840" s="10"/>
    </row>
    <row r="841" ht="14.25" customHeight="1">
      <c r="A841" s="10">
        <f t="shared" si="51"/>
        <v>811</v>
      </c>
      <c r="B841" s="11" t="s">
        <v>1920</v>
      </c>
      <c r="C841" s="11" t="s">
        <v>3174</v>
      </c>
      <c r="D841" s="11" t="s">
        <v>3180</v>
      </c>
      <c r="E841" s="10">
        <f t="shared" si="52"/>
        <v>21</v>
      </c>
      <c r="F841" s="11" t="s">
        <v>3180</v>
      </c>
      <c r="G841" s="10"/>
      <c r="H841" s="10"/>
      <c r="I841" s="10" t="s">
        <v>2009</v>
      </c>
      <c r="J841" s="10"/>
      <c r="K841" s="10"/>
      <c r="L841" s="10" t="s">
        <v>145</v>
      </c>
      <c r="M841" s="10" t="s">
        <v>145</v>
      </c>
      <c r="N841" s="10" t="s">
        <v>245</v>
      </c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  <c r="BE841" s="10"/>
      <c r="BF841" s="10"/>
      <c r="BG841" s="10"/>
    </row>
    <row r="842" ht="14.25" customHeight="1">
      <c r="A842" s="10">
        <f t="shared" si="51"/>
        <v>812</v>
      </c>
      <c r="B842" s="11" t="s">
        <v>1920</v>
      </c>
      <c r="C842" s="11" t="s">
        <v>3181</v>
      </c>
      <c r="D842" s="11" t="s">
        <v>3182</v>
      </c>
      <c r="E842" s="10">
        <f t="shared" si="52"/>
        <v>22</v>
      </c>
      <c r="F842" s="11" t="s">
        <v>3183</v>
      </c>
      <c r="G842" s="10"/>
      <c r="H842" s="10"/>
      <c r="I842" s="10" t="s">
        <v>2009</v>
      </c>
      <c r="J842" s="10"/>
      <c r="K842" s="10"/>
      <c r="L842" s="10" t="s">
        <v>64</v>
      </c>
      <c r="M842" s="10" t="s">
        <v>64</v>
      </c>
      <c r="N842" s="10" t="s">
        <v>245</v>
      </c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/>
      <c r="BE842" s="10"/>
      <c r="BF842" s="10"/>
      <c r="BG842" s="10"/>
    </row>
    <row r="843" ht="14.25" customHeight="1">
      <c r="A843" s="10">
        <f t="shared" si="51"/>
        <v>813</v>
      </c>
      <c r="B843" s="11" t="s">
        <v>1920</v>
      </c>
      <c r="C843" s="11" t="s">
        <v>3181</v>
      </c>
      <c r="D843" s="11" t="s">
        <v>3184</v>
      </c>
      <c r="E843" s="10">
        <f t="shared" si="52"/>
        <v>23</v>
      </c>
      <c r="F843" s="11" t="s">
        <v>3185</v>
      </c>
      <c r="G843" s="10"/>
      <c r="H843" s="10"/>
      <c r="I843" s="10" t="s">
        <v>2009</v>
      </c>
      <c r="J843" s="10"/>
      <c r="K843" s="10"/>
      <c r="L843" s="10" t="s">
        <v>64</v>
      </c>
      <c r="M843" s="10" t="s">
        <v>64</v>
      </c>
      <c r="N843" s="10" t="s">
        <v>245</v>
      </c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  <c r="BE843" s="10"/>
      <c r="BF843" s="10"/>
      <c r="BG843" s="10"/>
    </row>
    <row r="844" ht="14.25" customHeight="1">
      <c r="A844" s="10">
        <f t="shared" si="51"/>
        <v>814</v>
      </c>
      <c r="B844" s="11" t="s">
        <v>1920</v>
      </c>
      <c r="C844" s="11" t="s">
        <v>3181</v>
      </c>
      <c r="D844" s="11" t="s">
        <v>3186</v>
      </c>
      <c r="E844" s="10">
        <f t="shared" si="52"/>
        <v>24</v>
      </c>
      <c r="F844" s="11" t="s">
        <v>3187</v>
      </c>
      <c r="G844" s="10"/>
      <c r="H844" s="10"/>
      <c r="I844" s="10" t="s">
        <v>2009</v>
      </c>
      <c r="J844" s="10"/>
      <c r="K844" s="10"/>
      <c r="L844" s="10" t="s">
        <v>64</v>
      </c>
      <c r="M844" s="10" t="s">
        <v>64</v>
      </c>
      <c r="N844" s="10" t="s">
        <v>245</v>
      </c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0"/>
      <c r="BA844" s="10"/>
      <c r="BB844" s="10"/>
      <c r="BC844" s="10"/>
      <c r="BD844" s="10"/>
      <c r="BE844" s="10"/>
      <c r="BF844" s="10"/>
      <c r="BG844" s="10"/>
    </row>
    <row r="845" ht="14.25" customHeight="1">
      <c r="A845" s="10">
        <f t="shared" si="51"/>
        <v>815</v>
      </c>
      <c r="B845" s="11" t="s">
        <v>1920</v>
      </c>
      <c r="C845" s="11" t="s">
        <v>3181</v>
      </c>
      <c r="D845" s="11" t="s">
        <v>3186</v>
      </c>
      <c r="E845" s="10">
        <f t="shared" si="52"/>
        <v>25</v>
      </c>
      <c r="F845" s="11" t="s">
        <v>3188</v>
      </c>
      <c r="G845" s="10"/>
      <c r="H845" s="10"/>
      <c r="I845" s="10" t="s">
        <v>2009</v>
      </c>
      <c r="J845" s="10"/>
      <c r="K845" s="10"/>
      <c r="L845" s="10" t="s">
        <v>64</v>
      </c>
      <c r="M845" s="10" t="s">
        <v>64</v>
      </c>
      <c r="N845" s="10" t="s">
        <v>245</v>
      </c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  <c r="BE845" s="10"/>
      <c r="BF845" s="10"/>
      <c r="BG845" s="10"/>
    </row>
    <row r="846" ht="14.25" customHeight="1">
      <c r="A846" s="10">
        <f t="shared" si="51"/>
        <v>816</v>
      </c>
      <c r="B846" s="11" t="s">
        <v>1920</v>
      </c>
      <c r="C846" s="11" t="s">
        <v>3181</v>
      </c>
      <c r="D846" s="11" t="s">
        <v>3186</v>
      </c>
      <c r="E846" s="10">
        <f t="shared" si="52"/>
        <v>26</v>
      </c>
      <c r="F846" s="11" t="s">
        <v>3188</v>
      </c>
      <c r="G846" s="10"/>
      <c r="H846" s="10"/>
      <c r="I846" s="10" t="s">
        <v>2009</v>
      </c>
      <c r="J846" s="10"/>
      <c r="K846" s="10"/>
      <c r="L846" s="10" t="s">
        <v>145</v>
      </c>
      <c r="M846" s="10" t="s">
        <v>145</v>
      </c>
      <c r="N846" s="10" t="s">
        <v>109</v>
      </c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0"/>
      <c r="BA846" s="10"/>
      <c r="BB846" s="10"/>
      <c r="BC846" s="10"/>
      <c r="BD846" s="10"/>
      <c r="BE846" s="10"/>
      <c r="BF846" s="10"/>
      <c r="BG846" s="10"/>
    </row>
    <row r="847" ht="14.25" customHeight="1">
      <c r="A847" s="10">
        <f t="shared" si="51"/>
        <v>817</v>
      </c>
      <c r="B847" s="11" t="s">
        <v>1920</v>
      </c>
      <c r="C847" s="11" t="s">
        <v>3181</v>
      </c>
      <c r="D847" s="11" t="s">
        <v>3189</v>
      </c>
      <c r="E847" s="10">
        <f t="shared" si="52"/>
        <v>27</v>
      </c>
      <c r="F847" s="11" t="s">
        <v>3190</v>
      </c>
      <c r="G847" s="10"/>
      <c r="H847" s="10"/>
      <c r="I847" s="10" t="s">
        <v>2009</v>
      </c>
      <c r="J847" s="10"/>
      <c r="K847" s="10"/>
      <c r="L847" s="10" t="s">
        <v>145</v>
      </c>
      <c r="M847" s="10" t="s">
        <v>145</v>
      </c>
      <c r="N847" s="10" t="s">
        <v>245</v>
      </c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  <c r="BE847" s="10"/>
      <c r="BF847" s="10"/>
      <c r="BG847" s="10"/>
    </row>
    <row r="848" ht="14.25" customHeight="1">
      <c r="A848" s="10">
        <f t="shared" si="51"/>
        <v>818</v>
      </c>
      <c r="B848" s="11" t="s">
        <v>1920</v>
      </c>
      <c r="C848" s="11" t="s">
        <v>3181</v>
      </c>
      <c r="D848" s="11" t="s">
        <v>3191</v>
      </c>
      <c r="E848" s="10">
        <f t="shared" si="52"/>
        <v>28</v>
      </c>
      <c r="F848" s="11" t="s">
        <v>3192</v>
      </c>
      <c r="G848" s="10"/>
      <c r="H848" s="10"/>
      <c r="I848" s="10" t="s">
        <v>2009</v>
      </c>
      <c r="J848" s="10"/>
      <c r="K848" s="10"/>
      <c r="L848" s="10" t="s">
        <v>145</v>
      </c>
      <c r="M848" s="10" t="s">
        <v>145</v>
      </c>
      <c r="N848" s="10" t="s">
        <v>245</v>
      </c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/>
      <c r="BE848" s="10"/>
      <c r="BF848" s="10"/>
      <c r="BG848" s="10"/>
    </row>
    <row r="849" ht="14.25" customHeight="1">
      <c r="A849" s="10">
        <f t="shared" si="51"/>
        <v>819</v>
      </c>
      <c r="B849" s="11" t="s">
        <v>1920</v>
      </c>
      <c r="C849" s="11" t="s">
        <v>3181</v>
      </c>
      <c r="D849" s="11" t="s">
        <v>3193</v>
      </c>
      <c r="E849" s="10">
        <f t="shared" si="52"/>
        <v>29</v>
      </c>
      <c r="F849" s="11" t="s">
        <v>3194</v>
      </c>
      <c r="G849" s="10"/>
      <c r="H849" s="10"/>
      <c r="I849" s="10" t="s">
        <v>2009</v>
      </c>
      <c r="J849" s="10"/>
      <c r="K849" s="10"/>
      <c r="L849" s="10" t="s">
        <v>145</v>
      </c>
      <c r="M849" s="10" t="s">
        <v>145</v>
      </c>
      <c r="N849" s="10" t="s">
        <v>65</v>
      </c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  <c r="BB849" s="10"/>
      <c r="BC849" s="10"/>
      <c r="BD849" s="10"/>
      <c r="BE849" s="10"/>
      <c r="BF849" s="10"/>
      <c r="BG849" s="10"/>
    </row>
    <row r="850" ht="14.25" customHeight="1">
      <c r="A850" s="10">
        <f t="shared" si="51"/>
        <v>820</v>
      </c>
      <c r="B850" s="11" t="s">
        <v>1920</v>
      </c>
      <c r="C850" s="11" t="s">
        <v>3181</v>
      </c>
      <c r="D850" s="11" t="s">
        <v>3195</v>
      </c>
      <c r="E850" s="10">
        <f t="shared" si="52"/>
        <v>30</v>
      </c>
      <c r="F850" s="11" t="s">
        <v>3196</v>
      </c>
      <c r="G850" s="10"/>
      <c r="H850" s="10"/>
      <c r="I850" s="10" t="s">
        <v>2009</v>
      </c>
      <c r="J850" s="10"/>
      <c r="K850" s="10"/>
      <c r="L850" s="10" t="s">
        <v>145</v>
      </c>
      <c r="M850" s="10" t="s">
        <v>145</v>
      </c>
      <c r="N850" s="10" t="s">
        <v>245</v>
      </c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"/>
      <c r="BD850" s="10"/>
      <c r="BE850" s="10"/>
      <c r="BF850" s="10"/>
      <c r="BG850" s="10"/>
    </row>
    <row r="851" ht="14.25" customHeight="1">
      <c r="A851" s="10">
        <f t="shared" si="51"/>
        <v>821</v>
      </c>
      <c r="B851" s="11" t="s">
        <v>1920</v>
      </c>
      <c r="C851" s="11" t="s">
        <v>3181</v>
      </c>
      <c r="D851" s="11" t="s">
        <v>3197</v>
      </c>
      <c r="E851" s="10">
        <f t="shared" si="52"/>
        <v>31</v>
      </c>
      <c r="F851" s="11" t="s">
        <v>3198</v>
      </c>
      <c r="G851" s="10"/>
      <c r="H851" s="10"/>
      <c r="I851" s="10" t="s">
        <v>2009</v>
      </c>
      <c r="J851" s="10"/>
      <c r="K851" s="10"/>
      <c r="L851" s="10" t="s">
        <v>145</v>
      </c>
      <c r="M851" s="10" t="s">
        <v>145</v>
      </c>
      <c r="N851" s="10" t="s">
        <v>245</v>
      </c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  <c r="BB851" s="10"/>
      <c r="BC851" s="10"/>
      <c r="BD851" s="10"/>
      <c r="BE851" s="10"/>
      <c r="BF851" s="10"/>
      <c r="BG851" s="10"/>
    </row>
    <row r="852" ht="14.25" customHeight="1">
      <c r="A852" s="10">
        <f t="shared" si="51"/>
        <v>822</v>
      </c>
      <c r="B852" s="11" t="s">
        <v>1920</v>
      </c>
      <c r="C852" s="11" t="s">
        <v>3181</v>
      </c>
      <c r="D852" s="11" t="s">
        <v>3199</v>
      </c>
      <c r="E852" s="10">
        <f t="shared" si="52"/>
        <v>32</v>
      </c>
      <c r="F852" s="11" t="s">
        <v>3200</v>
      </c>
      <c r="G852" s="10"/>
      <c r="H852" s="10"/>
      <c r="I852" s="10" t="s">
        <v>2009</v>
      </c>
      <c r="J852" s="10"/>
      <c r="K852" s="10"/>
      <c r="L852" s="10" t="s">
        <v>145</v>
      </c>
      <c r="M852" s="10" t="s">
        <v>145</v>
      </c>
      <c r="N852" s="10" t="s">
        <v>245</v>
      </c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  <c r="AZ852" s="10"/>
      <c r="BA852" s="10"/>
      <c r="BB852" s="10"/>
      <c r="BC852" s="10"/>
      <c r="BD852" s="10"/>
      <c r="BE852" s="10"/>
      <c r="BF852" s="10"/>
      <c r="BG852" s="10"/>
    </row>
    <row r="853" ht="14.25" customHeight="1">
      <c r="A853" s="10">
        <f t="shared" si="51"/>
        <v>823</v>
      </c>
      <c r="B853" s="11" t="s">
        <v>1920</v>
      </c>
      <c r="C853" s="11" t="s">
        <v>1930</v>
      </c>
      <c r="D853" s="11" t="s">
        <v>3201</v>
      </c>
      <c r="E853" s="10">
        <f t="shared" si="52"/>
        <v>33</v>
      </c>
      <c r="F853" s="11" t="s">
        <v>3201</v>
      </c>
      <c r="G853" s="10"/>
      <c r="H853" s="10"/>
      <c r="I853" s="10" t="s">
        <v>2009</v>
      </c>
      <c r="J853" s="10"/>
      <c r="K853" s="10"/>
      <c r="L853" s="10" t="s">
        <v>145</v>
      </c>
      <c r="M853" s="10" t="s">
        <v>145</v>
      </c>
      <c r="N853" s="10" t="s">
        <v>245</v>
      </c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"/>
      <c r="BD853" s="10"/>
      <c r="BE853" s="10"/>
      <c r="BF853" s="10"/>
      <c r="BG853" s="10"/>
    </row>
    <row r="854" ht="14.25" customHeight="1">
      <c r="A854" s="10">
        <f t="shared" si="51"/>
        <v>824</v>
      </c>
      <c r="B854" s="11" t="s">
        <v>1920</v>
      </c>
      <c r="C854" s="11" t="s">
        <v>1930</v>
      </c>
      <c r="D854" s="11" t="s">
        <v>3202</v>
      </c>
      <c r="E854" s="10">
        <f t="shared" si="52"/>
        <v>34</v>
      </c>
      <c r="F854" s="11" t="s">
        <v>3202</v>
      </c>
      <c r="G854" s="10"/>
      <c r="H854" s="10"/>
      <c r="I854" s="10" t="s">
        <v>2009</v>
      </c>
      <c r="J854" s="10"/>
      <c r="K854" s="10"/>
      <c r="L854" s="10" t="s">
        <v>64</v>
      </c>
      <c r="M854" s="10" t="s">
        <v>64</v>
      </c>
      <c r="N854" s="10" t="s">
        <v>245</v>
      </c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  <c r="AZ854" s="10"/>
      <c r="BA854" s="10"/>
      <c r="BB854" s="10"/>
      <c r="BC854" s="10"/>
      <c r="BD854" s="10"/>
      <c r="BE854" s="10"/>
      <c r="BF854" s="10"/>
      <c r="BG854" s="10"/>
    </row>
    <row r="855" ht="14.25" customHeight="1">
      <c r="A855" s="10">
        <f t="shared" si="51"/>
        <v>825</v>
      </c>
      <c r="B855" s="11" t="s">
        <v>1920</v>
      </c>
      <c r="C855" s="11" t="s">
        <v>1930</v>
      </c>
      <c r="D855" s="11" t="s">
        <v>1931</v>
      </c>
      <c r="E855" s="10">
        <f t="shared" si="52"/>
        <v>35</v>
      </c>
      <c r="F855" s="11" t="s">
        <v>1931</v>
      </c>
      <c r="G855" s="10"/>
      <c r="H855" s="10"/>
      <c r="I855" s="10" t="s">
        <v>2009</v>
      </c>
      <c r="J855" s="10"/>
      <c r="K855" s="10"/>
      <c r="L855" s="10" t="s">
        <v>64</v>
      </c>
      <c r="M855" s="10" t="s">
        <v>64</v>
      </c>
      <c r="N855" s="10" t="s">
        <v>245</v>
      </c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  <c r="BE855" s="10"/>
      <c r="BF855" s="10"/>
      <c r="BG855" s="10"/>
    </row>
    <row r="856" ht="14.25" customHeight="1">
      <c r="A856" s="10">
        <f t="shared" si="51"/>
        <v>826</v>
      </c>
      <c r="B856" s="11" t="s">
        <v>1920</v>
      </c>
      <c r="C856" s="11" t="s">
        <v>1930</v>
      </c>
      <c r="D856" s="11" t="s">
        <v>3203</v>
      </c>
      <c r="E856" s="10">
        <f t="shared" si="52"/>
        <v>36</v>
      </c>
      <c r="F856" s="11" t="s">
        <v>3204</v>
      </c>
      <c r="G856" s="10"/>
      <c r="H856" s="10"/>
      <c r="I856" s="10" t="s">
        <v>2009</v>
      </c>
      <c r="J856" s="10"/>
      <c r="K856" s="10"/>
      <c r="L856" s="10" t="s">
        <v>145</v>
      </c>
      <c r="M856" s="10" t="s">
        <v>145</v>
      </c>
      <c r="N856" s="10" t="s">
        <v>245</v>
      </c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0"/>
      <c r="BA856" s="10"/>
      <c r="BB856" s="10"/>
      <c r="BC856" s="10"/>
      <c r="BD856" s="10"/>
      <c r="BE856" s="10"/>
      <c r="BF856" s="10"/>
      <c r="BG856" s="10"/>
    </row>
    <row r="857" ht="14.25" customHeight="1">
      <c r="A857" s="40" t="s">
        <v>1447</v>
      </c>
      <c r="B857" s="41"/>
      <c r="C857" s="41" t="s">
        <v>1940</v>
      </c>
      <c r="D857" s="6"/>
      <c r="E857" s="7"/>
      <c r="F857" s="7"/>
      <c r="G857" s="6"/>
      <c r="H857" s="6"/>
      <c r="I857" s="6"/>
      <c r="J857" s="6"/>
      <c r="K857" s="6"/>
      <c r="L857" s="6"/>
      <c r="M857" s="6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  <c r="AA857" s="42"/>
      <c r="AB857" s="42"/>
      <c r="AC857" s="42"/>
      <c r="AD857" s="42"/>
      <c r="AE857" s="42"/>
      <c r="AF857" s="42"/>
      <c r="AG857" s="42"/>
      <c r="AH857" s="42"/>
      <c r="AI857" s="42"/>
      <c r="AJ857" s="42"/>
      <c r="AK857" s="42"/>
      <c r="AL857" s="42"/>
      <c r="AM857" s="42"/>
      <c r="AN857" s="42"/>
      <c r="AO857" s="42"/>
      <c r="AP857" s="42"/>
      <c r="AQ857" s="42"/>
      <c r="AR857" s="42"/>
      <c r="AS857" s="42"/>
      <c r="AT857" s="42"/>
      <c r="AU857" s="42"/>
      <c r="AV857" s="42"/>
      <c r="AW857" s="42"/>
      <c r="AX857" s="42"/>
      <c r="AY857" s="42"/>
      <c r="AZ857" s="42"/>
      <c r="BA857" s="42"/>
      <c r="BB857" s="42"/>
      <c r="BC857" s="42"/>
      <c r="BD857" s="42"/>
      <c r="BE857" s="42"/>
      <c r="BF857" s="42"/>
      <c r="BG857" s="42"/>
    </row>
    <row r="858" ht="14.25" customHeight="1">
      <c r="A858" s="10">
        <f>A856+1</f>
        <v>827</v>
      </c>
      <c r="B858" s="11" t="s">
        <v>1940</v>
      </c>
      <c r="C858" s="11" t="s">
        <v>3205</v>
      </c>
      <c r="D858" s="11" t="s">
        <v>3206</v>
      </c>
      <c r="E858" s="10">
        <v>1.0</v>
      </c>
      <c r="F858" s="11" t="s">
        <v>3207</v>
      </c>
      <c r="G858" s="10"/>
      <c r="H858" s="10"/>
      <c r="I858" s="10" t="s">
        <v>1996</v>
      </c>
      <c r="J858" s="10"/>
      <c r="K858" s="10"/>
      <c r="L858" s="10" t="s">
        <v>145</v>
      </c>
      <c r="M858" s="10" t="s">
        <v>145</v>
      </c>
      <c r="N858" s="10" t="s">
        <v>245</v>
      </c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0"/>
      <c r="BA858" s="10"/>
      <c r="BB858" s="10"/>
      <c r="BC858" s="10"/>
      <c r="BD858" s="10"/>
      <c r="BE858" s="10"/>
      <c r="BF858" s="10"/>
      <c r="BG858" s="10"/>
    </row>
    <row r="859" ht="14.25" customHeight="1">
      <c r="A859" s="10">
        <f t="shared" ref="A859:A872" si="53">A858+1</f>
        <v>828</v>
      </c>
      <c r="B859" s="11" t="s">
        <v>1940</v>
      </c>
      <c r="C859" s="11" t="s">
        <v>1933</v>
      </c>
      <c r="D859" s="11" t="s">
        <v>3208</v>
      </c>
      <c r="E859" s="10">
        <f t="shared" ref="E859:E872" si="54">E858+1</f>
        <v>2</v>
      </c>
      <c r="F859" s="11" t="s">
        <v>3209</v>
      </c>
      <c r="G859" s="10"/>
      <c r="H859" s="10"/>
      <c r="I859" s="10" t="s">
        <v>2009</v>
      </c>
      <c r="J859" s="10"/>
      <c r="K859" s="10"/>
      <c r="L859" s="10" t="s">
        <v>64</v>
      </c>
      <c r="M859" s="10" t="s">
        <v>64</v>
      </c>
      <c r="N859" s="10" t="s">
        <v>245</v>
      </c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  <c r="BB859" s="10"/>
      <c r="BC859" s="10"/>
      <c r="BD859" s="10"/>
      <c r="BE859" s="10"/>
      <c r="BF859" s="10"/>
      <c r="BG859" s="10"/>
    </row>
    <row r="860" ht="14.25" customHeight="1">
      <c r="A860" s="10">
        <f t="shared" si="53"/>
        <v>829</v>
      </c>
      <c r="B860" s="11" t="s">
        <v>1940</v>
      </c>
      <c r="C860" s="11" t="s">
        <v>1933</v>
      </c>
      <c r="D860" s="11" t="s">
        <v>3210</v>
      </c>
      <c r="E860" s="10">
        <f t="shared" si="54"/>
        <v>3</v>
      </c>
      <c r="F860" s="11" t="s">
        <v>3210</v>
      </c>
      <c r="G860" s="10"/>
      <c r="H860" s="10"/>
      <c r="I860" s="10" t="s">
        <v>2009</v>
      </c>
      <c r="J860" s="10"/>
      <c r="K860" s="10"/>
      <c r="L860" s="10" t="s">
        <v>145</v>
      </c>
      <c r="M860" s="10" t="s">
        <v>145</v>
      </c>
      <c r="N860" s="10" t="s">
        <v>245</v>
      </c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0"/>
      <c r="BA860" s="10"/>
      <c r="BB860" s="10"/>
      <c r="BC860" s="10"/>
      <c r="BD860" s="10"/>
      <c r="BE860" s="10"/>
      <c r="BF860" s="10"/>
      <c r="BG860" s="10"/>
    </row>
    <row r="861" ht="14.25" customHeight="1">
      <c r="A861" s="10">
        <f t="shared" si="53"/>
        <v>830</v>
      </c>
      <c r="B861" s="11" t="s">
        <v>1940</v>
      </c>
      <c r="C861" s="11" t="s">
        <v>1933</v>
      </c>
      <c r="D861" s="11" t="s">
        <v>3211</v>
      </c>
      <c r="E861" s="10">
        <f t="shared" si="54"/>
        <v>4</v>
      </c>
      <c r="F861" s="11" t="s">
        <v>3212</v>
      </c>
      <c r="G861" s="10"/>
      <c r="H861" s="10"/>
      <c r="I861" s="10" t="s">
        <v>2009</v>
      </c>
      <c r="J861" s="10"/>
      <c r="K861" s="10"/>
      <c r="L861" s="10" t="s">
        <v>64</v>
      </c>
      <c r="M861" s="10" t="s">
        <v>64</v>
      </c>
      <c r="N861" s="10" t="s">
        <v>245</v>
      </c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  <c r="BB861" s="10"/>
      <c r="BC861" s="10"/>
      <c r="BD861" s="10"/>
      <c r="BE861" s="10"/>
      <c r="BF861" s="10"/>
      <c r="BG861" s="10"/>
    </row>
    <row r="862" ht="14.25" customHeight="1">
      <c r="A862" s="10">
        <f t="shared" si="53"/>
        <v>831</v>
      </c>
      <c r="B862" s="11" t="s">
        <v>1940</v>
      </c>
      <c r="C862" s="11" t="s">
        <v>1933</v>
      </c>
      <c r="D862" s="11" t="s">
        <v>3213</v>
      </c>
      <c r="E862" s="10">
        <f t="shared" si="54"/>
        <v>5</v>
      </c>
      <c r="F862" s="11" t="s">
        <v>3214</v>
      </c>
      <c r="G862" s="10"/>
      <c r="H862" s="10"/>
      <c r="I862" s="10" t="s">
        <v>2009</v>
      </c>
      <c r="J862" s="10"/>
      <c r="K862" s="10"/>
      <c r="L862" s="10" t="s">
        <v>145</v>
      </c>
      <c r="M862" s="10" t="s">
        <v>145</v>
      </c>
      <c r="N862" s="10" t="s">
        <v>245</v>
      </c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0"/>
      <c r="BA862" s="10"/>
      <c r="BB862" s="10"/>
      <c r="BC862" s="10"/>
      <c r="BD862" s="10"/>
      <c r="BE862" s="10"/>
      <c r="BF862" s="10"/>
      <c r="BG862" s="10"/>
    </row>
    <row r="863" ht="14.25" customHeight="1">
      <c r="A863" s="10">
        <f t="shared" si="53"/>
        <v>832</v>
      </c>
      <c r="B863" s="11" t="s">
        <v>1940</v>
      </c>
      <c r="C863" s="11" t="s">
        <v>1933</v>
      </c>
      <c r="D863" s="11" t="s">
        <v>3215</v>
      </c>
      <c r="E863" s="10">
        <f t="shared" si="54"/>
        <v>6</v>
      </c>
      <c r="F863" s="11" t="s">
        <v>3216</v>
      </c>
      <c r="G863" s="10"/>
      <c r="H863" s="10"/>
      <c r="I863" s="10" t="s">
        <v>2009</v>
      </c>
      <c r="J863" s="10"/>
      <c r="K863" s="10"/>
      <c r="L863" s="10" t="s">
        <v>64</v>
      </c>
      <c r="M863" s="10" t="s">
        <v>64</v>
      </c>
      <c r="N863" s="10" t="s">
        <v>245</v>
      </c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  <c r="BB863" s="10"/>
      <c r="BC863" s="10"/>
      <c r="BD863" s="10"/>
      <c r="BE863" s="10"/>
      <c r="BF863" s="10"/>
      <c r="BG863" s="10"/>
    </row>
    <row r="864" ht="14.25" customHeight="1">
      <c r="A864" s="10">
        <f t="shared" si="53"/>
        <v>833</v>
      </c>
      <c r="B864" s="11" t="s">
        <v>1940</v>
      </c>
      <c r="C864" s="11" t="s">
        <v>1933</v>
      </c>
      <c r="D864" s="11" t="s">
        <v>3215</v>
      </c>
      <c r="E864" s="10">
        <f t="shared" si="54"/>
        <v>7</v>
      </c>
      <c r="F864" s="11" t="s">
        <v>3217</v>
      </c>
      <c r="G864" s="10"/>
      <c r="H864" s="10"/>
      <c r="I864" s="10" t="s">
        <v>2009</v>
      </c>
      <c r="J864" s="10"/>
      <c r="K864" s="10"/>
      <c r="L864" s="10" t="s">
        <v>145</v>
      </c>
      <c r="M864" s="10" t="s">
        <v>145</v>
      </c>
      <c r="N864" s="10" t="s">
        <v>245</v>
      </c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  <c r="BB864" s="10"/>
      <c r="BC864" s="10"/>
      <c r="BD864" s="10"/>
      <c r="BE864" s="10"/>
      <c r="BF864" s="10"/>
      <c r="BG864" s="10"/>
    </row>
    <row r="865" ht="14.25" customHeight="1">
      <c r="A865" s="10">
        <f t="shared" si="53"/>
        <v>834</v>
      </c>
      <c r="B865" s="11" t="s">
        <v>1940</v>
      </c>
      <c r="C865" s="11" t="s">
        <v>1933</v>
      </c>
      <c r="D865" s="11" t="s">
        <v>3215</v>
      </c>
      <c r="E865" s="10">
        <f t="shared" si="54"/>
        <v>8</v>
      </c>
      <c r="F865" s="11" t="s">
        <v>3218</v>
      </c>
      <c r="G865" s="10"/>
      <c r="H865" s="10"/>
      <c r="I865" s="10" t="s">
        <v>2009</v>
      </c>
      <c r="J865" s="10"/>
      <c r="K865" s="10"/>
      <c r="L865" s="10" t="s">
        <v>145</v>
      </c>
      <c r="M865" s="10" t="s">
        <v>145</v>
      </c>
      <c r="N865" s="10" t="s">
        <v>245</v>
      </c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"/>
      <c r="BD865" s="10"/>
      <c r="BE865" s="10"/>
      <c r="BF865" s="10"/>
      <c r="BG865" s="10"/>
    </row>
    <row r="866" ht="14.25" customHeight="1">
      <c r="A866" s="10">
        <f t="shared" si="53"/>
        <v>835</v>
      </c>
      <c r="B866" s="11" t="s">
        <v>1940</v>
      </c>
      <c r="C866" s="11" t="s">
        <v>1933</v>
      </c>
      <c r="D866" s="11" t="s">
        <v>3219</v>
      </c>
      <c r="E866" s="10">
        <f t="shared" si="54"/>
        <v>9</v>
      </c>
      <c r="F866" s="11" t="s">
        <v>3220</v>
      </c>
      <c r="G866" s="10"/>
      <c r="H866" s="10"/>
      <c r="I866" s="10" t="s">
        <v>2009</v>
      </c>
      <c r="J866" s="10"/>
      <c r="K866" s="10"/>
      <c r="L866" s="10" t="s">
        <v>64</v>
      </c>
      <c r="M866" s="10" t="s">
        <v>64</v>
      </c>
      <c r="N866" s="10" t="s">
        <v>245</v>
      </c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0"/>
      <c r="BA866" s="10"/>
      <c r="BB866" s="10"/>
      <c r="BC866" s="10"/>
      <c r="BD866" s="10"/>
      <c r="BE866" s="10"/>
      <c r="BF866" s="10"/>
      <c r="BG866" s="10"/>
    </row>
    <row r="867" ht="14.25" customHeight="1">
      <c r="A867" s="10">
        <f t="shared" si="53"/>
        <v>836</v>
      </c>
      <c r="B867" s="11" t="s">
        <v>1940</v>
      </c>
      <c r="C867" s="11" t="s">
        <v>1933</v>
      </c>
      <c r="D867" s="11" t="s">
        <v>3219</v>
      </c>
      <c r="E867" s="10">
        <f t="shared" si="54"/>
        <v>10</v>
      </c>
      <c r="F867" s="11" t="s">
        <v>3221</v>
      </c>
      <c r="G867" s="10"/>
      <c r="H867" s="10"/>
      <c r="I867" s="10" t="s">
        <v>2009</v>
      </c>
      <c r="J867" s="10"/>
      <c r="K867" s="10"/>
      <c r="L867" s="10" t="s">
        <v>145</v>
      </c>
      <c r="M867" s="10" t="s">
        <v>145</v>
      </c>
      <c r="N867" s="10" t="s">
        <v>245</v>
      </c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  <c r="BB867" s="10"/>
      <c r="BC867" s="10"/>
      <c r="BD867" s="10"/>
      <c r="BE867" s="10"/>
      <c r="BF867" s="10"/>
      <c r="BG867" s="10"/>
    </row>
    <row r="868" ht="14.25" customHeight="1">
      <c r="A868" s="10">
        <f t="shared" si="53"/>
        <v>837</v>
      </c>
      <c r="B868" s="11" t="s">
        <v>1940</v>
      </c>
      <c r="C868" s="11" t="s">
        <v>1941</v>
      </c>
      <c r="D868" s="11" t="s">
        <v>3222</v>
      </c>
      <c r="E868" s="10">
        <f t="shared" si="54"/>
        <v>11</v>
      </c>
      <c r="F868" s="11" t="s">
        <v>3223</v>
      </c>
      <c r="G868" s="10"/>
      <c r="H868" s="10"/>
      <c r="I868" s="10" t="s">
        <v>2009</v>
      </c>
      <c r="J868" s="10"/>
      <c r="K868" s="10"/>
      <c r="L868" s="10" t="s">
        <v>64</v>
      </c>
      <c r="M868" s="10" t="s">
        <v>64</v>
      </c>
      <c r="N868" s="10" t="s">
        <v>109</v>
      </c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0"/>
      <c r="BA868" s="10"/>
      <c r="BB868" s="10"/>
      <c r="BC868" s="10"/>
      <c r="BD868" s="10"/>
      <c r="BE868" s="10"/>
      <c r="BF868" s="10"/>
      <c r="BG868" s="10"/>
    </row>
    <row r="869" ht="14.25" customHeight="1">
      <c r="A869" s="10">
        <f t="shared" si="53"/>
        <v>838</v>
      </c>
      <c r="B869" s="11" t="s">
        <v>1940</v>
      </c>
      <c r="C869" s="11" t="s">
        <v>1941</v>
      </c>
      <c r="D869" s="11" t="s">
        <v>3224</v>
      </c>
      <c r="E869" s="10">
        <f t="shared" si="54"/>
        <v>12</v>
      </c>
      <c r="F869" s="11" t="s">
        <v>3224</v>
      </c>
      <c r="G869" s="10"/>
      <c r="H869" s="10"/>
      <c r="I869" s="10" t="s">
        <v>2009</v>
      </c>
      <c r="J869" s="10"/>
      <c r="K869" s="10"/>
      <c r="L869" s="10" t="s">
        <v>145</v>
      </c>
      <c r="M869" s="10" t="s">
        <v>145</v>
      </c>
      <c r="N869" s="10" t="s">
        <v>245</v>
      </c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  <c r="BE869" s="10"/>
      <c r="BF869" s="10"/>
      <c r="BG869" s="10"/>
    </row>
    <row r="870" ht="14.25" customHeight="1">
      <c r="A870" s="10">
        <f t="shared" si="53"/>
        <v>839</v>
      </c>
      <c r="B870" s="11" t="s">
        <v>1940</v>
      </c>
      <c r="C870" s="11" t="s">
        <v>3225</v>
      </c>
      <c r="D870" s="11" t="s">
        <v>3226</v>
      </c>
      <c r="E870" s="10">
        <f t="shared" si="54"/>
        <v>13</v>
      </c>
      <c r="F870" s="11" t="s">
        <v>3225</v>
      </c>
      <c r="G870" s="10"/>
      <c r="H870" s="10"/>
      <c r="I870" s="10" t="s">
        <v>1996</v>
      </c>
      <c r="J870" s="10"/>
      <c r="K870" s="10"/>
      <c r="L870" s="10" t="s">
        <v>64</v>
      </c>
      <c r="M870" s="10" t="s">
        <v>64</v>
      </c>
      <c r="N870" s="10" t="s">
        <v>245</v>
      </c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0"/>
      <c r="BA870" s="10"/>
      <c r="BB870" s="10"/>
      <c r="BC870" s="10"/>
      <c r="BD870" s="10"/>
      <c r="BE870" s="10"/>
      <c r="BF870" s="10"/>
      <c r="BG870" s="10"/>
    </row>
    <row r="871" ht="14.25" customHeight="1">
      <c r="A871" s="10">
        <f t="shared" si="53"/>
        <v>840</v>
      </c>
      <c r="B871" s="11" t="s">
        <v>1940</v>
      </c>
      <c r="C871" s="11" t="s">
        <v>3227</v>
      </c>
      <c r="D871" s="11" t="s">
        <v>3228</v>
      </c>
      <c r="E871" s="10">
        <f t="shared" si="54"/>
        <v>14</v>
      </c>
      <c r="F871" s="11" t="s">
        <v>3217</v>
      </c>
      <c r="G871" s="10"/>
      <c r="H871" s="10"/>
      <c r="I871" s="10" t="s">
        <v>2009</v>
      </c>
      <c r="J871" s="10"/>
      <c r="K871" s="10"/>
      <c r="L871" s="10" t="s">
        <v>145</v>
      </c>
      <c r="M871" s="10" t="s">
        <v>145</v>
      </c>
      <c r="N871" s="10" t="s">
        <v>245</v>
      </c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  <c r="BE871" s="10"/>
      <c r="BF871" s="10"/>
      <c r="BG871" s="10"/>
    </row>
    <row r="872" ht="14.25" customHeight="1">
      <c r="A872" s="10">
        <f t="shared" si="53"/>
        <v>841</v>
      </c>
      <c r="B872" s="11" t="s">
        <v>1940</v>
      </c>
      <c r="C872" s="11" t="s">
        <v>3229</v>
      </c>
      <c r="D872" s="11" t="s">
        <v>1934</v>
      </c>
      <c r="E872" s="10">
        <f t="shared" si="54"/>
        <v>15</v>
      </c>
      <c r="F872" s="11" t="s">
        <v>1935</v>
      </c>
      <c r="G872" s="10"/>
      <c r="H872" s="10"/>
      <c r="I872" s="10" t="s">
        <v>2009</v>
      </c>
      <c r="J872" s="10"/>
      <c r="K872" s="10"/>
      <c r="L872" s="10" t="s">
        <v>64</v>
      </c>
      <c r="M872" s="10" t="s">
        <v>64</v>
      </c>
      <c r="N872" s="10" t="s">
        <v>245</v>
      </c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0"/>
      <c r="BA872" s="10"/>
      <c r="BB872" s="10"/>
      <c r="BC872" s="10"/>
      <c r="BD872" s="10"/>
      <c r="BE872" s="10"/>
      <c r="BF872" s="10"/>
      <c r="BG872" s="10"/>
    </row>
    <row r="873" ht="14.25" customHeight="1">
      <c r="A873" s="40" t="s">
        <v>1713</v>
      </c>
      <c r="B873" s="41"/>
      <c r="C873" s="41" t="s">
        <v>3230</v>
      </c>
      <c r="D873" s="7"/>
      <c r="E873" s="7"/>
      <c r="F873" s="7"/>
      <c r="G873" s="6"/>
      <c r="H873" s="6"/>
      <c r="I873" s="6"/>
      <c r="J873" s="6"/>
      <c r="K873" s="6"/>
      <c r="L873" s="6"/>
      <c r="M873" s="6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  <c r="AA873" s="42"/>
      <c r="AB873" s="42"/>
      <c r="AC873" s="42"/>
      <c r="AD873" s="42"/>
      <c r="AE873" s="42"/>
      <c r="AF873" s="42"/>
      <c r="AG873" s="42"/>
      <c r="AH873" s="42"/>
      <c r="AI873" s="42"/>
      <c r="AJ873" s="42"/>
      <c r="AK873" s="42"/>
      <c r="AL873" s="42"/>
      <c r="AM873" s="42"/>
      <c r="AN873" s="42"/>
      <c r="AO873" s="42"/>
      <c r="AP873" s="42"/>
      <c r="AQ873" s="42"/>
      <c r="AR873" s="42"/>
      <c r="AS873" s="42"/>
      <c r="AT873" s="42"/>
      <c r="AU873" s="42"/>
      <c r="AV873" s="42"/>
      <c r="AW873" s="42"/>
      <c r="AX873" s="42"/>
      <c r="AY873" s="42"/>
      <c r="AZ873" s="42"/>
      <c r="BA873" s="42"/>
      <c r="BB873" s="42"/>
      <c r="BC873" s="42"/>
      <c r="BD873" s="42"/>
      <c r="BE873" s="42"/>
      <c r="BF873" s="42"/>
      <c r="BG873" s="42"/>
    </row>
    <row r="874" ht="14.25" customHeight="1">
      <c r="A874" s="10">
        <f>A872+1</f>
        <v>842</v>
      </c>
      <c r="B874" s="11" t="s">
        <v>3230</v>
      </c>
      <c r="C874" s="11" t="s">
        <v>3231</v>
      </c>
      <c r="D874" s="11" t="s">
        <v>3232</v>
      </c>
      <c r="E874" s="10">
        <v>1.0</v>
      </c>
      <c r="F874" s="11" t="s">
        <v>3233</v>
      </c>
      <c r="G874" s="10"/>
      <c r="H874" s="10"/>
      <c r="I874" s="10" t="s">
        <v>1996</v>
      </c>
      <c r="J874" s="10"/>
      <c r="K874" s="10"/>
      <c r="L874" s="10" t="s">
        <v>145</v>
      </c>
      <c r="M874" s="10" t="s">
        <v>145</v>
      </c>
      <c r="N874" s="10" t="s">
        <v>245</v>
      </c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  <c r="AZ874" s="10"/>
      <c r="BA874" s="10"/>
      <c r="BB874" s="10"/>
      <c r="BC874" s="10"/>
      <c r="BD874" s="10"/>
      <c r="BE874" s="10"/>
      <c r="BF874" s="10"/>
      <c r="BG874" s="10"/>
    </row>
    <row r="875" ht="14.25" customHeight="1">
      <c r="A875" s="10">
        <f t="shared" ref="A875:A878" si="55">A874+1</f>
        <v>843</v>
      </c>
      <c r="B875" s="11" t="s">
        <v>3230</v>
      </c>
      <c r="C875" s="11" t="s">
        <v>3234</v>
      </c>
      <c r="D875" s="11" t="s">
        <v>3208</v>
      </c>
      <c r="E875" s="10">
        <f t="shared" ref="E875:E878" si="56">E874+1</f>
        <v>2</v>
      </c>
      <c r="F875" s="11" t="s">
        <v>3235</v>
      </c>
      <c r="G875" s="10"/>
      <c r="H875" s="10"/>
      <c r="I875" s="10" t="s">
        <v>2009</v>
      </c>
      <c r="J875" s="10"/>
      <c r="K875" s="10"/>
      <c r="L875" s="10" t="s">
        <v>145</v>
      </c>
      <c r="M875" s="10" t="s">
        <v>145</v>
      </c>
      <c r="N875" s="10" t="s">
        <v>245</v>
      </c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  <c r="AZ875" s="10"/>
      <c r="BA875" s="10"/>
      <c r="BB875" s="10"/>
      <c r="BC875" s="10"/>
      <c r="BD875" s="10"/>
      <c r="BE875" s="10"/>
      <c r="BF875" s="10"/>
      <c r="BG875" s="10"/>
    </row>
    <row r="876" ht="14.25" customHeight="1">
      <c r="A876" s="10">
        <f t="shared" si="55"/>
        <v>844</v>
      </c>
      <c r="B876" s="11" t="s">
        <v>3230</v>
      </c>
      <c r="C876" s="11" t="s">
        <v>3234</v>
      </c>
      <c r="D876" s="11" t="s">
        <v>3236</v>
      </c>
      <c r="E876" s="10">
        <f t="shared" si="56"/>
        <v>3</v>
      </c>
      <c r="F876" s="11" t="s">
        <v>3237</v>
      </c>
      <c r="G876" s="10"/>
      <c r="H876" s="10"/>
      <c r="I876" s="10" t="s">
        <v>2009</v>
      </c>
      <c r="J876" s="10"/>
      <c r="K876" s="10"/>
      <c r="L876" s="10" t="s">
        <v>145</v>
      </c>
      <c r="M876" s="10" t="s">
        <v>145</v>
      </c>
      <c r="N876" s="10" t="s">
        <v>245</v>
      </c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  <c r="AY876" s="10"/>
      <c r="AZ876" s="10"/>
      <c r="BA876" s="10"/>
      <c r="BB876" s="10"/>
      <c r="BC876" s="10"/>
      <c r="BD876" s="10"/>
      <c r="BE876" s="10"/>
      <c r="BF876" s="10"/>
      <c r="BG876" s="10"/>
    </row>
    <row r="877" ht="14.25" customHeight="1">
      <c r="A877" s="10">
        <f t="shared" si="55"/>
        <v>845</v>
      </c>
      <c r="B877" s="11" t="s">
        <v>3230</v>
      </c>
      <c r="C877" s="11" t="s">
        <v>3238</v>
      </c>
      <c r="D877" s="11" t="s">
        <v>3239</v>
      </c>
      <c r="E877" s="10">
        <f t="shared" si="56"/>
        <v>4</v>
      </c>
      <c r="F877" s="11" t="s">
        <v>3240</v>
      </c>
      <c r="G877" s="10"/>
      <c r="H877" s="10"/>
      <c r="I877" s="10" t="s">
        <v>2009</v>
      </c>
      <c r="J877" s="10"/>
      <c r="K877" s="10"/>
      <c r="L877" s="10" t="s">
        <v>64</v>
      </c>
      <c r="M877" s="10" t="s">
        <v>64</v>
      </c>
      <c r="N877" s="10" t="s">
        <v>245</v>
      </c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  <c r="AZ877" s="10"/>
      <c r="BA877" s="10"/>
      <c r="BB877" s="10"/>
      <c r="BC877" s="10"/>
      <c r="BD877" s="10"/>
      <c r="BE877" s="10"/>
      <c r="BF877" s="10"/>
      <c r="BG877" s="10"/>
    </row>
    <row r="878" ht="14.25" customHeight="1">
      <c r="A878" s="10">
        <f t="shared" si="55"/>
        <v>846</v>
      </c>
      <c r="B878" s="11" t="s">
        <v>3230</v>
      </c>
      <c r="C878" s="11" t="s">
        <v>3241</v>
      </c>
      <c r="D878" s="11" t="s">
        <v>3242</v>
      </c>
      <c r="E878" s="10">
        <f t="shared" si="56"/>
        <v>5</v>
      </c>
      <c r="F878" s="11" t="s">
        <v>3242</v>
      </c>
      <c r="G878" s="10"/>
      <c r="H878" s="10"/>
      <c r="I878" s="10" t="s">
        <v>2009</v>
      </c>
      <c r="J878" s="10"/>
      <c r="K878" s="10"/>
      <c r="L878" s="10" t="s">
        <v>145</v>
      </c>
      <c r="M878" s="10" t="s">
        <v>145</v>
      </c>
      <c r="N878" s="10" t="s">
        <v>245</v>
      </c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  <c r="AZ878" s="10"/>
      <c r="BA878" s="10"/>
      <c r="BB878" s="10"/>
      <c r="BC878" s="10"/>
      <c r="BD878" s="10"/>
      <c r="BE878" s="10"/>
      <c r="BF878" s="10"/>
      <c r="BG878" s="10"/>
    </row>
    <row r="879" ht="14.25" customHeight="1">
      <c r="A879" s="40" t="s">
        <v>1856</v>
      </c>
      <c r="B879" s="41"/>
      <c r="C879" s="41" t="s">
        <v>1950</v>
      </c>
      <c r="D879" s="6"/>
      <c r="E879" s="7"/>
      <c r="F879" s="6"/>
      <c r="G879" s="6"/>
      <c r="H879" s="6"/>
      <c r="I879" s="6"/>
      <c r="J879" s="6"/>
      <c r="K879" s="6"/>
      <c r="L879" s="6"/>
      <c r="M879" s="6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  <c r="AA879" s="42"/>
      <c r="AB879" s="42"/>
      <c r="AC879" s="42"/>
      <c r="AD879" s="42"/>
      <c r="AE879" s="42"/>
      <c r="AF879" s="42"/>
      <c r="AG879" s="42"/>
      <c r="AH879" s="42"/>
      <c r="AI879" s="42"/>
      <c r="AJ879" s="42"/>
      <c r="AK879" s="42"/>
      <c r="AL879" s="42"/>
      <c r="AM879" s="42"/>
      <c r="AN879" s="42"/>
      <c r="AO879" s="42"/>
      <c r="AP879" s="42"/>
      <c r="AQ879" s="42"/>
      <c r="AR879" s="42"/>
      <c r="AS879" s="42"/>
      <c r="AT879" s="42"/>
      <c r="AU879" s="42"/>
      <c r="AV879" s="42"/>
      <c r="AW879" s="42"/>
      <c r="AX879" s="42"/>
      <c r="AY879" s="42"/>
      <c r="AZ879" s="42"/>
      <c r="BA879" s="42"/>
      <c r="BB879" s="42"/>
      <c r="BC879" s="42"/>
      <c r="BD879" s="42"/>
      <c r="BE879" s="42"/>
      <c r="BF879" s="42"/>
      <c r="BG879" s="42"/>
    </row>
    <row r="880" ht="14.25" customHeight="1">
      <c r="A880" s="10">
        <f>A878+1</f>
        <v>847</v>
      </c>
      <c r="B880" s="11" t="s">
        <v>1950</v>
      </c>
      <c r="C880" s="11" t="s">
        <v>3243</v>
      </c>
      <c r="D880" s="11" t="s">
        <v>3244</v>
      </c>
      <c r="E880" s="10">
        <v>1.0</v>
      </c>
      <c r="F880" s="11" t="s">
        <v>3245</v>
      </c>
      <c r="G880" s="10"/>
      <c r="H880" s="10"/>
      <c r="I880" s="10" t="s">
        <v>2009</v>
      </c>
      <c r="J880" s="10"/>
      <c r="K880" s="10"/>
      <c r="L880" s="10" t="s">
        <v>64</v>
      </c>
      <c r="M880" s="10" t="s">
        <v>64</v>
      </c>
      <c r="N880" s="10" t="s">
        <v>245</v>
      </c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  <c r="AY880" s="10"/>
      <c r="AZ880" s="10"/>
      <c r="BA880" s="10"/>
      <c r="BB880" s="10"/>
      <c r="BC880" s="10"/>
      <c r="BD880" s="10"/>
      <c r="BE880" s="10"/>
      <c r="BF880" s="10"/>
      <c r="BG880" s="10"/>
    </row>
    <row r="881" ht="14.25" customHeight="1">
      <c r="A881" s="10">
        <f t="shared" ref="A881:A896" si="57">A880+1</f>
        <v>848</v>
      </c>
      <c r="B881" s="11" t="s">
        <v>1950</v>
      </c>
      <c r="C881" s="11" t="s">
        <v>3243</v>
      </c>
      <c r="D881" s="11" t="s">
        <v>3246</v>
      </c>
      <c r="E881" s="10">
        <f t="shared" ref="E881:E896" si="58">E880+1</f>
        <v>2</v>
      </c>
      <c r="F881" s="11" t="s">
        <v>3243</v>
      </c>
      <c r="G881" s="10"/>
      <c r="H881" s="10"/>
      <c r="I881" s="10" t="s">
        <v>2009</v>
      </c>
      <c r="J881" s="10"/>
      <c r="K881" s="10"/>
      <c r="L881" s="10" t="s">
        <v>145</v>
      </c>
      <c r="M881" s="10" t="s">
        <v>145</v>
      </c>
      <c r="N881" s="10" t="s">
        <v>245</v>
      </c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  <c r="AZ881" s="10"/>
      <c r="BA881" s="10"/>
      <c r="BB881" s="10"/>
      <c r="BC881" s="10"/>
      <c r="BD881" s="10"/>
      <c r="BE881" s="10"/>
      <c r="BF881" s="10"/>
      <c r="BG881" s="10"/>
    </row>
    <row r="882" ht="14.25" customHeight="1">
      <c r="A882" s="10">
        <f t="shared" si="57"/>
        <v>849</v>
      </c>
      <c r="B882" s="11" t="s">
        <v>1950</v>
      </c>
      <c r="C882" s="11" t="s">
        <v>3247</v>
      </c>
      <c r="D882" s="11" t="s">
        <v>3248</v>
      </c>
      <c r="E882" s="10">
        <f t="shared" si="58"/>
        <v>3</v>
      </c>
      <c r="F882" s="11" t="s">
        <v>3249</v>
      </c>
      <c r="G882" s="10"/>
      <c r="H882" s="10"/>
      <c r="I882" s="10" t="s">
        <v>1996</v>
      </c>
      <c r="J882" s="10"/>
      <c r="K882" s="10"/>
      <c r="L882" s="10" t="s">
        <v>64</v>
      </c>
      <c r="M882" s="10" t="s">
        <v>64</v>
      </c>
      <c r="N882" s="10" t="s">
        <v>245</v>
      </c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  <c r="AY882" s="10"/>
      <c r="AZ882" s="10"/>
      <c r="BA882" s="10"/>
      <c r="BB882" s="10"/>
      <c r="BC882" s="10"/>
      <c r="BD882" s="10"/>
      <c r="BE882" s="10"/>
      <c r="BF882" s="10"/>
      <c r="BG882" s="10"/>
    </row>
    <row r="883" ht="14.25" customHeight="1">
      <c r="A883" s="10">
        <f t="shared" si="57"/>
        <v>850</v>
      </c>
      <c r="B883" s="11" t="s">
        <v>1950</v>
      </c>
      <c r="C883" s="11" t="s">
        <v>1969</v>
      </c>
      <c r="D883" s="11" t="s">
        <v>3250</v>
      </c>
      <c r="E883" s="10">
        <f t="shared" si="58"/>
        <v>4</v>
      </c>
      <c r="F883" s="11" t="s">
        <v>3251</v>
      </c>
      <c r="G883" s="10"/>
      <c r="H883" s="10"/>
      <c r="I883" s="10" t="s">
        <v>2009</v>
      </c>
      <c r="J883" s="10"/>
      <c r="K883" s="10"/>
      <c r="L883" s="10" t="s">
        <v>64</v>
      </c>
      <c r="M883" s="10" t="s">
        <v>64</v>
      </c>
      <c r="N883" s="10" t="s">
        <v>245</v>
      </c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  <c r="AZ883" s="10"/>
      <c r="BA883" s="10"/>
      <c r="BB883" s="10"/>
      <c r="BC883" s="10"/>
      <c r="BD883" s="10"/>
      <c r="BE883" s="10"/>
      <c r="BF883" s="10"/>
      <c r="BG883" s="10"/>
    </row>
    <row r="884" ht="14.25" customHeight="1">
      <c r="A884" s="10">
        <f t="shared" si="57"/>
        <v>851</v>
      </c>
      <c r="B884" s="11" t="s">
        <v>1950</v>
      </c>
      <c r="C884" s="11" t="s">
        <v>1969</v>
      </c>
      <c r="D884" s="11" t="s">
        <v>3250</v>
      </c>
      <c r="E884" s="10">
        <f t="shared" si="58"/>
        <v>5</v>
      </c>
      <c r="F884" s="11" t="s">
        <v>3252</v>
      </c>
      <c r="G884" s="10"/>
      <c r="H884" s="10"/>
      <c r="I884" s="10" t="s">
        <v>1996</v>
      </c>
      <c r="J884" s="10"/>
      <c r="K884" s="10"/>
      <c r="L884" s="10" t="s">
        <v>64</v>
      </c>
      <c r="M884" s="10" t="s">
        <v>64</v>
      </c>
      <c r="N884" s="10" t="s">
        <v>245</v>
      </c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  <c r="AY884" s="10"/>
      <c r="AZ884" s="10"/>
      <c r="BA884" s="10"/>
      <c r="BB884" s="10"/>
      <c r="BC884" s="10"/>
      <c r="BD884" s="10"/>
      <c r="BE884" s="10"/>
      <c r="BF884" s="10"/>
      <c r="BG884" s="10"/>
    </row>
    <row r="885" ht="14.25" customHeight="1">
      <c r="A885" s="10">
        <f t="shared" si="57"/>
        <v>852</v>
      </c>
      <c r="B885" s="11" t="s">
        <v>1950</v>
      </c>
      <c r="C885" s="11" t="s">
        <v>1969</v>
      </c>
      <c r="D885" s="11" t="s">
        <v>3253</v>
      </c>
      <c r="E885" s="10">
        <f t="shared" si="58"/>
        <v>6</v>
      </c>
      <c r="F885" s="11" t="s">
        <v>3254</v>
      </c>
      <c r="G885" s="10"/>
      <c r="H885" s="10"/>
      <c r="I885" s="10" t="s">
        <v>2009</v>
      </c>
      <c r="J885" s="10"/>
      <c r="K885" s="10"/>
      <c r="L885" s="10" t="s">
        <v>64</v>
      </c>
      <c r="M885" s="10" t="s">
        <v>64</v>
      </c>
      <c r="N885" s="10" t="s">
        <v>245</v>
      </c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  <c r="BE885" s="10"/>
      <c r="BF885" s="10"/>
      <c r="BG885" s="10"/>
    </row>
    <row r="886" ht="14.25" customHeight="1">
      <c r="A886" s="10">
        <f t="shared" si="57"/>
        <v>853</v>
      </c>
      <c r="B886" s="11" t="s">
        <v>1950</v>
      </c>
      <c r="C886" s="11" t="s">
        <v>1969</v>
      </c>
      <c r="D886" s="11" t="s">
        <v>3253</v>
      </c>
      <c r="E886" s="10">
        <f t="shared" si="58"/>
        <v>7</v>
      </c>
      <c r="F886" s="11" t="s">
        <v>3255</v>
      </c>
      <c r="G886" s="10"/>
      <c r="H886" s="10"/>
      <c r="I886" s="10" t="s">
        <v>2009</v>
      </c>
      <c r="J886" s="10"/>
      <c r="K886" s="10"/>
      <c r="L886" s="10" t="s">
        <v>64</v>
      </c>
      <c r="M886" s="10" t="s">
        <v>64</v>
      </c>
      <c r="N886" s="10" t="s">
        <v>245</v>
      </c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0"/>
      <c r="BA886" s="10"/>
      <c r="BB886" s="10"/>
      <c r="BC886" s="10"/>
      <c r="BD886" s="10"/>
      <c r="BE886" s="10"/>
      <c r="BF886" s="10"/>
      <c r="BG886" s="10"/>
    </row>
    <row r="887" ht="14.25" customHeight="1">
      <c r="A887" s="10">
        <f t="shared" si="57"/>
        <v>854</v>
      </c>
      <c r="B887" s="11" t="s">
        <v>1950</v>
      </c>
      <c r="C887" s="11" t="s">
        <v>1969</v>
      </c>
      <c r="D887" s="11" t="s">
        <v>3256</v>
      </c>
      <c r="E887" s="10">
        <f t="shared" si="58"/>
        <v>8</v>
      </c>
      <c r="F887" s="11" t="s">
        <v>3257</v>
      </c>
      <c r="G887" s="10"/>
      <c r="H887" s="10"/>
      <c r="I887" s="10" t="s">
        <v>2009</v>
      </c>
      <c r="J887" s="10"/>
      <c r="K887" s="10"/>
      <c r="L887" s="10" t="s">
        <v>64</v>
      </c>
      <c r="M887" s="10" t="s">
        <v>64</v>
      </c>
      <c r="N887" s="10" t="s">
        <v>245</v>
      </c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  <c r="BB887" s="10"/>
      <c r="BC887" s="10"/>
      <c r="BD887" s="10"/>
      <c r="BE887" s="10"/>
      <c r="BF887" s="10"/>
      <c r="BG887" s="10"/>
    </row>
    <row r="888" ht="14.25" customHeight="1">
      <c r="A888" s="10">
        <f t="shared" si="57"/>
        <v>855</v>
      </c>
      <c r="B888" s="11" t="s">
        <v>1950</v>
      </c>
      <c r="C888" s="11" t="s">
        <v>1969</v>
      </c>
      <c r="D888" s="11" t="s">
        <v>3258</v>
      </c>
      <c r="E888" s="10">
        <f t="shared" si="58"/>
        <v>9</v>
      </c>
      <c r="F888" s="11" t="s">
        <v>3259</v>
      </c>
      <c r="G888" s="10"/>
      <c r="H888" s="10"/>
      <c r="I888" s="10" t="s">
        <v>2009</v>
      </c>
      <c r="J888" s="10"/>
      <c r="K888" s="10"/>
      <c r="L888" s="10" t="s">
        <v>64</v>
      </c>
      <c r="M888" s="10" t="s">
        <v>64</v>
      </c>
      <c r="N888" s="10" t="s">
        <v>245</v>
      </c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0"/>
      <c r="BA888" s="10"/>
      <c r="BB888" s="10"/>
      <c r="BC888" s="10"/>
      <c r="BD888" s="10"/>
      <c r="BE888" s="10"/>
      <c r="BF888" s="10"/>
      <c r="BG888" s="10"/>
    </row>
    <row r="889" ht="14.25" customHeight="1">
      <c r="A889" s="10">
        <f t="shared" si="57"/>
        <v>856</v>
      </c>
      <c r="B889" s="11" t="s">
        <v>1950</v>
      </c>
      <c r="C889" s="11" t="s">
        <v>1969</v>
      </c>
      <c r="D889" s="11" t="s">
        <v>3250</v>
      </c>
      <c r="E889" s="10">
        <f t="shared" si="58"/>
        <v>10</v>
      </c>
      <c r="F889" s="11" t="s">
        <v>3260</v>
      </c>
      <c r="G889" s="10"/>
      <c r="H889" s="10"/>
      <c r="I889" s="10" t="s">
        <v>2009</v>
      </c>
      <c r="J889" s="10"/>
      <c r="K889" s="10"/>
      <c r="L889" s="10" t="s">
        <v>145</v>
      </c>
      <c r="M889" s="10" t="s">
        <v>145</v>
      </c>
      <c r="N889" s="10" t="s">
        <v>245</v>
      </c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  <c r="BB889" s="10"/>
      <c r="BC889" s="10"/>
      <c r="BD889" s="10"/>
      <c r="BE889" s="10"/>
      <c r="BF889" s="10"/>
      <c r="BG889" s="10"/>
    </row>
    <row r="890" ht="14.25" customHeight="1">
      <c r="A890" s="10">
        <f t="shared" si="57"/>
        <v>857</v>
      </c>
      <c r="B890" s="11" t="s">
        <v>1950</v>
      </c>
      <c r="C890" s="11" t="s">
        <v>3227</v>
      </c>
      <c r="D890" s="11" t="s">
        <v>3261</v>
      </c>
      <c r="E890" s="10">
        <f t="shared" si="58"/>
        <v>11</v>
      </c>
      <c r="F890" s="11" t="s">
        <v>3261</v>
      </c>
      <c r="G890" s="10"/>
      <c r="H890" s="10"/>
      <c r="I890" s="10" t="s">
        <v>2009</v>
      </c>
      <c r="J890" s="10"/>
      <c r="K890" s="10"/>
      <c r="L890" s="10" t="s">
        <v>145</v>
      </c>
      <c r="M890" s="10" t="s">
        <v>145</v>
      </c>
      <c r="N890" s="10" t="s">
        <v>245</v>
      </c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0"/>
      <c r="BA890" s="10"/>
      <c r="BB890" s="10"/>
      <c r="BC890" s="10"/>
      <c r="BD890" s="10"/>
      <c r="BE890" s="10"/>
      <c r="BF890" s="10"/>
      <c r="BG890" s="10"/>
    </row>
    <row r="891" ht="14.25" customHeight="1">
      <c r="A891" s="10">
        <f t="shared" si="57"/>
        <v>858</v>
      </c>
      <c r="B891" s="11" t="s">
        <v>1950</v>
      </c>
      <c r="C891" s="11" t="s">
        <v>3227</v>
      </c>
      <c r="D891" s="11" t="s">
        <v>3227</v>
      </c>
      <c r="E891" s="10">
        <f t="shared" si="58"/>
        <v>12</v>
      </c>
      <c r="F891" s="11" t="s">
        <v>3227</v>
      </c>
      <c r="G891" s="10"/>
      <c r="H891" s="10"/>
      <c r="I891" s="10" t="s">
        <v>2009</v>
      </c>
      <c r="J891" s="10"/>
      <c r="K891" s="10"/>
      <c r="L891" s="10" t="s">
        <v>64</v>
      </c>
      <c r="M891" s="10" t="s">
        <v>64</v>
      </c>
      <c r="N891" s="10" t="s">
        <v>245</v>
      </c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  <c r="BB891" s="10"/>
      <c r="BC891" s="10"/>
      <c r="BD891" s="10"/>
      <c r="BE891" s="10"/>
      <c r="BF891" s="10"/>
      <c r="BG891" s="10"/>
    </row>
    <row r="892" ht="14.25" customHeight="1">
      <c r="A892" s="10">
        <f t="shared" si="57"/>
        <v>859</v>
      </c>
      <c r="B892" s="11" t="s">
        <v>1950</v>
      </c>
      <c r="C892" s="11" t="s">
        <v>3227</v>
      </c>
      <c r="D892" s="11" t="s">
        <v>3228</v>
      </c>
      <c r="E892" s="10">
        <f t="shared" si="58"/>
        <v>13</v>
      </c>
      <c r="F892" s="11" t="s">
        <v>3228</v>
      </c>
      <c r="G892" s="10"/>
      <c r="H892" s="10"/>
      <c r="I892" s="10" t="s">
        <v>2009</v>
      </c>
      <c r="J892" s="10"/>
      <c r="K892" s="10"/>
      <c r="L892" s="10" t="s">
        <v>145</v>
      </c>
      <c r="M892" s="10" t="s">
        <v>145</v>
      </c>
      <c r="N892" s="10" t="s">
        <v>245</v>
      </c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0"/>
      <c r="BA892" s="10"/>
      <c r="BB892" s="10"/>
      <c r="BC892" s="10"/>
      <c r="BD892" s="10"/>
      <c r="BE892" s="10"/>
      <c r="BF892" s="10"/>
      <c r="BG892" s="10"/>
    </row>
    <row r="893" ht="14.25" customHeight="1">
      <c r="A893" s="10">
        <f t="shared" si="57"/>
        <v>860</v>
      </c>
      <c r="B893" s="11" t="s">
        <v>1950</v>
      </c>
      <c r="C893" s="11" t="s">
        <v>1972</v>
      </c>
      <c r="D893" s="11" t="s">
        <v>3262</v>
      </c>
      <c r="E893" s="10">
        <f t="shared" si="58"/>
        <v>14</v>
      </c>
      <c r="F893" s="11" t="s">
        <v>3262</v>
      </c>
      <c r="G893" s="10"/>
      <c r="H893" s="10"/>
      <c r="I893" s="10" t="s">
        <v>2009</v>
      </c>
      <c r="J893" s="10"/>
      <c r="K893" s="10"/>
      <c r="L893" s="10" t="s">
        <v>64</v>
      </c>
      <c r="M893" s="10" t="s">
        <v>64</v>
      </c>
      <c r="N893" s="10" t="s">
        <v>245</v>
      </c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"/>
      <c r="BD893" s="10"/>
      <c r="BE893" s="10"/>
      <c r="BF893" s="10"/>
      <c r="BG893" s="10"/>
    </row>
    <row r="894" ht="14.25" customHeight="1">
      <c r="A894" s="10">
        <f t="shared" si="57"/>
        <v>861</v>
      </c>
      <c r="B894" s="11" t="s">
        <v>1950</v>
      </c>
      <c r="C894" s="11" t="s">
        <v>1972</v>
      </c>
      <c r="D894" s="11" t="s">
        <v>3263</v>
      </c>
      <c r="E894" s="10">
        <f t="shared" si="58"/>
        <v>15</v>
      </c>
      <c r="F894" s="11" t="s">
        <v>1974</v>
      </c>
      <c r="G894" s="10"/>
      <c r="H894" s="10"/>
      <c r="I894" s="10" t="s">
        <v>2009</v>
      </c>
      <c r="J894" s="10"/>
      <c r="K894" s="10"/>
      <c r="L894" s="10" t="s">
        <v>64</v>
      </c>
      <c r="M894" s="10" t="s">
        <v>64</v>
      </c>
      <c r="N894" s="10" t="s">
        <v>245</v>
      </c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0"/>
      <c r="BA894" s="10"/>
      <c r="BB894" s="10"/>
      <c r="BC894" s="10"/>
      <c r="BD894" s="10"/>
      <c r="BE894" s="10"/>
      <c r="BF894" s="10"/>
      <c r="BG894" s="10"/>
    </row>
    <row r="895" ht="14.25" customHeight="1">
      <c r="A895" s="10">
        <f t="shared" si="57"/>
        <v>862</v>
      </c>
      <c r="B895" s="11" t="s">
        <v>1950</v>
      </c>
      <c r="C895" s="11" t="s">
        <v>1972</v>
      </c>
      <c r="D895" s="11" t="s">
        <v>3264</v>
      </c>
      <c r="E895" s="10">
        <f t="shared" si="58"/>
        <v>16</v>
      </c>
      <c r="F895" s="11" t="s">
        <v>3264</v>
      </c>
      <c r="G895" s="10"/>
      <c r="H895" s="10"/>
      <c r="I895" s="10" t="s">
        <v>2009</v>
      </c>
      <c r="J895" s="10"/>
      <c r="K895" s="10"/>
      <c r="L895" s="10" t="s">
        <v>145</v>
      </c>
      <c r="M895" s="10" t="s">
        <v>145</v>
      </c>
      <c r="N895" s="10" t="s">
        <v>245</v>
      </c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  <c r="BB895" s="10"/>
      <c r="BC895" s="10"/>
      <c r="BD895" s="10"/>
      <c r="BE895" s="10"/>
      <c r="BF895" s="10"/>
      <c r="BG895" s="10"/>
    </row>
    <row r="896" ht="14.25" customHeight="1">
      <c r="A896" s="10">
        <f t="shared" si="57"/>
        <v>863</v>
      </c>
      <c r="B896" s="11" t="s">
        <v>1950</v>
      </c>
      <c r="C896" s="11" t="s">
        <v>1972</v>
      </c>
      <c r="D896" s="11" t="s">
        <v>3224</v>
      </c>
      <c r="E896" s="10">
        <f t="shared" si="58"/>
        <v>17</v>
      </c>
      <c r="F896" s="11" t="s">
        <v>1972</v>
      </c>
      <c r="G896" s="10"/>
      <c r="H896" s="10"/>
      <c r="I896" s="10" t="s">
        <v>2009</v>
      </c>
      <c r="J896" s="10"/>
      <c r="K896" s="10"/>
      <c r="L896" s="10" t="s">
        <v>64</v>
      </c>
      <c r="M896" s="10" t="s">
        <v>64</v>
      </c>
      <c r="N896" s="10" t="s">
        <v>245</v>
      </c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0"/>
      <c r="BA896" s="10"/>
      <c r="BB896" s="10"/>
      <c r="BC896" s="10"/>
      <c r="BD896" s="10"/>
      <c r="BE896" s="10"/>
      <c r="BF896" s="10"/>
      <c r="BG896" s="10"/>
    </row>
    <row r="897" ht="14.25" customHeight="1"/>
    <row r="898" ht="14.25" customHeight="1">
      <c r="O898" s="16" t="s">
        <v>3265</v>
      </c>
      <c r="P898" s="16" t="s">
        <v>3266</v>
      </c>
    </row>
    <row r="899" ht="14.25" customHeight="1">
      <c r="D899" s="32"/>
      <c r="E899" s="29" t="s">
        <v>1977</v>
      </c>
      <c r="F899" s="30" t="s">
        <v>1978</v>
      </c>
      <c r="N899" s="10" t="s">
        <v>110</v>
      </c>
      <c r="O899" s="25">
        <f>COUNTIF(O3:O896,"BPTD")</f>
        <v>30</v>
      </c>
      <c r="P899" s="25">
        <f>COUNTIFS(O3:O896,"BPTD",M3:M896,"Operasi")</f>
        <v>26</v>
      </c>
    </row>
    <row r="900" ht="14.25" customHeight="1">
      <c r="D900" s="44" t="s">
        <v>1979</v>
      </c>
      <c r="E900" s="16">
        <f t="shared" ref="E900:F900" si="59">COUNTIF(L3:L896,"Operasi")</f>
        <v>585</v>
      </c>
      <c r="F900" s="32">
        <f t="shared" si="59"/>
        <v>581</v>
      </c>
    </row>
    <row r="901" ht="14.25" customHeight="1">
      <c r="D901" s="44" t="s">
        <v>1981</v>
      </c>
      <c r="E901" s="16">
        <f t="shared" ref="E901:F901" si="60">COUNTIF(L3:L896,"Konstruksi")</f>
        <v>0</v>
      </c>
      <c r="F901" s="32">
        <f t="shared" si="60"/>
        <v>7</v>
      </c>
    </row>
    <row r="902" ht="14.25" customHeight="1">
      <c r="D902" s="44" t="s">
        <v>3267</v>
      </c>
      <c r="F902" s="32">
        <f>COUNTIF(M3:M896,"Mangkrak")</f>
        <v>1</v>
      </c>
    </row>
    <row r="903" ht="14.25" customHeight="1">
      <c r="D903" s="44" t="s">
        <v>1982</v>
      </c>
      <c r="E903" s="16">
        <f t="shared" ref="E903:F903" si="61">COUNTIF(L3:L896,"Rencana")</f>
        <v>278</v>
      </c>
      <c r="F903" s="32">
        <f t="shared" si="61"/>
        <v>274</v>
      </c>
    </row>
    <row r="904" ht="14.25" customHeight="1">
      <c r="D904" s="44" t="s">
        <v>1984</v>
      </c>
      <c r="E904" s="16">
        <f t="shared" ref="E904:F904" si="62">SUM(E900:E903)</f>
        <v>863</v>
      </c>
      <c r="F904" s="32">
        <f t="shared" si="62"/>
        <v>863</v>
      </c>
    </row>
    <row r="905" ht="14.25" customHeight="1"/>
    <row r="906" ht="14.25" customHeight="1"/>
    <row r="907" ht="14.25" customHeight="1">
      <c r="D907" s="16" t="s">
        <v>1979</v>
      </c>
      <c r="E907" s="16"/>
      <c r="F907" s="16" t="s">
        <v>3268</v>
      </c>
      <c r="G907" s="34"/>
      <c r="H907" s="34"/>
      <c r="I907" s="34">
        <f>COUNTIFS(M3:M896,"Operasi",I3:I896,"Sungai")</f>
        <v>438</v>
      </c>
      <c r="M907" s="16"/>
    </row>
    <row r="908" ht="14.25" customHeight="1">
      <c r="D908" s="16"/>
      <c r="E908" s="16"/>
      <c r="F908" s="16" t="s">
        <v>3269</v>
      </c>
      <c r="G908" s="34"/>
      <c r="H908" s="34"/>
      <c r="I908" s="34">
        <f>COUNTIFS(M3:M896,"Operasi",I3:I896,"Danau")</f>
        <v>143</v>
      </c>
    </row>
    <row r="909" ht="14.25" customHeight="1">
      <c r="D909" s="16"/>
      <c r="E909" s="16"/>
      <c r="F909" s="46" t="s">
        <v>3270</v>
      </c>
      <c r="G909" s="47"/>
      <c r="H909" s="47"/>
      <c r="I909" s="47">
        <f>SUM(I907:I908)</f>
        <v>581</v>
      </c>
    </row>
    <row r="910" ht="14.25" customHeight="1">
      <c r="D910" s="16"/>
      <c r="E910" s="16"/>
      <c r="F910" s="16"/>
      <c r="G910" s="16"/>
      <c r="H910" s="16"/>
      <c r="I910" s="16"/>
    </row>
    <row r="911" ht="14.25" customHeight="1">
      <c r="D911" s="16" t="s">
        <v>252</v>
      </c>
      <c r="E911" s="16"/>
      <c r="F911" s="16" t="s">
        <v>3268</v>
      </c>
      <c r="G911" s="34"/>
      <c r="H911" s="34"/>
      <c r="I911" s="34">
        <f>COUNTIFS(M3:M896,"Konstruksi",I3:I896,"Sungai")</f>
        <v>4</v>
      </c>
    </row>
    <row r="912" ht="14.25" customHeight="1">
      <c r="D912" s="16"/>
      <c r="E912" s="16"/>
      <c r="F912" s="16" t="s">
        <v>3269</v>
      </c>
      <c r="G912" s="34"/>
      <c r="H912" s="34"/>
      <c r="I912" s="34">
        <f>COUNTIFS(M3:M896,"Konstruksi",I3:I896,"Danau")</f>
        <v>3</v>
      </c>
    </row>
    <row r="913" ht="14.25" customHeight="1">
      <c r="D913" s="16"/>
      <c r="E913" s="16"/>
      <c r="F913" s="46" t="s">
        <v>3270</v>
      </c>
      <c r="G913" s="47"/>
      <c r="H913" s="47"/>
      <c r="I913" s="47">
        <f>SUM(I911:I912)</f>
        <v>7</v>
      </c>
    </row>
    <row r="914" ht="14.25" customHeight="1"/>
    <row r="915" ht="14.25" customHeight="1">
      <c r="D915" s="16" t="s">
        <v>456</v>
      </c>
      <c r="F915" s="16" t="s">
        <v>3268</v>
      </c>
      <c r="I915" s="16">
        <f>COUNTIFS(M3:M896,"Mangrak",I3:I896,"Sungai")</f>
        <v>0</v>
      </c>
    </row>
    <row r="916" ht="14.25" customHeight="1">
      <c r="F916" s="16" t="s">
        <v>3269</v>
      </c>
      <c r="I916" s="16">
        <f>COUNTIFS(M3:M896,"Mangrak",I3:I896,"Danau")</f>
        <v>0</v>
      </c>
    </row>
    <row r="917" ht="14.25" customHeight="1">
      <c r="F917" s="46" t="s">
        <v>3270</v>
      </c>
      <c r="G917" s="47"/>
      <c r="H917" s="47"/>
      <c r="I917" s="47">
        <f>SUM(I915:I916)</f>
        <v>0</v>
      </c>
    </row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</sheetData>
  <autoFilter ref="$A$1:$U$896"/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6.0" ySplit="1.0" topLeftCell="G2" activePane="bottomRight" state="frozen"/>
      <selection activeCell="G1" sqref="G1" pane="topRight"/>
      <selection activeCell="A2" sqref="A2" pane="bottomLeft"/>
      <selection activeCell="G2" sqref="G2" pane="bottomRight"/>
    </sheetView>
  </sheetViews>
  <sheetFormatPr customHeight="1" defaultColWidth="14.43" defaultRowHeight="15.0"/>
  <cols>
    <col customWidth="1" min="1" max="1" width="6.14"/>
    <col customWidth="1" hidden="1" min="2" max="2" width="21.0"/>
    <col customWidth="1" min="3" max="3" width="15.29"/>
    <col customWidth="1" min="4" max="4" width="15.0"/>
    <col customWidth="1" min="5" max="5" width="4.43"/>
    <col customWidth="1" min="6" max="6" width="22.29"/>
    <col customWidth="1" hidden="1" min="7" max="7" width="5.57"/>
    <col customWidth="1" hidden="1" min="8" max="8" width="11.43"/>
    <col customWidth="1" hidden="1" min="9" max="9" width="12.71"/>
    <col customWidth="1" hidden="1" min="10" max="10" width="13.57"/>
    <col customWidth="1" hidden="1" min="11" max="11" width="12.0"/>
    <col customWidth="1" hidden="1" min="12" max="12" width="14.29"/>
    <col customWidth="1" hidden="1" min="13" max="13" width="14.14"/>
    <col customWidth="1" min="14" max="14" width="14.14"/>
    <col customWidth="1" hidden="1" min="15" max="15" width="16.14"/>
    <col customWidth="1" min="16" max="16" width="15.43"/>
    <col customWidth="1" hidden="1" min="17" max="17" width="15.43"/>
    <col customWidth="1" hidden="1" min="18" max="18" width="14.0"/>
    <col customWidth="1" hidden="1" min="19" max="20" width="15.43"/>
    <col customWidth="1" hidden="1" min="21" max="21" width="14.14"/>
    <col customWidth="1" min="22" max="22" width="24.57"/>
    <col customWidth="1" hidden="1" min="23" max="23" width="12.29"/>
    <col customWidth="1" hidden="1" min="24" max="37" width="14.14"/>
    <col customWidth="1" hidden="1" min="38" max="38" width="9.43"/>
    <col customWidth="1" hidden="1" min="39" max="39" width="12.57"/>
    <col customWidth="1" hidden="1" min="40" max="46" width="14.14"/>
    <col customWidth="1" hidden="1" min="47" max="47" width="37.86"/>
    <col customWidth="1" hidden="1" min="48" max="48" width="13.14"/>
    <col customWidth="1" hidden="1" min="49" max="58" width="14.14"/>
    <col customWidth="1" min="59" max="59" width="8.71"/>
  </cols>
  <sheetData>
    <row r="1" ht="81.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ht="14.25" hidden="1" customHeight="1">
      <c r="A2" s="4" t="s">
        <v>58</v>
      </c>
      <c r="B2" s="5"/>
      <c r="C2" s="6" t="s">
        <v>59</v>
      </c>
      <c r="D2" s="7"/>
      <c r="E2" s="7"/>
      <c r="F2" s="7"/>
      <c r="G2" s="7"/>
      <c r="H2" s="8"/>
      <c r="I2" s="7"/>
      <c r="J2" s="7"/>
      <c r="K2" s="7"/>
      <c r="L2" s="7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</row>
    <row r="3" ht="14.25" hidden="1" customHeight="1">
      <c r="A3" s="10">
        <v>1.0</v>
      </c>
      <c r="B3" s="10" t="s">
        <v>59</v>
      </c>
      <c r="C3" s="11" t="s">
        <v>60</v>
      </c>
      <c r="D3" s="11" t="s">
        <v>61</v>
      </c>
      <c r="E3" s="10">
        <v>1.0</v>
      </c>
      <c r="F3" s="11" t="s">
        <v>62</v>
      </c>
      <c r="G3" s="10">
        <v>1.0</v>
      </c>
      <c r="H3" s="12" t="s">
        <v>63</v>
      </c>
      <c r="I3" s="13">
        <v>4.209261</v>
      </c>
      <c r="J3" s="13">
        <v>96.038931</v>
      </c>
      <c r="K3" s="10" t="s">
        <v>64</v>
      </c>
      <c r="L3" s="10" t="s">
        <v>64</v>
      </c>
      <c r="M3" s="10" t="s">
        <v>65</v>
      </c>
      <c r="N3" s="10" t="s">
        <v>66</v>
      </c>
      <c r="O3" s="10" t="s">
        <v>67</v>
      </c>
      <c r="P3" s="10" t="s">
        <v>68</v>
      </c>
      <c r="Q3" s="10" t="s">
        <v>69</v>
      </c>
      <c r="R3" s="10" t="s">
        <v>70</v>
      </c>
      <c r="S3" s="10" t="s">
        <v>71</v>
      </c>
      <c r="T3" s="10"/>
      <c r="U3" s="10" t="s">
        <v>72</v>
      </c>
      <c r="V3" s="10" t="s">
        <v>73</v>
      </c>
      <c r="W3" s="10">
        <v>1.0</v>
      </c>
      <c r="X3" s="10" t="s">
        <v>74</v>
      </c>
      <c r="Y3" s="10" t="s">
        <v>75</v>
      </c>
      <c r="Z3" s="10" t="s">
        <v>74</v>
      </c>
      <c r="AA3" s="10" t="s">
        <v>76</v>
      </c>
      <c r="AB3" s="10" t="s">
        <v>74</v>
      </c>
      <c r="AC3" s="10"/>
      <c r="AD3" s="10" t="s">
        <v>74</v>
      </c>
      <c r="AE3" s="10">
        <v>4.0</v>
      </c>
      <c r="AF3" s="10" t="s">
        <v>74</v>
      </c>
      <c r="AG3" s="10" t="s">
        <v>74</v>
      </c>
      <c r="AH3" s="10" t="s">
        <v>74</v>
      </c>
      <c r="AI3" s="10" t="s">
        <v>74</v>
      </c>
      <c r="AJ3" s="10" t="s">
        <v>74</v>
      </c>
      <c r="AK3" s="10" t="s">
        <v>77</v>
      </c>
      <c r="AL3" s="10">
        <v>11.0</v>
      </c>
      <c r="AM3" s="10" t="s">
        <v>78</v>
      </c>
      <c r="AN3" s="10">
        <v>1.0</v>
      </c>
      <c r="AO3" s="10" t="s">
        <v>74</v>
      </c>
      <c r="AP3" s="10" t="s">
        <v>79</v>
      </c>
      <c r="AQ3" s="10" t="s">
        <v>80</v>
      </c>
      <c r="AR3" s="10">
        <v>1000.0</v>
      </c>
      <c r="AS3" s="10" t="s">
        <v>81</v>
      </c>
      <c r="AT3" s="10">
        <v>996.0</v>
      </c>
      <c r="AU3" s="10" t="s">
        <v>82</v>
      </c>
      <c r="AV3" s="10" t="s">
        <v>74</v>
      </c>
      <c r="AW3" s="10">
        <v>1.0</v>
      </c>
      <c r="AX3" s="10">
        <v>65.0</v>
      </c>
      <c r="AY3" s="10" t="s">
        <v>74</v>
      </c>
      <c r="AZ3" s="10" t="s">
        <v>74</v>
      </c>
      <c r="BA3" s="10">
        <v>1.0</v>
      </c>
      <c r="BB3" s="10" t="s">
        <v>74</v>
      </c>
      <c r="BC3" s="10" t="s">
        <v>74</v>
      </c>
      <c r="BD3" s="10"/>
      <c r="BE3" s="10">
        <v>3.0</v>
      </c>
      <c r="BF3" s="10"/>
    </row>
    <row r="4" ht="14.25" hidden="1" customHeight="1">
      <c r="A4" s="10">
        <f t="shared" ref="A4:A11" si="1">A3+1</f>
        <v>2</v>
      </c>
      <c r="B4" s="10" t="s">
        <v>59</v>
      </c>
      <c r="C4" s="11" t="s">
        <v>83</v>
      </c>
      <c r="D4" s="11" t="s">
        <v>84</v>
      </c>
      <c r="E4" s="10">
        <f t="shared" ref="E4:E11" si="2">E3+1</f>
        <v>2</v>
      </c>
      <c r="F4" s="11" t="s">
        <v>85</v>
      </c>
      <c r="G4" s="10">
        <f t="shared" ref="G4:G11" si="3">G3+1</f>
        <v>2</v>
      </c>
      <c r="H4" s="12" t="s">
        <v>63</v>
      </c>
      <c r="I4" s="13">
        <v>5.641956</v>
      </c>
      <c r="J4" s="13">
        <v>95.158058</v>
      </c>
      <c r="K4" s="10" t="s">
        <v>64</v>
      </c>
      <c r="L4" s="10" t="s">
        <v>64</v>
      </c>
      <c r="M4" s="10" t="s">
        <v>65</v>
      </c>
      <c r="N4" s="10" t="s">
        <v>86</v>
      </c>
      <c r="O4" s="10" t="s">
        <v>67</v>
      </c>
      <c r="P4" s="10" t="s">
        <v>68</v>
      </c>
      <c r="Q4" s="10"/>
      <c r="R4" s="10"/>
      <c r="S4" s="10"/>
      <c r="T4" s="10"/>
      <c r="U4" s="10" t="s">
        <v>72</v>
      </c>
      <c r="V4" s="10" t="s">
        <v>87</v>
      </c>
      <c r="W4" s="10">
        <v>1.0</v>
      </c>
      <c r="X4" s="10" t="s">
        <v>74</v>
      </c>
      <c r="Y4" s="10" t="s">
        <v>75</v>
      </c>
      <c r="Z4" s="10" t="s">
        <v>74</v>
      </c>
      <c r="AA4" s="10" t="s">
        <v>76</v>
      </c>
      <c r="AB4" s="10" t="s">
        <v>74</v>
      </c>
      <c r="AC4" s="10"/>
      <c r="AD4" s="10" t="s">
        <v>74</v>
      </c>
      <c r="AE4" s="10">
        <v>4.0</v>
      </c>
      <c r="AF4" s="10" t="s">
        <v>74</v>
      </c>
      <c r="AG4" s="10" t="s">
        <v>74</v>
      </c>
      <c r="AH4" s="10" t="s">
        <v>74</v>
      </c>
      <c r="AI4" s="10" t="s">
        <v>74</v>
      </c>
      <c r="AJ4" s="10" t="s">
        <v>74</v>
      </c>
      <c r="AK4" s="10" t="s">
        <v>88</v>
      </c>
      <c r="AL4" s="10">
        <v>11.0</v>
      </c>
      <c r="AM4" s="10" t="s">
        <v>89</v>
      </c>
      <c r="AN4" s="10">
        <v>3.0</v>
      </c>
      <c r="AO4" s="10" t="s">
        <v>74</v>
      </c>
      <c r="AP4" s="10" t="s">
        <v>90</v>
      </c>
      <c r="AQ4" s="10" t="s">
        <v>91</v>
      </c>
      <c r="AR4" s="10">
        <v>500.0</v>
      </c>
      <c r="AS4" s="10" t="s">
        <v>81</v>
      </c>
      <c r="AT4" s="10">
        <v>996.0</v>
      </c>
      <c r="AU4" s="10" t="s">
        <v>92</v>
      </c>
      <c r="AV4" s="10" t="s">
        <v>74</v>
      </c>
      <c r="AW4" s="10">
        <v>1.0</v>
      </c>
      <c r="AX4" s="10">
        <v>57.0</v>
      </c>
      <c r="AY4" s="10" t="s">
        <v>74</v>
      </c>
      <c r="AZ4" s="10" t="s">
        <v>74</v>
      </c>
      <c r="BA4" s="10">
        <v>1.0</v>
      </c>
      <c r="BB4" s="10" t="s">
        <v>74</v>
      </c>
      <c r="BC4" s="10" t="s">
        <v>74</v>
      </c>
      <c r="BD4" s="10">
        <v>0.0</v>
      </c>
      <c r="BE4" s="10">
        <v>0.0</v>
      </c>
      <c r="BF4" s="10"/>
    </row>
    <row r="5" ht="14.25" hidden="1" customHeight="1">
      <c r="A5" s="10">
        <f t="shared" si="1"/>
        <v>3</v>
      </c>
      <c r="B5" s="10" t="s">
        <v>59</v>
      </c>
      <c r="C5" s="11" t="s">
        <v>93</v>
      </c>
      <c r="D5" s="11" t="s">
        <v>94</v>
      </c>
      <c r="E5" s="10">
        <f t="shared" si="2"/>
        <v>3</v>
      </c>
      <c r="F5" s="11" t="s">
        <v>94</v>
      </c>
      <c r="G5" s="10">
        <f t="shared" si="3"/>
        <v>3</v>
      </c>
      <c r="H5" s="12" t="s">
        <v>63</v>
      </c>
      <c r="I5" s="13">
        <v>3.54725</v>
      </c>
      <c r="J5" s="13">
        <v>96.997833</v>
      </c>
      <c r="K5" s="10" t="s">
        <v>64</v>
      </c>
      <c r="L5" s="10" t="s">
        <v>64</v>
      </c>
      <c r="M5" s="10" t="s">
        <v>65</v>
      </c>
      <c r="N5" s="10" t="s">
        <v>66</v>
      </c>
      <c r="O5" s="10" t="s">
        <v>67</v>
      </c>
      <c r="P5" s="10" t="s">
        <v>68</v>
      </c>
      <c r="Q5" s="10"/>
      <c r="R5" s="10"/>
      <c r="S5" s="10"/>
      <c r="T5" s="10"/>
      <c r="U5" s="10" t="s">
        <v>95</v>
      </c>
      <c r="V5" s="10" t="s">
        <v>96</v>
      </c>
      <c r="W5" s="10">
        <v>1.0</v>
      </c>
      <c r="X5" s="10" t="s">
        <v>74</v>
      </c>
      <c r="Y5" s="10" t="s">
        <v>75</v>
      </c>
      <c r="Z5" s="10" t="s">
        <v>74</v>
      </c>
      <c r="AA5" s="10" t="s">
        <v>76</v>
      </c>
      <c r="AB5" s="10" t="s">
        <v>74</v>
      </c>
      <c r="AC5" s="10"/>
      <c r="AD5" s="10" t="s">
        <v>74</v>
      </c>
      <c r="AE5" s="10">
        <v>4.0</v>
      </c>
      <c r="AF5" s="10" t="s">
        <v>74</v>
      </c>
      <c r="AG5" s="10" t="s">
        <v>74</v>
      </c>
      <c r="AH5" s="10" t="s">
        <v>74</v>
      </c>
      <c r="AI5" s="10" t="s">
        <v>74</v>
      </c>
      <c r="AJ5" s="10" t="s">
        <v>74</v>
      </c>
      <c r="AK5" s="10" t="s">
        <v>97</v>
      </c>
      <c r="AL5" s="10">
        <v>11.0</v>
      </c>
      <c r="AM5" s="10" t="s">
        <v>98</v>
      </c>
      <c r="AN5" s="10">
        <v>1.0</v>
      </c>
      <c r="AO5" s="10" t="s">
        <v>74</v>
      </c>
      <c r="AP5" s="10" t="s">
        <v>79</v>
      </c>
      <c r="AQ5" s="10" t="s">
        <v>80</v>
      </c>
      <c r="AR5" s="10">
        <v>1000.0</v>
      </c>
      <c r="AS5" s="10" t="s">
        <v>81</v>
      </c>
      <c r="AT5" s="10">
        <v>996.0</v>
      </c>
      <c r="AU5" s="10" t="s">
        <v>99</v>
      </c>
      <c r="AV5" s="10" t="s">
        <v>74</v>
      </c>
      <c r="AW5" s="10">
        <v>1.0</v>
      </c>
      <c r="AX5" s="10">
        <v>78.0</v>
      </c>
      <c r="AY5" s="10" t="s">
        <v>74</v>
      </c>
      <c r="AZ5" s="10" t="s">
        <v>74</v>
      </c>
      <c r="BA5" s="10">
        <v>1.0</v>
      </c>
      <c r="BB5" s="10" t="s">
        <v>74</v>
      </c>
      <c r="BC5" s="10" t="s">
        <v>74</v>
      </c>
      <c r="BD5" s="10">
        <v>2.0</v>
      </c>
      <c r="BE5" s="10">
        <v>5.0</v>
      </c>
      <c r="BF5" s="10"/>
    </row>
    <row r="6" ht="14.25" hidden="1" customHeight="1">
      <c r="A6" s="10">
        <f t="shared" si="1"/>
        <v>4</v>
      </c>
      <c r="B6" s="10" t="s">
        <v>59</v>
      </c>
      <c r="C6" s="11" t="s">
        <v>100</v>
      </c>
      <c r="D6" s="11" t="s">
        <v>101</v>
      </c>
      <c r="E6" s="10">
        <f t="shared" si="2"/>
        <v>4</v>
      </c>
      <c r="F6" s="11" t="s">
        <v>101</v>
      </c>
      <c r="G6" s="10">
        <f t="shared" si="3"/>
        <v>4</v>
      </c>
      <c r="H6" s="12" t="s">
        <v>63</v>
      </c>
      <c r="I6" s="13">
        <v>2.297525</v>
      </c>
      <c r="J6" s="13">
        <v>97.408061</v>
      </c>
      <c r="K6" s="10" t="s">
        <v>64</v>
      </c>
      <c r="L6" s="10" t="s">
        <v>64</v>
      </c>
      <c r="M6" s="10" t="s">
        <v>65</v>
      </c>
      <c r="N6" s="10" t="s">
        <v>86</v>
      </c>
      <c r="O6" s="10" t="s">
        <v>67</v>
      </c>
      <c r="P6" s="10" t="s">
        <v>68</v>
      </c>
      <c r="Q6" s="10" t="s">
        <v>102</v>
      </c>
      <c r="R6" s="10" t="s">
        <v>103</v>
      </c>
      <c r="S6" s="10" t="s">
        <v>63</v>
      </c>
      <c r="T6" s="10"/>
      <c r="U6" s="10" t="s">
        <v>72</v>
      </c>
      <c r="V6" s="10" t="s">
        <v>104</v>
      </c>
      <c r="W6" s="10">
        <v>2.0</v>
      </c>
      <c r="X6" s="10" t="s">
        <v>74</v>
      </c>
      <c r="Y6" s="10" t="s">
        <v>75</v>
      </c>
      <c r="Z6" s="10" t="s">
        <v>74</v>
      </c>
      <c r="AA6" s="10" t="s">
        <v>76</v>
      </c>
      <c r="AB6" s="10" t="s">
        <v>74</v>
      </c>
      <c r="AC6" s="10"/>
      <c r="AD6" s="10" t="s">
        <v>74</v>
      </c>
      <c r="AE6" s="10">
        <v>4.0</v>
      </c>
      <c r="AF6" s="10" t="s">
        <v>74</v>
      </c>
      <c r="AG6" s="10" t="s">
        <v>74</v>
      </c>
      <c r="AH6" s="10" t="s">
        <v>74</v>
      </c>
      <c r="AI6" s="10" t="s">
        <v>74</v>
      </c>
      <c r="AJ6" s="10" t="s">
        <v>74</v>
      </c>
      <c r="AK6" s="10" t="s">
        <v>105</v>
      </c>
      <c r="AL6" s="10">
        <v>11.0</v>
      </c>
      <c r="AM6" s="10" t="s">
        <v>106</v>
      </c>
      <c r="AN6" s="10">
        <v>3.0</v>
      </c>
      <c r="AO6" s="10" t="s">
        <v>74</v>
      </c>
      <c r="AP6" s="10" t="s">
        <v>90</v>
      </c>
      <c r="AQ6" s="10" t="s">
        <v>91</v>
      </c>
      <c r="AR6" s="10">
        <v>500.0</v>
      </c>
      <c r="AS6" s="10" t="s">
        <v>81</v>
      </c>
      <c r="AT6" s="10">
        <v>996.0</v>
      </c>
      <c r="AU6" s="10" t="s">
        <v>107</v>
      </c>
      <c r="AV6" s="10" t="s">
        <v>74</v>
      </c>
      <c r="AW6" s="10">
        <v>1.0</v>
      </c>
      <c r="AX6" s="10">
        <v>57.0</v>
      </c>
      <c r="AY6" s="10" t="s">
        <v>74</v>
      </c>
      <c r="AZ6" s="10" t="s">
        <v>74</v>
      </c>
      <c r="BA6" s="10">
        <v>1.0</v>
      </c>
      <c r="BB6" s="10" t="s">
        <v>74</v>
      </c>
      <c r="BC6" s="10" t="s">
        <v>74</v>
      </c>
      <c r="BD6" s="10">
        <v>0.0</v>
      </c>
      <c r="BE6" s="10">
        <v>0.0</v>
      </c>
      <c r="BF6" s="10"/>
    </row>
    <row r="7" ht="14.25" hidden="1" customHeight="1">
      <c r="A7" s="10">
        <f t="shared" si="1"/>
        <v>5</v>
      </c>
      <c r="B7" s="10" t="s">
        <v>59</v>
      </c>
      <c r="C7" s="14" t="s">
        <v>100</v>
      </c>
      <c r="D7" s="11" t="s">
        <v>108</v>
      </c>
      <c r="E7" s="10">
        <f t="shared" si="2"/>
        <v>5</v>
      </c>
      <c r="F7" s="14" t="s">
        <v>108</v>
      </c>
      <c r="G7" s="10">
        <f t="shared" si="3"/>
        <v>5</v>
      </c>
      <c r="H7" s="12" t="s">
        <v>63</v>
      </c>
      <c r="I7" s="13">
        <v>2.268972</v>
      </c>
      <c r="J7" s="13">
        <v>97.81275</v>
      </c>
      <c r="K7" s="10" t="s">
        <v>64</v>
      </c>
      <c r="L7" s="10" t="s">
        <v>64</v>
      </c>
      <c r="M7" s="10" t="s">
        <v>109</v>
      </c>
      <c r="N7" s="10" t="s">
        <v>110</v>
      </c>
      <c r="O7" s="10" t="s">
        <v>67</v>
      </c>
      <c r="P7" s="10" t="s">
        <v>68</v>
      </c>
      <c r="Q7" s="10" t="s">
        <v>111</v>
      </c>
      <c r="R7" s="10" t="s">
        <v>112</v>
      </c>
      <c r="S7" s="10" t="s">
        <v>63</v>
      </c>
      <c r="T7" s="10"/>
      <c r="U7" s="10" t="s">
        <v>113</v>
      </c>
      <c r="V7" s="10" t="s">
        <v>114</v>
      </c>
      <c r="W7" s="10">
        <v>1.0</v>
      </c>
      <c r="X7" s="10" t="s">
        <v>74</v>
      </c>
      <c r="Y7" s="10" t="s">
        <v>75</v>
      </c>
      <c r="Z7" s="10" t="s">
        <v>74</v>
      </c>
      <c r="AA7" s="10" t="s">
        <v>76</v>
      </c>
      <c r="AB7" s="10" t="s">
        <v>74</v>
      </c>
      <c r="AC7" s="10"/>
      <c r="AD7" s="10" t="s">
        <v>74</v>
      </c>
      <c r="AE7" s="10">
        <v>4.0</v>
      </c>
      <c r="AF7" s="10" t="s">
        <v>74</v>
      </c>
      <c r="AG7" s="10" t="s">
        <v>74</v>
      </c>
      <c r="AH7" s="10" t="s">
        <v>74</v>
      </c>
      <c r="AI7" s="10" t="s">
        <v>74</v>
      </c>
      <c r="AJ7" s="10" t="s">
        <v>74</v>
      </c>
      <c r="AK7" s="10" t="s">
        <v>115</v>
      </c>
      <c r="AL7" s="10">
        <v>11.0</v>
      </c>
      <c r="AM7" s="10" t="s">
        <v>106</v>
      </c>
      <c r="AN7" s="10">
        <v>3.0</v>
      </c>
      <c r="AO7" s="10" t="s">
        <v>74</v>
      </c>
      <c r="AP7" s="10" t="s">
        <v>90</v>
      </c>
      <c r="AQ7" s="10" t="s">
        <v>91</v>
      </c>
      <c r="AR7" s="10">
        <v>500.0</v>
      </c>
      <c r="AS7" s="10" t="s">
        <v>81</v>
      </c>
      <c r="AT7" s="10">
        <v>996.0</v>
      </c>
      <c r="AU7" s="10" t="s">
        <v>116</v>
      </c>
      <c r="AV7" s="10" t="s">
        <v>74</v>
      </c>
      <c r="AW7" s="10">
        <v>1.0</v>
      </c>
      <c r="AX7" s="10">
        <v>66.0</v>
      </c>
      <c r="AY7" s="10" t="s">
        <v>74</v>
      </c>
      <c r="AZ7" s="10" t="s">
        <v>74</v>
      </c>
      <c r="BA7" s="10">
        <v>1.0</v>
      </c>
      <c r="BB7" s="10" t="s">
        <v>74</v>
      </c>
      <c r="BC7" s="10" t="s">
        <v>74</v>
      </c>
      <c r="BD7" s="10">
        <v>2.0</v>
      </c>
      <c r="BE7" s="10">
        <v>3.0</v>
      </c>
      <c r="BF7" s="10"/>
    </row>
    <row r="8" ht="14.25" hidden="1" customHeight="1">
      <c r="A8" s="10">
        <f t="shared" si="1"/>
        <v>6</v>
      </c>
      <c r="B8" s="10" t="s">
        <v>59</v>
      </c>
      <c r="C8" s="11" t="s">
        <v>117</v>
      </c>
      <c r="D8" s="11" t="s">
        <v>118</v>
      </c>
      <c r="E8" s="10">
        <f t="shared" si="2"/>
        <v>6</v>
      </c>
      <c r="F8" s="11" t="s">
        <v>119</v>
      </c>
      <c r="G8" s="10">
        <f t="shared" si="3"/>
        <v>6</v>
      </c>
      <c r="H8" s="12" t="s">
        <v>63</v>
      </c>
      <c r="I8" s="13">
        <v>5.564722</v>
      </c>
      <c r="J8" s="13">
        <v>95.293694</v>
      </c>
      <c r="K8" s="10" t="s">
        <v>64</v>
      </c>
      <c r="L8" s="10" t="s">
        <v>64</v>
      </c>
      <c r="M8" s="10" t="s">
        <v>65</v>
      </c>
      <c r="N8" s="10" t="s">
        <v>66</v>
      </c>
      <c r="O8" s="10" t="s">
        <v>67</v>
      </c>
      <c r="P8" s="10" t="s">
        <v>68</v>
      </c>
      <c r="Q8" s="10"/>
      <c r="R8" s="10"/>
      <c r="S8" s="10"/>
      <c r="T8" s="10"/>
      <c r="U8" s="10" t="s">
        <v>72</v>
      </c>
      <c r="V8" s="10" t="s">
        <v>120</v>
      </c>
      <c r="W8" s="10">
        <v>1.0</v>
      </c>
      <c r="X8" s="10" t="s">
        <v>74</v>
      </c>
      <c r="Y8" s="10" t="s">
        <v>75</v>
      </c>
      <c r="Z8" s="10" t="s">
        <v>74</v>
      </c>
      <c r="AA8" s="10" t="s">
        <v>76</v>
      </c>
      <c r="AB8" s="10" t="s">
        <v>74</v>
      </c>
      <c r="AC8" s="10"/>
      <c r="AD8" s="10" t="s">
        <v>74</v>
      </c>
      <c r="AE8" s="10">
        <v>4.0</v>
      </c>
      <c r="AF8" s="10" t="s">
        <v>74</v>
      </c>
      <c r="AG8" s="10" t="s">
        <v>74</v>
      </c>
      <c r="AH8" s="10" t="s">
        <v>74</v>
      </c>
      <c r="AI8" s="10" t="s">
        <v>74</v>
      </c>
      <c r="AJ8" s="10" t="s">
        <v>74</v>
      </c>
      <c r="AK8" s="10" t="s">
        <v>121</v>
      </c>
      <c r="AL8" s="10">
        <v>11.0</v>
      </c>
      <c r="AM8" s="10" t="s">
        <v>122</v>
      </c>
      <c r="AN8" s="10">
        <v>1.0</v>
      </c>
      <c r="AO8" s="10" t="s">
        <v>74</v>
      </c>
      <c r="AP8" s="10" t="s">
        <v>79</v>
      </c>
      <c r="AQ8" s="10" t="s">
        <v>80</v>
      </c>
      <c r="AR8" s="10">
        <v>1000.0</v>
      </c>
      <c r="AS8" s="10" t="s">
        <v>123</v>
      </c>
      <c r="AT8" s="10">
        <v>996.0</v>
      </c>
      <c r="AU8" s="10" t="s">
        <v>124</v>
      </c>
      <c r="AV8" s="10" t="s">
        <v>74</v>
      </c>
      <c r="AW8" s="10">
        <v>2.0</v>
      </c>
      <c r="AX8" s="10">
        <v>78.0</v>
      </c>
      <c r="AY8" s="10" t="s">
        <v>74</v>
      </c>
      <c r="AZ8" s="10" t="s">
        <v>74</v>
      </c>
      <c r="BA8" s="10">
        <v>1.0</v>
      </c>
      <c r="BB8" s="10" t="s">
        <v>74</v>
      </c>
      <c r="BC8" s="10" t="s">
        <v>74</v>
      </c>
      <c r="BD8" s="10">
        <v>0.0</v>
      </c>
      <c r="BE8" s="10">
        <v>0.0</v>
      </c>
      <c r="BF8" s="10"/>
    </row>
    <row r="9" ht="14.25" hidden="1" customHeight="1">
      <c r="A9" s="10">
        <f t="shared" si="1"/>
        <v>7</v>
      </c>
      <c r="B9" s="10" t="s">
        <v>59</v>
      </c>
      <c r="C9" s="11" t="s">
        <v>125</v>
      </c>
      <c r="D9" s="11" t="s">
        <v>126</v>
      </c>
      <c r="E9" s="10">
        <f t="shared" si="2"/>
        <v>7</v>
      </c>
      <c r="F9" s="11" t="s">
        <v>127</v>
      </c>
      <c r="G9" s="10">
        <f t="shared" si="3"/>
        <v>7</v>
      </c>
      <c r="H9" s="12" t="s">
        <v>63</v>
      </c>
      <c r="I9" s="13">
        <v>5.827139</v>
      </c>
      <c r="J9" s="13">
        <v>95.347</v>
      </c>
      <c r="K9" s="10" t="s">
        <v>64</v>
      </c>
      <c r="L9" s="10" t="s">
        <v>64</v>
      </c>
      <c r="M9" s="10" t="s">
        <v>65</v>
      </c>
      <c r="N9" s="10" t="s">
        <v>128</v>
      </c>
      <c r="O9" s="10" t="s">
        <v>67</v>
      </c>
      <c r="P9" s="10" t="s">
        <v>68</v>
      </c>
      <c r="Q9" s="10"/>
      <c r="R9" s="10"/>
      <c r="S9" s="10"/>
      <c r="T9" s="10" t="s">
        <v>129</v>
      </c>
      <c r="U9" s="10" t="s">
        <v>72</v>
      </c>
      <c r="V9" s="10" t="s">
        <v>130</v>
      </c>
      <c r="W9" s="10">
        <v>1.0</v>
      </c>
      <c r="X9" s="10" t="s">
        <v>74</v>
      </c>
      <c r="Y9" s="10" t="s">
        <v>75</v>
      </c>
      <c r="Z9" s="10" t="s">
        <v>74</v>
      </c>
      <c r="AA9" s="10" t="s">
        <v>76</v>
      </c>
      <c r="AB9" s="10" t="s">
        <v>74</v>
      </c>
      <c r="AC9" s="10"/>
      <c r="AD9" s="10" t="s">
        <v>74</v>
      </c>
      <c r="AE9" s="10">
        <v>4.0</v>
      </c>
      <c r="AF9" s="10" t="s">
        <v>74</v>
      </c>
      <c r="AG9" s="10" t="s">
        <v>74</v>
      </c>
      <c r="AH9" s="10" t="s">
        <v>74</v>
      </c>
      <c r="AI9" s="10" t="s">
        <v>74</v>
      </c>
      <c r="AJ9" s="10" t="s">
        <v>74</v>
      </c>
      <c r="AK9" s="10" t="s">
        <v>131</v>
      </c>
      <c r="AL9" s="10">
        <v>11.0</v>
      </c>
      <c r="AM9" s="10" t="s">
        <v>132</v>
      </c>
      <c r="AN9" s="10">
        <v>1.0</v>
      </c>
      <c r="AO9" s="10" t="s">
        <v>74</v>
      </c>
      <c r="AP9" s="10" t="s">
        <v>90</v>
      </c>
      <c r="AQ9" s="10" t="s">
        <v>91</v>
      </c>
      <c r="AR9" s="10">
        <v>500.0</v>
      </c>
      <c r="AS9" s="10" t="s">
        <v>81</v>
      </c>
      <c r="AT9" s="10">
        <v>996.0</v>
      </c>
      <c r="AU9" s="10" t="s">
        <v>133</v>
      </c>
      <c r="AV9" s="10" t="s">
        <v>74</v>
      </c>
      <c r="AW9" s="10">
        <v>3.0</v>
      </c>
      <c r="AX9" s="10">
        <v>55.0</v>
      </c>
      <c r="AY9" s="10" t="s">
        <v>74</v>
      </c>
      <c r="AZ9" s="10" t="s">
        <v>74</v>
      </c>
      <c r="BA9" s="10">
        <v>1.0</v>
      </c>
      <c r="BB9" s="10" t="s">
        <v>74</v>
      </c>
      <c r="BC9" s="10" t="s">
        <v>74</v>
      </c>
      <c r="BD9" s="10">
        <v>2.0</v>
      </c>
      <c r="BE9" s="10">
        <v>3.0</v>
      </c>
      <c r="BF9" s="10"/>
    </row>
    <row r="10" ht="14.25" hidden="1" customHeight="1">
      <c r="A10" s="10">
        <f t="shared" si="1"/>
        <v>8</v>
      </c>
      <c r="B10" s="10" t="s">
        <v>59</v>
      </c>
      <c r="C10" s="11" t="s">
        <v>134</v>
      </c>
      <c r="D10" s="11" t="s">
        <v>135</v>
      </c>
      <c r="E10" s="10">
        <f t="shared" si="2"/>
        <v>8</v>
      </c>
      <c r="F10" s="11" t="s">
        <v>136</v>
      </c>
      <c r="G10" s="10">
        <f t="shared" si="3"/>
        <v>8</v>
      </c>
      <c r="H10" s="12" t="s">
        <v>63</v>
      </c>
      <c r="I10" s="13">
        <v>2.455581</v>
      </c>
      <c r="J10" s="13">
        <v>96.403437</v>
      </c>
      <c r="K10" s="10" t="s">
        <v>64</v>
      </c>
      <c r="L10" s="10" t="s">
        <v>64</v>
      </c>
      <c r="M10" s="10" t="s">
        <v>65</v>
      </c>
      <c r="N10" s="10" t="s">
        <v>86</v>
      </c>
      <c r="O10" s="10" t="s">
        <v>67</v>
      </c>
      <c r="P10" s="10" t="s">
        <v>68</v>
      </c>
      <c r="Q10" s="10" t="s">
        <v>137</v>
      </c>
      <c r="R10" s="10" t="s">
        <v>138</v>
      </c>
      <c r="S10" s="10" t="s">
        <v>71</v>
      </c>
      <c r="T10" s="10"/>
      <c r="U10" s="10" t="s">
        <v>72</v>
      </c>
      <c r="V10" s="10" t="s">
        <v>139</v>
      </c>
      <c r="W10" s="10">
        <v>2.0</v>
      </c>
      <c r="X10" s="10" t="s">
        <v>74</v>
      </c>
      <c r="Y10" s="10" t="s">
        <v>75</v>
      </c>
      <c r="Z10" s="10" t="s">
        <v>74</v>
      </c>
      <c r="AA10" s="10" t="s">
        <v>76</v>
      </c>
      <c r="AB10" s="10" t="s">
        <v>74</v>
      </c>
      <c r="AC10" s="10"/>
      <c r="AD10" s="10" t="s">
        <v>74</v>
      </c>
      <c r="AE10" s="10">
        <v>4.0</v>
      </c>
      <c r="AF10" s="10" t="s">
        <v>74</v>
      </c>
      <c r="AG10" s="10" t="s">
        <v>74</v>
      </c>
      <c r="AH10" s="10" t="s">
        <v>74</v>
      </c>
      <c r="AI10" s="10" t="s">
        <v>74</v>
      </c>
      <c r="AJ10" s="10" t="s">
        <v>74</v>
      </c>
      <c r="AK10" s="10" t="s">
        <v>140</v>
      </c>
      <c r="AL10" s="10">
        <v>11.0</v>
      </c>
      <c r="AM10" s="10" t="s">
        <v>141</v>
      </c>
      <c r="AN10" s="10">
        <v>1.0</v>
      </c>
      <c r="AO10" s="10" t="s">
        <v>74</v>
      </c>
      <c r="AP10" s="10" t="s">
        <v>90</v>
      </c>
      <c r="AQ10" s="10" t="s">
        <v>91</v>
      </c>
      <c r="AR10" s="10">
        <v>500.0</v>
      </c>
      <c r="AS10" s="10" t="s">
        <v>81</v>
      </c>
      <c r="AT10" s="10">
        <v>996.0</v>
      </c>
      <c r="AU10" s="10" t="s">
        <v>142</v>
      </c>
      <c r="AV10" s="10" t="s">
        <v>74</v>
      </c>
      <c r="AW10" s="10">
        <v>1.0</v>
      </c>
      <c r="AX10" s="10">
        <v>66.0</v>
      </c>
      <c r="AY10" s="10" t="s">
        <v>74</v>
      </c>
      <c r="AZ10" s="10" t="s">
        <v>74</v>
      </c>
      <c r="BA10" s="10">
        <v>1.0</v>
      </c>
      <c r="BB10" s="10" t="s">
        <v>74</v>
      </c>
      <c r="BC10" s="10" t="s">
        <v>74</v>
      </c>
      <c r="BD10" s="10">
        <v>2.0</v>
      </c>
      <c r="BE10" s="10">
        <v>6.0</v>
      </c>
      <c r="BF10" s="10"/>
    </row>
    <row r="11" ht="27.75" hidden="1" customHeight="1">
      <c r="A11" s="10">
        <f t="shared" si="1"/>
        <v>9</v>
      </c>
      <c r="B11" s="10" t="s">
        <v>59</v>
      </c>
      <c r="C11" s="11" t="s">
        <v>134</v>
      </c>
      <c r="D11" s="11" t="s">
        <v>143</v>
      </c>
      <c r="E11" s="10">
        <f t="shared" si="2"/>
        <v>9</v>
      </c>
      <c r="F11" s="11" t="s">
        <v>144</v>
      </c>
      <c r="G11" s="10">
        <f t="shared" si="3"/>
        <v>9</v>
      </c>
      <c r="H11" s="12" t="s">
        <v>63</v>
      </c>
      <c r="I11" s="11"/>
      <c r="J11" s="11"/>
      <c r="K11" s="10" t="s">
        <v>145</v>
      </c>
      <c r="L11" s="10" t="s">
        <v>145</v>
      </c>
      <c r="M11" s="10" t="s">
        <v>65</v>
      </c>
      <c r="N11" s="10" t="s">
        <v>74</v>
      </c>
      <c r="O11" s="10" t="s">
        <v>74</v>
      </c>
      <c r="P11" s="10" t="s">
        <v>74</v>
      </c>
      <c r="Q11" s="10"/>
      <c r="R11" s="10"/>
      <c r="S11" s="10"/>
      <c r="T11" s="10"/>
      <c r="U11" s="10"/>
      <c r="V11" s="10" t="s">
        <v>74</v>
      </c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</row>
    <row r="12" ht="14.25" hidden="1" customHeight="1">
      <c r="A12" s="4" t="s">
        <v>146</v>
      </c>
      <c r="B12" s="5"/>
      <c r="C12" s="6" t="s">
        <v>147</v>
      </c>
      <c r="D12" s="7"/>
      <c r="E12" s="7"/>
      <c r="F12" s="7"/>
      <c r="G12" s="7"/>
      <c r="H12" s="8"/>
      <c r="I12" s="7"/>
      <c r="J12" s="7"/>
      <c r="K12" s="7"/>
      <c r="L12" s="7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</row>
    <row r="13" ht="14.25" hidden="1" customHeight="1">
      <c r="A13" s="10">
        <f>A11+1</f>
        <v>10</v>
      </c>
      <c r="B13" s="10" t="s">
        <v>147</v>
      </c>
      <c r="C13" s="11" t="s">
        <v>148</v>
      </c>
      <c r="D13" s="11" t="s">
        <v>149</v>
      </c>
      <c r="E13" s="10">
        <v>1.0</v>
      </c>
      <c r="F13" s="11" t="s">
        <v>150</v>
      </c>
      <c r="G13" s="10">
        <f>G11+1</f>
        <v>10</v>
      </c>
      <c r="H13" s="12" t="s">
        <v>63</v>
      </c>
      <c r="I13" s="11">
        <v>1.183862</v>
      </c>
      <c r="J13" s="11">
        <v>97.685675</v>
      </c>
      <c r="K13" s="10" t="s">
        <v>64</v>
      </c>
      <c r="L13" s="10" t="s">
        <v>64</v>
      </c>
      <c r="M13" s="10" t="s">
        <v>109</v>
      </c>
      <c r="N13" s="10" t="s">
        <v>86</v>
      </c>
      <c r="O13" s="10" t="s">
        <v>151</v>
      </c>
      <c r="P13" s="10" t="s">
        <v>68</v>
      </c>
      <c r="Q13" s="10"/>
      <c r="R13" s="10"/>
      <c r="S13" s="10"/>
      <c r="T13" s="10"/>
      <c r="U13" s="10" t="s">
        <v>113</v>
      </c>
      <c r="V13" s="10" t="s">
        <v>152</v>
      </c>
      <c r="W13" s="10">
        <v>1.0</v>
      </c>
      <c r="X13" s="10" t="s">
        <v>74</v>
      </c>
      <c r="Y13" s="10" t="s">
        <v>75</v>
      </c>
      <c r="Z13" s="10" t="s">
        <v>74</v>
      </c>
      <c r="AA13" s="10" t="s">
        <v>76</v>
      </c>
      <c r="AB13" s="10" t="s">
        <v>74</v>
      </c>
      <c r="AC13" s="10"/>
      <c r="AD13" s="10" t="s">
        <v>74</v>
      </c>
      <c r="AE13" s="10">
        <v>4.0</v>
      </c>
      <c r="AF13" s="10" t="s">
        <v>74</v>
      </c>
      <c r="AG13" s="10" t="s">
        <v>74</v>
      </c>
      <c r="AH13" s="10" t="s">
        <v>74</v>
      </c>
      <c r="AI13" s="10" t="s">
        <v>74</v>
      </c>
      <c r="AJ13" s="10" t="s">
        <v>74</v>
      </c>
      <c r="AK13" s="10" t="s">
        <v>153</v>
      </c>
      <c r="AL13" s="10">
        <v>12.0</v>
      </c>
      <c r="AM13" s="10" t="s">
        <v>154</v>
      </c>
      <c r="AN13" s="10">
        <v>1.0</v>
      </c>
      <c r="AO13" s="10" t="s">
        <v>74</v>
      </c>
      <c r="AP13" s="10" t="s">
        <v>79</v>
      </c>
      <c r="AQ13" s="10" t="s">
        <v>80</v>
      </c>
      <c r="AR13" s="10">
        <v>750.0</v>
      </c>
      <c r="AS13" s="10" t="s">
        <v>81</v>
      </c>
      <c r="AT13" s="10">
        <v>996.0</v>
      </c>
      <c r="AU13" s="10" t="s">
        <v>155</v>
      </c>
      <c r="AV13" s="10" t="s">
        <v>74</v>
      </c>
      <c r="AW13" s="10">
        <v>1.0</v>
      </c>
      <c r="AX13" s="10">
        <v>60.0</v>
      </c>
      <c r="AY13" s="10" t="s">
        <v>74</v>
      </c>
      <c r="AZ13" s="10" t="s">
        <v>74</v>
      </c>
      <c r="BA13" s="10">
        <v>1.0</v>
      </c>
      <c r="BB13" s="10" t="s">
        <v>74</v>
      </c>
      <c r="BC13" s="10" t="s">
        <v>74</v>
      </c>
      <c r="BD13" s="10">
        <v>0.0</v>
      </c>
      <c r="BE13" s="10">
        <v>3.0</v>
      </c>
      <c r="BF13" s="10"/>
    </row>
    <row r="14" ht="14.25" hidden="1" customHeight="1">
      <c r="A14" s="10">
        <f t="shared" ref="A14:A20" si="4">A13+1</f>
        <v>11</v>
      </c>
      <c r="B14" s="10" t="s">
        <v>147</v>
      </c>
      <c r="C14" s="11" t="s">
        <v>156</v>
      </c>
      <c r="D14" s="11" t="s">
        <v>157</v>
      </c>
      <c r="E14" s="10">
        <f t="shared" ref="E14:E20" si="5">E13+1</f>
        <v>2</v>
      </c>
      <c r="F14" s="11" t="s">
        <v>158</v>
      </c>
      <c r="G14" s="10">
        <f t="shared" ref="G14:G20" si="6">G13+1</f>
        <v>11</v>
      </c>
      <c r="H14" s="12" t="s">
        <v>63</v>
      </c>
      <c r="I14" s="11">
        <v>1.729083</v>
      </c>
      <c r="J14" s="11">
        <v>98.791056</v>
      </c>
      <c r="K14" s="10" t="s">
        <v>64</v>
      </c>
      <c r="L14" s="10" t="s">
        <v>64</v>
      </c>
      <c r="M14" s="10" t="s">
        <v>65</v>
      </c>
      <c r="N14" s="10" t="s">
        <v>86</v>
      </c>
      <c r="O14" s="10" t="s">
        <v>67</v>
      </c>
      <c r="P14" s="10" t="s">
        <v>68</v>
      </c>
      <c r="Q14" s="10" t="s">
        <v>159</v>
      </c>
      <c r="R14" s="10" t="s">
        <v>160</v>
      </c>
      <c r="S14" s="10" t="s">
        <v>63</v>
      </c>
      <c r="T14" s="10"/>
      <c r="U14" s="10" t="s">
        <v>72</v>
      </c>
      <c r="V14" s="10" t="s">
        <v>161</v>
      </c>
      <c r="W14" s="10">
        <v>1.0</v>
      </c>
      <c r="X14" s="10" t="s">
        <v>74</v>
      </c>
      <c r="Y14" s="10" t="s">
        <v>75</v>
      </c>
      <c r="Z14" s="10" t="s">
        <v>74</v>
      </c>
      <c r="AA14" s="10" t="s">
        <v>76</v>
      </c>
      <c r="AB14" s="10" t="s">
        <v>74</v>
      </c>
      <c r="AC14" s="10"/>
      <c r="AD14" s="10" t="s">
        <v>74</v>
      </c>
      <c r="AE14" s="10">
        <v>4.0</v>
      </c>
      <c r="AF14" s="10" t="s">
        <v>74</v>
      </c>
      <c r="AG14" s="10"/>
      <c r="AH14" s="10" t="s">
        <v>74</v>
      </c>
      <c r="AI14" s="10" t="s">
        <v>74</v>
      </c>
      <c r="AJ14" s="10" t="s">
        <v>74</v>
      </c>
      <c r="AK14" s="10" t="s">
        <v>162</v>
      </c>
      <c r="AL14" s="10">
        <v>12.0</v>
      </c>
      <c r="AM14" s="10" t="s">
        <v>163</v>
      </c>
      <c r="AN14" s="10">
        <v>3.0</v>
      </c>
      <c r="AO14" s="10" t="s">
        <v>74</v>
      </c>
      <c r="AP14" s="10" t="s">
        <v>90</v>
      </c>
      <c r="AQ14" s="10" t="s">
        <v>91</v>
      </c>
      <c r="AR14" s="10">
        <v>1000.0</v>
      </c>
      <c r="AS14" s="10" t="s">
        <v>81</v>
      </c>
      <c r="AT14" s="10">
        <v>996.0</v>
      </c>
      <c r="AU14" s="10" t="s">
        <v>164</v>
      </c>
      <c r="AV14" s="10" t="s">
        <v>74</v>
      </c>
      <c r="AW14" s="10">
        <v>1.0</v>
      </c>
      <c r="AX14" s="10">
        <v>75.0</v>
      </c>
      <c r="AY14" s="10" t="s">
        <v>74</v>
      </c>
      <c r="AZ14" s="10" t="s">
        <v>74</v>
      </c>
      <c r="BA14" s="10">
        <v>1.0</v>
      </c>
      <c r="BB14" s="10" t="s">
        <v>74</v>
      </c>
      <c r="BC14" s="10" t="s">
        <v>74</v>
      </c>
      <c r="BD14" s="10">
        <v>3.0</v>
      </c>
      <c r="BE14" s="10">
        <v>3.0</v>
      </c>
      <c r="BF14" s="10"/>
    </row>
    <row r="15" ht="14.25" hidden="1" customHeight="1">
      <c r="A15" s="10">
        <f t="shared" si="4"/>
        <v>12</v>
      </c>
      <c r="B15" s="10" t="s">
        <v>147</v>
      </c>
      <c r="C15" s="11" t="s">
        <v>165</v>
      </c>
      <c r="D15" s="11" t="s">
        <v>166</v>
      </c>
      <c r="E15" s="10">
        <f t="shared" si="5"/>
        <v>3</v>
      </c>
      <c r="F15" s="11" t="s">
        <v>166</v>
      </c>
      <c r="G15" s="10">
        <f t="shared" si="6"/>
        <v>12</v>
      </c>
      <c r="H15" s="12" t="s">
        <v>63</v>
      </c>
      <c r="I15" s="11"/>
      <c r="J15" s="11"/>
      <c r="K15" s="10" t="s">
        <v>145</v>
      </c>
      <c r="L15" s="10" t="s">
        <v>145</v>
      </c>
      <c r="M15" s="10" t="s">
        <v>65</v>
      </c>
      <c r="N15" s="10" t="s">
        <v>74</v>
      </c>
      <c r="O15" s="10" t="s">
        <v>74</v>
      </c>
      <c r="P15" s="10" t="s">
        <v>74</v>
      </c>
      <c r="Q15" s="10"/>
      <c r="R15" s="10"/>
      <c r="S15" s="10"/>
      <c r="T15" s="10"/>
      <c r="U15" s="10"/>
      <c r="V15" s="10" t="s">
        <v>74</v>
      </c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</row>
    <row r="16" ht="14.25" hidden="1" customHeight="1">
      <c r="A16" s="10">
        <f t="shared" si="4"/>
        <v>13</v>
      </c>
      <c r="B16" s="10" t="s">
        <v>147</v>
      </c>
      <c r="C16" s="14" t="s">
        <v>167</v>
      </c>
      <c r="D16" s="11" t="s">
        <v>168</v>
      </c>
      <c r="E16" s="10">
        <f t="shared" si="5"/>
        <v>4</v>
      </c>
      <c r="F16" s="14" t="s">
        <v>169</v>
      </c>
      <c r="G16" s="10">
        <f t="shared" si="6"/>
        <v>13</v>
      </c>
      <c r="H16" s="12" t="s">
        <v>63</v>
      </c>
      <c r="I16" s="11">
        <v>-0.049674</v>
      </c>
      <c r="J16" s="11">
        <v>98.284559</v>
      </c>
      <c r="K16" s="10" t="s">
        <v>64</v>
      </c>
      <c r="L16" s="10" t="s">
        <v>64</v>
      </c>
      <c r="M16" s="10" t="s">
        <v>65</v>
      </c>
      <c r="N16" s="10" t="s">
        <v>110</v>
      </c>
      <c r="O16" s="10" t="s">
        <v>170</v>
      </c>
      <c r="P16" s="10" t="s">
        <v>68</v>
      </c>
      <c r="Q16" s="10" t="s">
        <v>171</v>
      </c>
      <c r="R16" s="10" t="s">
        <v>172</v>
      </c>
      <c r="S16" s="10" t="s">
        <v>63</v>
      </c>
      <c r="T16" s="10"/>
      <c r="U16" s="10" t="s">
        <v>72</v>
      </c>
      <c r="V16" s="10" t="s">
        <v>173</v>
      </c>
      <c r="W16" s="10">
        <v>3.0</v>
      </c>
      <c r="X16" s="10" t="s">
        <v>74</v>
      </c>
      <c r="Y16" s="10" t="s">
        <v>75</v>
      </c>
      <c r="Z16" s="10" t="s">
        <v>74</v>
      </c>
      <c r="AA16" s="10" t="s">
        <v>76</v>
      </c>
      <c r="AB16" s="10" t="s">
        <v>74</v>
      </c>
      <c r="AC16" s="10"/>
      <c r="AD16" s="10" t="s">
        <v>74</v>
      </c>
      <c r="AE16" s="10">
        <v>4.0</v>
      </c>
      <c r="AF16" s="10" t="s">
        <v>74</v>
      </c>
      <c r="AG16" s="10" t="s">
        <v>74</v>
      </c>
      <c r="AH16" s="10" t="s">
        <v>74</v>
      </c>
      <c r="AI16" s="10" t="s">
        <v>74</v>
      </c>
      <c r="AJ16" s="10" t="s">
        <v>74</v>
      </c>
      <c r="AK16" s="10" t="s">
        <v>174</v>
      </c>
      <c r="AL16" s="10">
        <v>12.0</v>
      </c>
      <c r="AM16" s="10" t="s">
        <v>175</v>
      </c>
      <c r="AN16" s="10">
        <v>3.0</v>
      </c>
      <c r="AO16" s="10" t="s">
        <v>74</v>
      </c>
      <c r="AP16" s="10" t="s">
        <v>74</v>
      </c>
      <c r="AQ16" s="10" t="s">
        <v>74</v>
      </c>
      <c r="AR16" s="10">
        <v>0.0</v>
      </c>
      <c r="AS16" s="10" t="s">
        <v>74</v>
      </c>
      <c r="AT16" s="10">
        <v>996.0</v>
      </c>
      <c r="AU16" s="10" t="s">
        <v>176</v>
      </c>
      <c r="AV16" s="10" t="s">
        <v>74</v>
      </c>
      <c r="AW16" s="10">
        <v>1.0</v>
      </c>
      <c r="AX16" s="10">
        <v>0.0</v>
      </c>
      <c r="AY16" s="10" t="s">
        <v>74</v>
      </c>
      <c r="AZ16" s="10" t="s">
        <v>74</v>
      </c>
      <c r="BA16" s="10">
        <v>1.0</v>
      </c>
      <c r="BB16" s="10" t="s">
        <v>74</v>
      </c>
      <c r="BC16" s="10" t="s">
        <v>74</v>
      </c>
      <c r="BD16" s="10">
        <v>0.0</v>
      </c>
      <c r="BE16" s="10">
        <v>0.0</v>
      </c>
      <c r="BF16" s="10"/>
    </row>
    <row r="17" ht="14.25" hidden="1" customHeight="1">
      <c r="A17" s="10">
        <f t="shared" si="4"/>
        <v>14</v>
      </c>
      <c r="B17" s="10" t="s">
        <v>147</v>
      </c>
      <c r="C17" s="11" t="s">
        <v>167</v>
      </c>
      <c r="D17" s="11" t="s">
        <v>168</v>
      </c>
      <c r="E17" s="10">
        <f t="shared" si="5"/>
        <v>5</v>
      </c>
      <c r="F17" s="11" t="s">
        <v>177</v>
      </c>
      <c r="G17" s="10">
        <f t="shared" si="6"/>
        <v>14</v>
      </c>
      <c r="H17" s="12" t="s">
        <v>63</v>
      </c>
      <c r="I17" s="11"/>
      <c r="J17" s="11"/>
      <c r="K17" s="10" t="s">
        <v>145</v>
      </c>
      <c r="L17" s="10" t="s">
        <v>145</v>
      </c>
      <c r="M17" s="10" t="s">
        <v>65</v>
      </c>
      <c r="N17" s="10" t="s">
        <v>74</v>
      </c>
      <c r="O17" s="10" t="s">
        <v>74</v>
      </c>
      <c r="P17" s="10" t="s">
        <v>74</v>
      </c>
      <c r="Q17" s="10"/>
      <c r="R17" s="10"/>
      <c r="S17" s="10"/>
      <c r="T17" s="10"/>
      <c r="U17" s="10"/>
      <c r="V17" s="10" t="s">
        <v>74</v>
      </c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</row>
    <row r="18" ht="14.25" hidden="1" customHeight="1">
      <c r="A18" s="10">
        <f t="shared" si="4"/>
        <v>15</v>
      </c>
      <c r="B18" s="10" t="s">
        <v>147</v>
      </c>
      <c r="C18" s="11" t="s">
        <v>167</v>
      </c>
      <c r="D18" s="11" t="s">
        <v>178</v>
      </c>
      <c r="E18" s="10">
        <f t="shared" si="5"/>
        <v>6</v>
      </c>
      <c r="F18" s="11" t="s">
        <v>179</v>
      </c>
      <c r="G18" s="10">
        <f t="shared" si="6"/>
        <v>15</v>
      </c>
      <c r="H18" s="12" t="s">
        <v>63</v>
      </c>
      <c r="I18" s="11"/>
      <c r="J18" s="11"/>
      <c r="K18" s="10" t="s">
        <v>145</v>
      </c>
      <c r="L18" s="10" t="s">
        <v>145</v>
      </c>
      <c r="M18" s="10" t="s">
        <v>65</v>
      </c>
      <c r="N18" s="10" t="s">
        <v>74</v>
      </c>
      <c r="O18" s="10" t="s">
        <v>74</v>
      </c>
      <c r="P18" s="10" t="s">
        <v>74</v>
      </c>
      <c r="Q18" s="10"/>
      <c r="R18" s="10"/>
      <c r="S18" s="10"/>
      <c r="T18" s="10"/>
      <c r="U18" s="10"/>
      <c r="V18" s="10" t="s">
        <v>74</v>
      </c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</row>
    <row r="19" ht="14.25" hidden="1" customHeight="1">
      <c r="A19" s="10">
        <f t="shared" si="4"/>
        <v>16</v>
      </c>
      <c r="B19" s="10" t="s">
        <v>147</v>
      </c>
      <c r="C19" s="11" t="s">
        <v>167</v>
      </c>
      <c r="D19" s="11" t="s">
        <v>180</v>
      </c>
      <c r="E19" s="10">
        <f t="shared" si="5"/>
        <v>7</v>
      </c>
      <c r="F19" s="11" t="s">
        <v>181</v>
      </c>
      <c r="G19" s="10">
        <f t="shared" si="6"/>
        <v>16</v>
      </c>
      <c r="H19" s="12" t="s">
        <v>63</v>
      </c>
      <c r="I19" s="11"/>
      <c r="J19" s="11"/>
      <c r="K19" s="10" t="s">
        <v>145</v>
      </c>
      <c r="L19" s="10" t="s">
        <v>145</v>
      </c>
      <c r="M19" s="10" t="s">
        <v>65</v>
      </c>
      <c r="N19" s="10" t="s">
        <v>74</v>
      </c>
      <c r="O19" s="10" t="s">
        <v>74</v>
      </c>
      <c r="P19" s="10" t="s">
        <v>74</v>
      </c>
      <c r="Q19" s="10"/>
      <c r="R19" s="10"/>
      <c r="S19" s="10"/>
      <c r="T19" s="10"/>
      <c r="U19" s="10"/>
      <c r="V19" s="10" t="s">
        <v>74</v>
      </c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</row>
    <row r="20" ht="14.25" hidden="1" customHeight="1">
      <c r="A20" s="10">
        <f t="shared" si="4"/>
        <v>17</v>
      </c>
      <c r="B20" s="10" t="s">
        <v>147</v>
      </c>
      <c r="C20" s="14" t="s">
        <v>167</v>
      </c>
      <c r="D20" s="11" t="s">
        <v>180</v>
      </c>
      <c r="E20" s="10">
        <f t="shared" si="5"/>
        <v>8</v>
      </c>
      <c r="F20" s="14" t="s">
        <v>180</v>
      </c>
      <c r="G20" s="10">
        <f t="shared" si="6"/>
        <v>17</v>
      </c>
      <c r="H20" s="12" t="s">
        <v>63</v>
      </c>
      <c r="I20" s="11">
        <v>0.556415</v>
      </c>
      <c r="J20" s="11">
        <v>97.819266</v>
      </c>
      <c r="K20" s="10" t="s">
        <v>64</v>
      </c>
      <c r="L20" s="10" t="s">
        <v>64</v>
      </c>
      <c r="M20" s="10" t="s">
        <v>65</v>
      </c>
      <c r="N20" s="10" t="s">
        <v>110</v>
      </c>
      <c r="O20" s="10" t="s">
        <v>182</v>
      </c>
      <c r="P20" s="10" t="s">
        <v>68</v>
      </c>
      <c r="Q20" s="10" t="s">
        <v>182</v>
      </c>
      <c r="R20" s="10" t="s">
        <v>183</v>
      </c>
      <c r="S20" s="10" t="s">
        <v>63</v>
      </c>
      <c r="T20" s="10"/>
      <c r="U20" s="10" t="s">
        <v>72</v>
      </c>
      <c r="V20" s="10" t="s">
        <v>184</v>
      </c>
      <c r="W20" s="10">
        <v>1.0</v>
      </c>
      <c r="X20" s="10" t="s">
        <v>74</v>
      </c>
      <c r="Y20" s="10" t="s">
        <v>75</v>
      </c>
      <c r="Z20" s="10" t="s">
        <v>74</v>
      </c>
      <c r="AA20" s="10" t="s">
        <v>76</v>
      </c>
      <c r="AB20" s="10" t="s">
        <v>74</v>
      </c>
      <c r="AC20" s="10"/>
      <c r="AD20" s="10" t="s">
        <v>74</v>
      </c>
      <c r="AE20" s="10">
        <v>4.0</v>
      </c>
      <c r="AF20" s="10" t="s">
        <v>74</v>
      </c>
      <c r="AG20" s="10" t="s">
        <v>74</v>
      </c>
      <c r="AH20" s="10" t="s">
        <v>74</v>
      </c>
      <c r="AI20" s="10" t="s">
        <v>74</v>
      </c>
      <c r="AJ20" s="10" t="s">
        <v>74</v>
      </c>
      <c r="AK20" s="10" t="s">
        <v>185</v>
      </c>
      <c r="AL20" s="10">
        <v>12.0</v>
      </c>
      <c r="AM20" s="10" t="s">
        <v>175</v>
      </c>
      <c r="AN20" s="10">
        <v>3.0</v>
      </c>
      <c r="AO20" s="10" t="s">
        <v>74</v>
      </c>
      <c r="AP20" s="10" t="s">
        <v>74</v>
      </c>
      <c r="AQ20" s="10" t="s">
        <v>74</v>
      </c>
      <c r="AR20" s="10">
        <v>0.0</v>
      </c>
      <c r="AS20" s="10" t="s">
        <v>74</v>
      </c>
      <c r="AT20" s="10">
        <v>996.0</v>
      </c>
      <c r="AU20" s="10" t="s">
        <v>176</v>
      </c>
      <c r="AV20" s="10" t="s">
        <v>74</v>
      </c>
      <c r="AW20" s="10">
        <v>1.0</v>
      </c>
      <c r="AX20" s="10">
        <v>0.0</v>
      </c>
      <c r="AY20" s="10" t="s">
        <v>74</v>
      </c>
      <c r="AZ20" s="10" t="s">
        <v>74</v>
      </c>
      <c r="BA20" s="10">
        <v>1.0</v>
      </c>
      <c r="BB20" s="10" t="s">
        <v>74</v>
      </c>
      <c r="BC20" s="10" t="s">
        <v>74</v>
      </c>
      <c r="BD20" s="10">
        <v>0.0</v>
      </c>
      <c r="BE20" s="10">
        <v>0.0</v>
      </c>
      <c r="BF20" s="10"/>
    </row>
    <row r="21" ht="14.25" hidden="1" customHeight="1">
      <c r="A21" s="4" t="s">
        <v>186</v>
      </c>
      <c r="B21" s="5"/>
      <c r="C21" s="6" t="s">
        <v>187</v>
      </c>
      <c r="D21" s="7"/>
      <c r="E21" s="7"/>
      <c r="F21" s="7"/>
      <c r="G21" s="7"/>
      <c r="H21" s="8"/>
      <c r="I21" s="7"/>
      <c r="J21" s="7"/>
      <c r="K21" s="7"/>
      <c r="L21" s="7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</row>
    <row r="22" ht="14.25" hidden="1" customHeight="1">
      <c r="A22" s="10">
        <f>A20+1</f>
        <v>18</v>
      </c>
      <c r="B22" s="10" t="s">
        <v>187</v>
      </c>
      <c r="C22" s="11" t="s">
        <v>188</v>
      </c>
      <c r="D22" s="11" t="s">
        <v>189</v>
      </c>
      <c r="E22" s="10">
        <v>1.0</v>
      </c>
      <c r="F22" s="11" t="s">
        <v>190</v>
      </c>
      <c r="G22" s="10">
        <f>G20+1</f>
        <v>18</v>
      </c>
      <c r="H22" s="12" t="s">
        <v>63</v>
      </c>
      <c r="I22" s="11">
        <v>-1.561278</v>
      </c>
      <c r="J22" s="11">
        <v>99.196446</v>
      </c>
      <c r="K22" s="10" t="s">
        <v>64</v>
      </c>
      <c r="L22" s="10" t="s">
        <v>64</v>
      </c>
      <c r="M22" s="10" t="s">
        <v>65</v>
      </c>
      <c r="N22" s="10" t="s">
        <v>86</v>
      </c>
      <c r="O22" s="10" t="s">
        <v>67</v>
      </c>
      <c r="P22" s="10" t="s">
        <v>68</v>
      </c>
      <c r="Q22" s="10" t="s">
        <v>191</v>
      </c>
      <c r="R22" s="10" t="s">
        <v>192</v>
      </c>
      <c r="S22" s="10" t="s">
        <v>63</v>
      </c>
      <c r="T22" s="10"/>
      <c r="U22" s="10" t="s">
        <v>72</v>
      </c>
      <c r="V22" s="10" t="s">
        <v>193</v>
      </c>
      <c r="W22" s="10">
        <v>3.0</v>
      </c>
      <c r="X22" s="10" t="s">
        <v>74</v>
      </c>
      <c r="Y22" s="10" t="s">
        <v>75</v>
      </c>
      <c r="Z22" s="10" t="s">
        <v>74</v>
      </c>
      <c r="AA22" s="10" t="s">
        <v>76</v>
      </c>
      <c r="AB22" s="10" t="s">
        <v>74</v>
      </c>
      <c r="AC22" s="10"/>
      <c r="AD22" s="10" t="s">
        <v>74</v>
      </c>
      <c r="AE22" s="10">
        <v>4.0</v>
      </c>
      <c r="AF22" s="10" t="s">
        <v>74</v>
      </c>
      <c r="AG22" s="10" t="s">
        <v>74</v>
      </c>
      <c r="AH22" s="10" t="s">
        <v>74</v>
      </c>
      <c r="AI22" s="10" t="s">
        <v>74</v>
      </c>
      <c r="AJ22" s="10" t="s">
        <v>74</v>
      </c>
      <c r="AK22" s="10" t="s">
        <v>194</v>
      </c>
      <c r="AL22" s="10">
        <v>13.0</v>
      </c>
      <c r="AM22" s="10" t="s">
        <v>195</v>
      </c>
      <c r="AN22" s="10">
        <v>1.0</v>
      </c>
      <c r="AO22" s="10" t="s">
        <v>74</v>
      </c>
      <c r="AP22" s="10" t="s">
        <v>90</v>
      </c>
      <c r="AQ22" s="10" t="s">
        <v>91</v>
      </c>
      <c r="AR22" s="10">
        <v>500.0</v>
      </c>
      <c r="AS22" s="10" t="s">
        <v>81</v>
      </c>
      <c r="AT22" s="10">
        <v>996.0</v>
      </c>
      <c r="AU22" s="10" t="s">
        <v>74</v>
      </c>
      <c r="AV22" s="10" t="s">
        <v>74</v>
      </c>
      <c r="AW22" s="10">
        <v>1.0</v>
      </c>
      <c r="AX22" s="10">
        <v>63.0</v>
      </c>
      <c r="AY22" s="10" t="s">
        <v>74</v>
      </c>
      <c r="AZ22" s="10" t="s">
        <v>74</v>
      </c>
      <c r="BA22" s="10">
        <v>1.0</v>
      </c>
      <c r="BB22" s="10" t="s">
        <v>74</v>
      </c>
      <c r="BC22" s="10" t="s">
        <v>74</v>
      </c>
      <c r="BD22" s="10">
        <v>2.0</v>
      </c>
      <c r="BE22" s="10">
        <v>3.0</v>
      </c>
      <c r="BF22" s="10"/>
    </row>
    <row r="23" ht="14.25" hidden="1" customHeight="1">
      <c r="A23" s="10">
        <f t="shared" ref="A23:A28" si="7">A22+1</f>
        <v>19</v>
      </c>
      <c r="B23" s="10" t="s">
        <v>187</v>
      </c>
      <c r="C23" s="11" t="s">
        <v>196</v>
      </c>
      <c r="D23" s="11" t="s">
        <v>197</v>
      </c>
      <c r="E23" s="10">
        <f t="shared" ref="E23:E28" si="8">E22+1</f>
        <v>2</v>
      </c>
      <c r="F23" s="11" t="s">
        <v>198</v>
      </c>
      <c r="G23" s="10">
        <f t="shared" ref="G23:G28" si="9">G22+1</f>
        <v>19</v>
      </c>
      <c r="H23" s="12" t="s">
        <v>63</v>
      </c>
      <c r="I23" s="11"/>
      <c r="J23" s="11"/>
      <c r="K23" s="10" t="s">
        <v>145</v>
      </c>
      <c r="L23" s="10" t="s">
        <v>145</v>
      </c>
      <c r="M23" s="10" t="s">
        <v>65</v>
      </c>
      <c r="N23" s="10" t="s">
        <v>74</v>
      </c>
      <c r="O23" s="10" t="s">
        <v>199</v>
      </c>
      <c r="P23" s="10" t="s">
        <v>68</v>
      </c>
      <c r="Q23" s="10" t="s">
        <v>199</v>
      </c>
      <c r="R23" s="10"/>
      <c r="S23" s="10"/>
      <c r="T23" s="10"/>
      <c r="U23" s="10" t="s">
        <v>72</v>
      </c>
      <c r="V23" s="10" t="s">
        <v>200</v>
      </c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</row>
    <row r="24" ht="14.25" hidden="1" customHeight="1">
      <c r="A24" s="10">
        <f t="shared" si="7"/>
        <v>20</v>
      </c>
      <c r="B24" s="10" t="s">
        <v>187</v>
      </c>
      <c r="C24" s="11" t="s">
        <v>188</v>
      </c>
      <c r="D24" s="11" t="s">
        <v>201</v>
      </c>
      <c r="E24" s="10">
        <f t="shared" si="8"/>
        <v>3</v>
      </c>
      <c r="F24" s="11" t="s">
        <v>202</v>
      </c>
      <c r="G24" s="10">
        <f t="shared" si="9"/>
        <v>20</v>
      </c>
      <c r="H24" s="12" t="s">
        <v>63</v>
      </c>
      <c r="I24" s="11"/>
      <c r="J24" s="11"/>
      <c r="K24" s="10" t="s">
        <v>145</v>
      </c>
      <c r="L24" s="10" t="s">
        <v>145</v>
      </c>
      <c r="M24" s="10" t="s">
        <v>65</v>
      </c>
      <c r="N24" s="10" t="s">
        <v>74</v>
      </c>
      <c r="O24" s="10" t="s">
        <v>74</v>
      </c>
      <c r="P24" s="10" t="s">
        <v>74</v>
      </c>
      <c r="Q24" s="10"/>
      <c r="R24" s="10"/>
      <c r="S24" s="10"/>
      <c r="T24" s="10"/>
      <c r="U24" s="10"/>
      <c r="V24" s="10" t="s">
        <v>74</v>
      </c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</row>
    <row r="25" ht="14.25" hidden="1" customHeight="1">
      <c r="A25" s="10">
        <f t="shared" si="7"/>
        <v>21</v>
      </c>
      <c r="B25" s="10" t="s">
        <v>187</v>
      </c>
      <c r="C25" s="11" t="s">
        <v>188</v>
      </c>
      <c r="D25" s="11" t="s">
        <v>201</v>
      </c>
      <c r="E25" s="10">
        <f t="shared" si="8"/>
        <v>4</v>
      </c>
      <c r="F25" s="11" t="s">
        <v>201</v>
      </c>
      <c r="G25" s="10">
        <f t="shared" si="9"/>
        <v>21</v>
      </c>
      <c r="H25" s="12" t="s">
        <v>63</v>
      </c>
      <c r="I25" s="11">
        <v>-2.775444</v>
      </c>
      <c r="J25" s="11">
        <v>100.202</v>
      </c>
      <c r="K25" s="10" t="s">
        <v>64</v>
      </c>
      <c r="L25" s="10" t="s">
        <v>64</v>
      </c>
      <c r="M25" s="10" t="s">
        <v>65</v>
      </c>
      <c r="N25" s="10" t="s">
        <v>86</v>
      </c>
      <c r="O25" s="10" t="s">
        <v>67</v>
      </c>
      <c r="P25" s="10" t="s">
        <v>68</v>
      </c>
      <c r="Q25" s="10" t="s">
        <v>203</v>
      </c>
      <c r="R25" s="10" t="s">
        <v>204</v>
      </c>
      <c r="S25" s="10" t="s">
        <v>63</v>
      </c>
      <c r="T25" s="10"/>
      <c r="U25" s="10" t="s">
        <v>72</v>
      </c>
      <c r="V25" s="10" t="s">
        <v>205</v>
      </c>
      <c r="W25" s="10">
        <v>2.0</v>
      </c>
      <c r="X25" s="10" t="s">
        <v>74</v>
      </c>
      <c r="Y25" s="10" t="s">
        <v>75</v>
      </c>
      <c r="Z25" s="10" t="s">
        <v>74</v>
      </c>
      <c r="AA25" s="10" t="s">
        <v>76</v>
      </c>
      <c r="AB25" s="10" t="s">
        <v>74</v>
      </c>
      <c r="AC25" s="10"/>
      <c r="AD25" s="10" t="s">
        <v>74</v>
      </c>
      <c r="AE25" s="10">
        <v>4.0</v>
      </c>
      <c r="AF25" s="10" t="s">
        <v>74</v>
      </c>
      <c r="AG25" s="10" t="s">
        <v>74</v>
      </c>
      <c r="AH25" s="10" t="s">
        <v>74</v>
      </c>
      <c r="AI25" s="10" t="s">
        <v>74</v>
      </c>
      <c r="AJ25" s="10" t="s">
        <v>74</v>
      </c>
      <c r="AK25" s="10" t="s">
        <v>206</v>
      </c>
      <c r="AL25" s="10">
        <v>13.0</v>
      </c>
      <c r="AM25" s="10" t="s">
        <v>195</v>
      </c>
      <c r="AN25" s="10">
        <v>1.0</v>
      </c>
      <c r="AO25" s="10" t="s">
        <v>74</v>
      </c>
      <c r="AP25" s="10" t="s">
        <v>79</v>
      </c>
      <c r="AQ25" s="10" t="s">
        <v>80</v>
      </c>
      <c r="AR25" s="10">
        <v>1000.0</v>
      </c>
      <c r="AS25" s="10" t="s">
        <v>81</v>
      </c>
      <c r="AT25" s="10">
        <v>996.0</v>
      </c>
      <c r="AU25" s="10" t="s">
        <v>74</v>
      </c>
      <c r="AV25" s="10" t="s">
        <v>74</v>
      </c>
      <c r="AW25" s="10">
        <v>1.0</v>
      </c>
      <c r="AX25" s="10">
        <v>92.0</v>
      </c>
      <c r="AY25" s="10" t="s">
        <v>74</v>
      </c>
      <c r="AZ25" s="10" t="s">
        <v>74</v>
      </c>
      <c r="BA25" s="10">
        <v>1.0</v>
      </c>
      <c r="BB25" s="10" t="s">
        <v>74</v>
      </c>
      <c r="BC25" s="10" t="s">
        <v>74</v>
      </c>
      <c r="BD25" s="10">
        <v>2.0</v>
      </c>
      <c r="BE25" s="10">
        <v>0.0</v>
      </c>
      <c r="BF25" s="10"/>
    </row>
    <row r="26" ht="14.25" hidden="1" customHeight="1">
      <c r="A26" s="10">
        <f t="shared" si="7"/>
        <v>22</v>
      </c>
      <c r="B26" s="10" t="s">
        <v>187</v>
      </c>
      <c r="C26" s="11" t="s">
        <v>188</v>
      </c>
      <c r="D26" s="11" t="s">
        <v>207</v>
      </c>
      <c r="E26" s="10">
        <f t="shared" si="8"/>
        <v>5</v>
      </c>
      <c r="F26" s="11" t="s">
        <v>208</v>
      </c>
      <c r="G26" s="10">
        <f t="shared" si="9"/>
        <v>22</v>
      </c>
      <c r="H26" s="10" t="s">
        <v>63</v>
      </c>
      <c r="I26" s="11"/>
      <c r="J26" s="11"/>
      <c r="K26" s="10" t="s">
        <v>145</v>
      </c>
      <c r="L26" s="10" t="s">
        <v>145</v>
      </c>
      <c r="M26" s="10" t="s">
        <v>65</v>
      </c>
      <c r="N26" s="10" t="s">
        <v>74</v>
      </c>
      <c r="O26" s="10" t="s">
        <v>74</v>
      </c>
      <c r="P26" s="10" t="s">
        <v>74</v>
      </c>
      <c r="Q26" s="10"/>
      <c r="R26" s="10"/>
      <c r="S26" s="10"/>
      <c r="T26" s="10"/>
      <c r="U26" s="10"/>
      <c r="V26" s="10" t="s">
        <v>74</v>
      </c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</row>
    <row r="27" ht="14.25" hidden="1" customHeight="1">
      <c r="A27" s="10">
        <f t="shared" si="7"/>
        <v>23</v>
      </c>
      <c r="B27" s="10" t="s">
        <v>187</v>
      </c>
      <c r="C27" s="11" t="s">
        <v>188</v>
      </c>
      <c r="D27" s="11" t="s">
        <v>209</v>
      </c>
      <c r="E27" s="10">
        <f t="shared" si="8"/>
        <v>6</v>
      </c>
      <c r="F27" s="11" t="s">
        <v>210</v>
      </c>
      <c r="G27" s="10">
        <f t="shared" si="9"/>
        <v>23</v>
      </c>
      <c r="H27" s="12" t="s">
        <v>63</v>
      </c>
      <c r="I27" s="11">
        <v>-2.030245</v>
      </c>
      <c r="J27" s="11">
        <v>99.592698</v>
      </c>
      <c r="K27" s="10" t="s">
        <v>64</v>
      </c>
      <c r="L27" s="10" t="s">
        <v>64</v>
      </c>
      <c r="M27" s="10" t="s">
        <v>65</v>
      </c>
      <c r="N27" s="10" t="s">
        <v>86</v>
      </c>
      <c r="O27" s="10" t="s">
        <v>67</v>
      </c>
      <c r="P27" s="10" t="s">
        <v>68</v>
      </c>
      <c r="Q27" s="10" t="s">
        <v>211</v>
      </c>
      <c r="R27" s="10" t="s">
        <v>212</v>
      </c>
      <c r="S27" s="10" t="s">
        <v>63</v>
      </c>
      <c r="T27" s="10"/>
      <c r="U27" s="10" t="s">
        <v>72</v>
      </c>
      <c r="V27" s="10" t="s">
        <v>213</v>
      </c>
      <c r="W27" s="10">
        <v>3.0</v>
      </c>
      <c r="X27" s="10" t="s">
        <v>74</v>
      </c>
      <c r="Y27" s="10" t="s">
        <v>75</v>
      </c>
      <c r="Z27" s="10" t="s">
        <v>74</v>
      </c>
      <c r="AA27" s="10" t="s">
        <v>76</v>
      </c>
      <c r="AB27" s="10" t="s">
        <v>74</v>
      </c>
      <c r="AC27" s="10"/>
      <c r="AD27" s="10" t="s">
        <v>74</v>
      </c>
      <c r="AE27" s="10">
        <v>4.0</v>
      </c>
      <c r="AF27" s="10" t="s">
        <v>74</v>
      </c>
      <c r="AG27" s="10" t="s">
        <v>74</v>
      </c>
      <c r="AH27" s="10" t="s">
        <v>74</v>
      </c>
      <c r="AI27" s="10" t="s">
        <v>74</v>
      </c>
      <c r="AJ27" s="10" t="s">
        <v>74</v>
      </c>
      <c r="AK27" s="10" t="s">
        <v>214</v>
      </c>
      <c r="AL27" s="10">
        <v>13.0</v>
      </c>
      <c r="AM27" s="10" t="s">
        <v>195</v>
      </c>
      <c r="AN27" s="10">
        <v>1.0</v>
      </c>
      <c r="AO27" s="10" t="s">
        <v>74</v>
      </c>
      <c r="AP27" s="10" t="s">
        <v>90</v>
      </c>
      <c r="AQ27" s="10" t="s">
        <v>80</v>
      </c>
      <c r="AR27" s="10">
        <v>2000.0</v>
      </c>
      <c r="AS27" s="10" t="s">
        <v>81</v>
      </c>
      <c r="AT27" s="10">
        <v>996.0</v>
      </c>
      <c r="AU27" s="10" t="s">
        <v>74</v>
      </c>
      <c r="AV27" s="10" t="s">
        <v>74</v>
      </c>
      <c r="AW27" s="10">
        <v>1.0</v>
      </c>
      <c r="AX27" s="10">
        <v>63.0</v>
      </c>
      <c r="AY27" s="10" t="s">
        <v>74</v>
      </c>
      <c r="AZ27" s="10" t="s">
        <v>74</v>
      </c>
      <c r="BA27" s="10">
        <v>1.0</v>
      </c>
      <c r="BB27" s="10" t="s">
        <v>74</v>
      </c>
      <c r="BC27" s="10" t="s">
        <v>74</v>
      </c>
      <c r="BD27" s="10">
        <v>2.0</v>
      </c>
      <c r="BE27" s="10">
        <v>4.0</v>
      </c>
      <c r="BF27" s="10"/>
    </row>
    <row r="28" ht="14.25" hidden="1" customHeight="1">
      <c r="A28" s="10">
        <f t="shared" si="7"/>
        <v>24</v>
      </c>
      <c r="B28" s="10" t="s">
        <v>187</v>
      </c>
      <c r="C28" s="14" t="s">
        <v>215</v>
      </c>
      <c r="D28" s="11" t="s">
        <v>216</v>
      </c>
      <c r="E28" s="10">
        <f t="shared" si="8"/>
        <v>7</v>
      </c>
      <c r="F28" s="14" t="s">
        <v>217</v>
      </c>
      <c r="G28" s="10">
        <f t="shared" si="9"/>
        <v>24</v>
      </c>
      <c r="H28" s="12" t="s">
        <v>63</v>
      </c>
      <c r="I28" s="11">
        <v>-1.030056</v>
      </c>
      <c r="J28" s="11">
        <v>100.3995</v>
      </c>
      <c r="K28" s="10" t="s">
        <v>64</v>
      </c>
      <c r="L28" s="10" t="s">
        <v>64</v>
      </c>
      <c r="M28" s="10" t="s">
        <v>109</v>
      </c>
      <c r="N28" s="10" t="s">
        <v>110</v>
      </c>
      <c r="O28" s="10" t="s">
        <v>67</v>
      </c>
      <c r="P28" s="10" t="s">
        <v>68</v>
      </c>
      <c r="Q28" s="10"/>
      <c r="R28" s="10"/>
      <c r="S28" s="10"/>
      <c r="T28" s="10"/>
      <c r="U28" s="10" t="s">
        <v>72</v>
      </c>
      <c r="V28" s="10" t="s">
        <v>218</v>
      </c>
      <c r="W28" s="10">
        <v>1.0</v>
      </c>
      <c r="X28" s="10" t="s">
        <v>74</v>
      </c>
      <c r="Y28" s="10" t="s">
        <v>75</v>
      </c>
      <c r="Z28" s="10" t="s">
        <v>74</v>
      </c>
      <c r="AA28" s="10" t="s">
        <v>76</v>
      </c>
      <c r="AB28" s="10" t="s">
        <v>74</v>
      </c>
      <c r="AC28" s="10"/>
      <c r="AD28" s="10" t="s">
        <v>74</v>
      </c>
      <c r="AE28" s="10">
        <v>4.0</v>
      </c>
      <c r="AF28" s="10" t="s">
        <v>74</v>
      </c>
      <c r="AG28" s="10" t="s">
        <v>74</v>
      </c>
      <c r="AH28" s="10" t="s">
        <v>74</v>
      </c>
      <c r="AI28" s="10" t="s">
        <v>74</v>
      </c>
      <c r="AJ28" s="10" t="s">
        <v>74</v>
      </c>
      <c r="AK28" s="10" t="s">
        <v>219</v>
      </c>
      <c r="AL28" s="10">
        <v>13.0</v>
      </c>
      <c r="AM28" s="10" t="s">
        <v>220</v>
      </c>
      <c r="AN28" s="10">
        <v>1.0</v>
      </c>
      <c r="AO28" s="10" t="s">
        <v>74</v>
      </c>
      <c r="AP28" s="10" t="s">
        <v>79</v>
      </c>
      <c r="AQ28" s="10" t="s">
        <v>80</v>
      </c>
      <c r="AR28" s="10">
        <v>500.0</v>
      </c>
      <c r="AS28" s="10" t="s">
        <v>81</v>
      </c>
      <c r="AT28" s="10">
        <v>996.0</v>
      </c>
      <c r="AU28" s="10" t="s">
        <v>221</v>
      </c>
      <c r="AV28" s="10" t="s">
        <v>74</v>
      </c>
      <c r="AW28" s="10">
        <v>1.0</v>
      </c>
      <c r="AX28" s="10">
        <v>60.0</v>
      </c>
      <c r="AY28" s="10" t="s">
        <v>74</v>
      </c>
      <c r="AZ28" s="10" t="s">
        <v>222</v>
      </c>
      <c r="BA28" s="10">
        <v>1.0</v>
      </c>
      <c r="BB28" s="10" t="s">
        <v>74</v>
      </c>
      <c r="BC28" s="10" t="s">
        <v>74</v>
      </c>
      <c r="BD28" s="10">
        <v>3.0</v>
      </c>
      <c r="BE28" s="10">
        <v>3.0</v>
      </c>
      <c r="BF28" s="10"/>
    </row>
    <row r="29" ht="14.25" customHeight="1">
      <c r="A29" s="4" t="s">
        <v>223</v>
      </c>
      <c r="B29" s="5"/>
      <c r="C29" s="6" t="s">
        <v>224</v>
      </c>
      <c r="D29" s="7"/>
      <c r="E29" s="7"/>
      <c r="F29" s="7"/>
      <c r="G29" s="7"/>
      <c r="H29" s="8"/>
      <c r="I29" s="7"/>
      <c r="J29" s="7"/>
      <c r="K29" s="7"/>
      <c r="L29" s="7"/>
      <c r="M29" s="9"/>
      <c r="N29" s="9"/>
      <c r="O29" s="9"/>
      <c r="P29" s="9" t="s">
        <v>74</v>
      </c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</row>
    <row r="30" ht="41.25" customHeight="1">
      <c r="A30" s="10">
        <f>A28+1</f>
        <v>25</v>
      </c>
      <c r="B30" s="10" t="s">
        <v>224</v>
      </c>
      <c r="C30" s="11" t="s">
        <v>225</v>
      </c>
      <c r="D30" s="11" t="s">
        <v>226</v>
      </c>
      <c r="E30" s="10">
        <v>1.0</v>
      </c>
      <c r="F30" s="11" t="s">
        <v>227</v>
      </c>
      <c r="G30" s="10">
        <f>G28+1</f>
        <v>25</v>
      </c>
      <c r="H30" s="12" t="s">
        <v>63</v>
      </c>
      <c r="I30" s="11">
        <v>1.061806</v>
      </c>
      <c r="J30" s="11">
        <v>104.219667</v>
      </c>
      <c r="K30" s="10" t="s">
        <v>64</v>
      </c>
      <c r="L30" s="10" t="s">
        <v>64</v>
      </c>
      <c r="M30" s="10" t="s">
        <v>65</v>
      </c>
      <c r="N30" s="10" t="s">
        <v>228</v>
      </c>
      <c r="O30" s="10" t="s">
        <v>67</v>
      </c>
      <c r="P30" s="10" t="s">
        <v>68</v>
      </c>
      <c r="Q30" s="10"/>
      <c r="R30" s="10"/>
      <c r="S30" s="10"/>
      <c r="T30" s="10"/>
      <c r="U30" s="10" t="s">
        <v>72</v>
      </c>
      <c r="V30" s="10" t="s">
        <v>229</v>
      </c>
      <c r="W30" s="10">
        <v>1.0</v>
      </c>
      <c r="X30" s="10" t="s">
        <v>74</v>
      </c>
      <c r="Y30" s="10" t="s">
        <v>75</v>
      </c>
      <c r="Z30" s="10" t="s">
        <v>74</v>
      </c>
      <c r="AA30" s="10" t="s">
        <v>76</v>
      </c>
      <c r="AB30" s="10" t="s">
        <v>74</v>
      </c>
      <c r="AC30" s="10"/>
      <c r="AD30" s="10" t="s">
        <v>74</v>
      </c>
      <c r="AE30" s="10">
        <v>4.0</v>
      </c>
      <c r="AF30" s="10" t="s">
        <v>74</v>
      </c>
      <c r="AG30" s="10" t="s">
        <v>74</v>
      </c>
      <c r="AH30" s="10" t="s">
        <v>74</v>
      </c>
      <c r="AI30" s="10" t="s">
        <v>74</v>
      </c>
      <c r="AJ30" s="10" t="s">
        <v>74</v>
      </c>
      <c r="AK30" s="10" t="s">
        <v>230</v>
      </c>
      <c r="AL30" s="10">
        <v>21.0</v>
      </c>
      <c r="AM30" s="10" t="s">
        <v>231</v>
      </c>
      <c r="AN30" s="10">
        <v>1.0</v>
      </c>
      <c r="AO30" s="10" t="s">
        <v>74</v>
      </c>
      <c r="AP30" s="10" t="s">
        <v>79</v>
      </c>
      <c r="AQ30" s="10" t="s">
        <v>80</v>
      </c>
      <c r="AR30" s="10">
        <v>300.0</v>
      </c>
      <c r="AS30" s="10" t="s">
        <v>81</v>
      </c>
      <c r="AT30" s="10">
        <v>996.0</v>
      </c>
      <c r="AU30" s="10" t="s">
        <v>74</v>
      </c>
      <c r="AV30" s="10" t="s">
        <v>74</v>
      </c>
      <c r="AW30" s="10">
        <v>1.0</v>
      </c>
      <c r="AX30" s="10">
        <v>35.0</v>
      </c>
      <c r="AY30" s="10" t="s">
        <v>74</v>
      </c>
      <c r="AZ30" s="10" t="s">
        <v>74</v>
      </c>
      <c r="BA30" s="10">
        <v>1.0</v>
      </c>
      <c r="BB30" s="10" t="s">
        <v>74</v>
      </c>
      <c r="BC30" s="10" t="s">
        <v>74</v>
      </c>
      <c r="BD30" s="10">
        <v>3.0</v>
      </c>
      <c r="BE30" s="10">
        <v>7.0</v>
      </c>
      <c r="BF30" s="10"/>
    </row>
    <row r="31" ht="14.25" hidden="1" customHeight="1">
      <c r="A31" s="10">
        <f t="shared" ref="A31:A46" si="10">A30+1</f>
        <v>26</v>
      </c>
      <c r="B31" s="10" t="s">
        <v>224</v>
      </c>
      <c r="C31" s="11" t="s">
        <v>225</v>
      </c>
      <c r="D31" s="11" t="s">
        <v>232</v>
      </c>
      <c r="E31" s="10">
        <f t="shared" ref="E31:E46" si="11">E30+1</f>
        <v>2</v>
      </c>
      <c r="F31" s="11" t="s">
        <v>232</v>
      </c>
      <c r="G31" s="10">
        <f t="shared" ref="G31:G43" si="12">G30+1</f>
        <v>26</v>
      </c>
      <c r="H31" s="12" t="s">
        <v>63</v>
      </c>
      <c r="I31" s="11">
        <v>0.975965</v>
      </c>
      <c r="J31" s="11">
        <v>107.548396</v>
      </c>
      <c r="K31" s="10" t="s">
        <v>64</v>
      </c>
      <c r="L31" s="10" t="s">
        <v>64</v>
      </c>
      <c r="M31" s="10" t="s">
        <v>109</v>
      </c>
      <c r="N31" s="10" t="s">
        <v>86</v>
      </c>
      <c r="O31" s="10" t="s">
        <v>67</v>
      </c>
      <c r="P31" s="10" t="s">
        <v>233</v>
      </c>
      <c r="Q31" s="10" t="s">
        <v>234</v>
      </c>
      <c r="R31" s="10" t="s">
        <v>235</v>
      </c>
      <c r="S31" s="10" t="s">
        <v>63</v>
      </c>
      <c r="T31" s="10"/>
      <c r="U31" s="10" t="s">
        <v>113</v>
      </c>
      <c r="V31" s="10" t="s">
        <v>236</v>
      </c>
      <c r="W31" s="10">
        <v>1.0</v>
      </c>
      <c r="X31" s="10" t="s">
        <v>74</v>
      </c>
      <c r="Y31" s="10" t="s">
        <v>75</v>
      </c>
      <c r="Z31" s="10" t="s">
        <v>74</v>
      </c>
      <c r="AA31" s="10" t="s">
        <v>76</v>
      </c>
      <c r="AB31" s="10" t="s">
        <v>74</v>
      </c>
      <c r="AC31" s="10"/>
      <c r="AD31" s="10" t="s">
        <v>74</v>
      </c>
      <c r="AE31" s="10">
        <v>4.0</v>
      </c>
      <c r="AF31" s="10" t="s">
        <v>74</v>
      </c>
      <c r="AG31" s="10" t="s">
        <v>74</v>
      </c>
      <c r="AH31" s="10" t="s">
        <v>74</v>
      </c>
      <c r="AI31" s="10" t="s">
        <v>74</v>
      </c>
      <c r="AJ31" s="10" t="s">
        <v>74</v>
      </c>
      <c r="AK31" s="10" t="s">
        <v>237</v>
      </c>
      <c r="AL31" s="10">
        <v>21.0</v>
      </c>
      <c r="AM31" s="10" t="s">
        <v>231</v>
      </c>
      <c r="AN31" s="10">
        <v>3.0</v>
      </c>
      <c r="AO31" s="10" t="s">
        <v>74</v>
      </c>
      <c r="AP31" s="10" t="s">
        <v>90</v>
      </c>
      <c r="AQ31" s="10" t="s">
        <v>91</v>
      </c>
      <c r="AR31" s="10">
        <v>1000.0</v>
      </c>
      <c r="AS31" s="10" t="s">
        <v>81</v>
      </c>
      <c r="AT31" s="10">
        <v>996.0</v>
      </c>
      <c r="AU31" s="10"/>
      <c r="AV31" s="10" t="s">
        <v>74</v>
      </c>
      <c r="AW31" s="10" t="s">
        <v>74</v>
      </c>
      <c r="AX31" s="10">
        <v>1.0</v>
      </c>
      <c r="AY31" s="10">
        <v>70.0</v>
      </c>
      <c r="AZ31" s="10" t="s">
        <v>74</v>
      </c>
      <c r="BA31" s="10" t="s">
        <v>74</v>
      </c>
      <c r="BB31" s="10">
        <v>1.0</v>
      </c>
      <c r="BC31" s="10" t="s">
        <v>74</v>
      </c>
      <c r="BD31" s="10" t="s">
        <v>74</v>
      </c>
      <c r="BE31" s="10">
        <v>2.0</v>
      </c>
      <c r="BF31" s="10">
        <v>4.0</v>
      </c>
    </row>
    <row r="32" ht="14.25" hidden="1" customHeight="1">
      <c r="A32" s="10">
        <f t="shared" si="10"/>
        <v>27</v>
      </c>
      <c r="B32" s="10" t="s">
        <v>224</v>
      </c>
      <c r="C32" s="11" t="s">
        <v>238</v>
      </c>
      <c r="D32" s="11" t="s">
        <v>238</v>
      </c>
      <c r="E32" s="10">
        <f t="shared" si="11"/>
        <v>3</v>
      </c>
      <c r="F32" s="11" t="s">
        <v>239</v>
      </c>
      <c r="G32" s="10">
        <f t="shared" si="12"/>
        <v>27</v>
      </c>
      <c r="H32" s="12" t="s">
        <v>63</v>
      </c>
      <c r="I32" s="11">
        <v>1.006421</v>
      </c>
      <c r="J32" s="11">
        <v>103.353151</v>
      </c>
      <c r="K32" s="10" t="s">
        <v>64</v>
      </c>
      <c r="L32" s="10" t="s">
        <v>64</v>
      </c>
      <c r="M32" s="10" t="s">
        <v>65</v>
      </c>
      <c r="N32" s="10" t="s">
        <v>86</v>
      </c>
      <c r="O32" s="10" t="s">
        <v>67</v>
      </c>
      <c r="P32" s="10" t="s">
        <v>68</v>
      </c>
      <c r="Q32" s="10"/>
      <c r="R32" s="10"/>
      <c r="S32" s="10"/>
      <c r="T32" s="10"/>
      <c r="U32" s="10" t="s">
        <v>113</v>
      </c>
      <c r="V32" s="10" t="s">
        <v>240</v>
      </c>
      <c r="W32" s="10">
        <v>1.0</v>
      </c>
      <c r="X32" s="10" t="s">
        <v>74</v>
      </c>
      <c r="Y32" s="10" t="s">
        <v>75</v>
      </c>
      <c r="Z32" s="10" t="s">
        <v>74</v>
      </c>
      <c r="AA32" s="10" t="s">
        <v>76</v>
      </c>
      <c r="AB32" s="10" t="s">
        <v>74</v>
      </c>
      <c r="AC32" s="10"/>
      <c r="AD32" s="10" t="s">
        <v>74</v>
      </c>
      <c r="AE32" s="10">
        <v>4.0</v>
      </c>
      <c r="AF32" s="10" t="s">
        <v>74</v>
      </c>
      <c r="AG32" s="10" t="s">
        <v>74</v>
      </c>
      <c r="AH32" s="10" t="s">
        <v>74</v>
      </c>
      <c r="AI32" s="10" t="s">
        <v>74</v>
      </c>
      <c r="AJ32" s="10" t="s">
        <v>74</v>
      </c>
      <c r="AK32" s="10" t="s">
        <v>241</v>
      </c>
      <c r="AL32" s="10">
        <v>21.0</v>
      </c>
      <c r="AM32" s="10" t="s">
        <v>242</v>
      </c>
      <c r="AN32" s="10">
        <v>1.0</v>
      </c>
      <c r="AO32" s="10" t="s">
        <v>74</v>
      </c>
      <c r="AP32" s="10" t="s">
        <v>90</v>
      </c>
      <c r="AQ32" s="10" t="s">
        <v>91</v>
      </c>
      <c r="AR32" s="10">
        <v>500.0</v>
      </c>
      <c r="AS32" s="10" t="s">
        <v>81</v>
      </c>
      <c r="AT32" s="10">
        <v>996.0</v>
      </c>
      <c r="AU32" s="10" t="s">
        <v>74</v>
      </c>
      <c r="AV32" s="10" t="s">
        <v>74</v>
      </c>
      <c r="AW32" s="10">
        <v>1.0</v>
      </c>
      <c r="AX32" s="10">
        <v>55.0</v>
      </c>
      <c r="AY32" s="10" t="s">
        <v>74</v>
      </c>
      <c r="AZ32" s="10" t="s">
        <v>74</v>
      </c>
      <c r="BA32" s="10">
        <v>1.0</v>
      </c>
      <c r="BB32" s="10" t="s">
        <v>74</v>
      </c>
      <c r="BC32" s="10" t="s">
        <v>74</v>
      </c>
      <c r="BD32" s="10">
        <v>3.0</v>
      </c>
      <c r="BE32" s="10">
        <v>3.0</v>
      </c>
      <c r="BF32" s="10"/>
    </row>
    <row r="33" ht="14.25" hidden="1" customHeight="1">
      <c r="A33" s="10">
        <f t="shared" si="10"/>
        <v>28</v>
      </c>
      <c r="B33" s="10" t="s">
        <v>224</v>
      </c>
      <c r="C33" s="11" t="s">
        <v>238</v>
      </c>
      <c r="D33" s="11" t="s">
        <v>243</v>
      </c>
      <c r="E33" s="10">
        <f t="shared" si="11"/>
        <v>4</v>
      </c>
      <c r="F33" s="11" t="s">
        <v>244</v>
      </c>
      <c r="G33" s="10">
        <f t="shared" si="12"/>
        <v>28</v>
      </c>
      <c r="H33" s="12" t="s">
        <v>63</v>
      </c>
      <c r="I33" s="11">
        <v>0.897318</v>
      </c>
      <c r="J33" s="11">
        <v>103.376541</v>
      </c>
      <c r="K33" s="10" t="s">
        <v>64</v>
      </c>
      <c r="L33" s="10" t="s">
        <v>64</v>
      </c>
      <c r="M33" s="10" t="s">
        <v>245</v>
      </c>
      <c r="N33" s="10" t="s">
        <v>66</v>
      </c>
      <c r="O33" s="10" t="s">
        <v>67</v>
      </c>
      <c r="P33" s="10" t="s">
        <v>68</v>
      </c>
      <c r="Q33" s="10"/>
      <c r="R33" s="10"/>
      <c r="S33" s="10"/>
      <c r="T33" s="10"/>
      <c r="U33" s="10" t="s">
        <v>246</v>
      </c>
      <c r="V33" s="10" t="s">
        <v>247</v>
      </c>
      <c r="W33" s="10">
        <v>2.0</v>
      </c>
      <c r="X33" s="10" t="s">
        <v>74</v>
      </c>
      <c r="Y33" s="10" t="s">
        <v>75</v>
      </c>
      <c r="Z33" s="10" t="s">
        <v>74</v>
      </c>
      <c r="AA33" s="10" t="s">
        <v>76</v>
      </c>
      <c r="AB33" s="10" t="s">
        <v>74</v>
      </c>
      <c r="AC33" s="10"/>
      <c r="AD33" s="10" t="s">
        <v>74</v>
      </c>
      <c r="AE33" s="10">
        <v>4.0</v>
      </c>
      <c r="AF33" s="10" t="s">
        <v>74</v>
      </c>
      <c r="AG33" s="10" t="s">
        <v>74</v>
      </c>
      <c r="AH33" s="10" t="s">
        <v>74</v>
      </c>
      <c r="AI33" s="10" t="s">
        <v>74</v>
      </c>
      <c r="AJ33" s="10" t="s">
        <v>74</v>
      </c>
      <c r="AK33" s="10" t="s">
        <v>248</v>
      </c>
      <c r="AL33" s="10">
        <v>21.0</v>
      </c>
      <c r="AM33" s="10" t="s">
        <v>242</v>
      </c>
      <c r="AN33" s="10">
        <v>3.0</v>
      </c>
      <c r="AO33" s="10" t="s">
        <v>74</v>
      </c>
      <c r="AP33" s="10" t="s">
        <v>79</v>
      </c>
      <c r="AQ33" s="10" t="s">
        <v>80</v>
      </c>
      <c r="AR33" s="10">
        <v>500.0</v>
      </c>
      <c r="AS33" s="10" t="s">
        <v>81</v>
      </c>
      <c r="AT33" s="10">
        <v>996.0</v>
      </c>
      <c r="AU33" s="10" t="s">
        <v>74</v>
      </c>
      <c r="AV33" s="10" t="s">
        <v>74</v>
      </c>
      <c r="AW33" s="10">
        <v>1.0</v>
      </c>
      <c r="AX33" s="10">
        <v>66.0</v>
      </c>
      <c r="AY33" s="10" t="s">
        <v>74</v>
      </c>
      <c r="AZ33" s="10" t="s">
        <v>74</v>
      </c>
      <c r="BA33" s="10">
        <v>1.0</v>
      </c>
      <c r="BB33" s="10" t="s">
        <v>74</v>
      </c>
      <c r="BC33" s="10" t="s">
        <v>74</v>
      </c>
      <c r="BD33" s="10">
        <v>2.0</v>
      </c>
      <c r="BE33" s="10">
        <v>3.0</v>
      </c>
      <c r="BF33" s="10"/>
    </row>
    <row r="34" ht="14.25" hidden="1" customHeight="1">
      <c r="A34" s="10">
        <f t="shared" si="10"/>
        <v>29</v>
      </c>
      <c r="B34" s="10" t="s">
        <v>224</v>
      </c>
      <c r="C34" s="11" t="s">
        <v>249</v>
      </c>
      <c r="D34" s="11" t="s">
        <v>250</v>
      </c>
      <c r="E34" s="10">
        <f t="shared" si="11"/>
        <v>5</v>
      </c>
      <c r="F34" s="11" t="s">
        <v>251</v>
      </c>
      <c r="G34" s="10">
        <f t="shared" si="12"/>
        <v>29</v>
      </c>
      <c r="H34" s="12" t="s">
        <v>63</v>
      </c>
      <c r="I34" s="11">
        <v>2.906466</v>
      </c>
      <c r="J34" s="11">
        <v>105.814652</v>
      </c>
      <c r="K34" s="10" t="s">
        <v>145</v>
      </c>
      <c r="L34" s="10" t="s">
        <v>252</v>
      </c>
      <c r="M34" s="10" t="s">
        <v>65</v>
      </c>
      <c r="N34" s="10" t="s">
        <v>95</v>
      </c>
      <c r="O34" s="10" t="s">
        <v>74</v>
      </c>
      <c r="P34" s="10" t="s">
        <v>74</v>
      </c>
      <c r="Q34" s="10"/>
      <c r="R34" s="10"/>
      <c r="S34" s="10"/>
      <c r="T34" s="10"/>
      <c r="U34" s="10"/>
      <c r="V34" s="10" t="s">
        <v>74</v>
      </c>
      <c r="W34" s="10"/>
      <c r="X34" s="10"/>
      <c r="Y34" s="10" t="s">
        <v>253</v>
      </c>
      <c r="Z34" s="10"/>
      <c r="AA34" s="10" t="s">
        <v>76</v>
      </c>
      <c r="AB34" s="10"/>
      <c r="AC34" s="10"/>
      <c r="AD34" s="10"/>
      <c r="AE34" s="10">
        <v>4.0</v>
      </c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</row>
    <row r="35" ht="14.25" hidden="1" customHeight="1">
      <c r="A35" s="10">
        <f t="shared" si="10"/>
        <v>30</v>
      </c>
      <c r="B35" s="10" t="s">
        <v>224</v>
      </c>
      <c r="C35" s="14" t="s">
        <v>249</v>
      </c>
      <c r="D35" s="11" t="s">
        <v>254</v>
      </c>
      <c r="E35" s="10">
        <f t="shared" si="11"/>
        <v>6</v>
      </c>
      <c r="F35" s="14" t="s">
        <v>255</v>
      </c>
      <c r="G35" s="10">
        <f t="shared" si="12"/>
        <v>30</v>
      </c>
      <c r="H35" s="12" t="s">
        <v>63</v>
      </c>
      <c r="I35" s="11">
        <v>3.325819</v>
      </c>
      <c r="J35" s="11">
        <v>106.240794</v>
      </c>
      <c r="K35" s="10" t="s">
        <v>64</v>
      </c>
      <c r="L35" s="10" t="s">
        <v>64</v>
      </c>
      <c r="M35" s="10" t="s">
        <v>65</v>
      </c>
      <c r="N35" s="10" t="s">
        <v>110</v>
      </c>
      <c r="O35" s="10" t="s">
        <v>67</v>
      </c>
      <c r="P35" s="10" t="s">
        <v>68</v>
      </c>
      <c r="Q35" s="10"/>
      <c r="R35" s="10"/>
      <c r="S35" s="10"/>
      <c r="T35" s="10"/>
      <c r="U35" s="10" t="s">
        <v>72</v>
      </c>
      <c r="V35" s="10" t="s">
        <v>256</v>
      </c>
      <c r="W35" s="10">
        <v>1.0</v>
      </c>
      <c r="X35" s="10" t="s">
        <v>74</v>
      </c>
      <c r="Y35" s="10" t="s">
        <v>75</v>
      </c>
      <c r="Z35" s="10" t="s">
        <v>74</v>
      </c>
      <c r="AA35" s="10" t="s">
        <v>76</v>
      </c>
      <c r="AB35" s="10" t="s">
        <v>74</v>
      </c>
      <c r="AC35" s="10"/>
      <c r="AD35" s="10" t="s">
        <v>74</v>
      </c>
      <c r="AE35" s="10">
        <v>4.0</v>
      </c>
      <c r="AF35" s="10" t="s">
        <v>74</v>
      </c>
      <c r="AG35" s="10" t="s">
        <v>74</v>
      </c>
      <c r="AH35" s="10" t="s">
        <v>74</v>
      </c>
      <c r="AI35" s="10" t="s">
        <v>74</v>
      </c>
      <c r="AJ35" s="10" t="s">
        <v>74</v>
      </c>
      <c r="AK35" s="10" t="s">
        <v>257</v>
      </c>
      <c r="AL35" s="10">
        <v>21.0</v>
      </c>
      <c r="AM35" s="10" t="s">
        <v>258</v>
      </c>
      <c r="AN35" s="10">
        <v>1.0</v>
      </c>
      <c r="AO35" s="10" t="s">
        <v>74</v>
      </c>
      <c r="AP35" s="10" t="s">
        <v>79</v>
      </c>
      <c r="AQ35" s="10" t="s">
        <v>80</v>
      </c>
      <c r="AR35" s="10">
        <v>1000.0</v>
      </c>
      <c r="AS35" s="10" t="s">
        <v>81</v>
      </c>
      <c r="AT35" s="10">
        <v>996.0</v>
      </c>
      <c r="AU35" s="10"/>
      <c r="AV35" s="10" t="s">
        <v>74</v>
      </c>
      <c r="AW35" s="10" t="s">
        <v>74</v>
      </c>
      <c r="AX35" s="10">
        <v>1.0</v>
      </c>
      <c r="AY35" s="10">
        <v>45.0</v>
      </c>
      <c r="AZ35" s="10" t="s">
        <v>74</v>
      </c>
      <c r="BA35" s="10" t="s">
        <v>74</v>
      </c>
      <c r="BB35" s="10">
        <v>1.0</v>
      </c>
      <c r="BC35" s="10" t="s">
        <v>74</v>
      </c>
      <c r="BD35" s="10" t="s">
        <v>74</v>
      </c>
      <c r="BE35" s="10">
        <v>2.0</v>
      </c>
      <c r="BF35" s="10">
        <v>3.0</v>
      </c>
    </row>
    <row r="36" ht="14.25" hidden="1" customHeight="1">
      <c r="A36" s="10">
        <f t="shared" si="10"/>
        <v>31</v>
      </c>
      <c r="B36" s="10" t="s">
        <v>224</v>
      </c>
      <c r="C36" s="11" t="s">
        <v>249</v>
      </c>
      <c r="D36" s="11" t="s">
        <v>259</v>
      </c>
      <c r="E36" s="10">
        <f t="shared" si="11"/>
        <v>7</v>
      </c>
      <c r="F36" s="11" t="s">
        <v>260</v>
      </c>
      <c r="G36" s="10">
        <f t="shared" si="12"/>
        <v>31</v>
      </c>
      <c r="H36" s="12" t="s">
        <v>63</v>
      </c>
      <c r="I36" s="11"/>
      <c r="J36" s="11"/>
      <c r="K36" s="10" t="s">
        <v>145</v>
      </c>
      <c r="L36" s="10" t="s">
        <v>145</v>
      </c>
      <c r="M36" s="10" t="s">
        <v>65</v>
      </c>
      <c r="N36" s="10" t="s">
        <v>74</v>
      </c>
      <c r="O36" s="10" t="s">
        <v>74</v>
      </c>
      <c r="P36" s="10" t="s">
        <v>74</v>
      </c>
      <c r="Q36" s="10"/>
      <c r="R36" s="10"/>
      <c r="S36" s="10"/>
      <c r="T36" s="10"/>
      <c r="U36" s="10"/>
      <c r="V36" s="10" t="s">
        <v>74</v>
      </c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</row>
    <row r="37" ht="14.25" customHeight="1">
      <c r="A37" s="10">
        <f t="shared" si="10"/>
        <v>32</v>
      </c>
      <c r="B37" s="10" t="s">
        <v>224</v>
      </c>
      <c r="C37" s="11" t="s">
        <v>261</v>
      </c>
      <c r="D37" s="11" t="s">
        <v>262</v>
      </c>
      <c r="E37" s="10">
        <f t="shared" si="11"/>
        <v>8</v>
      </c>
      <c r="F37" s="11" t="s">
        <v>263</v>
      </c>
      <c r="G37" s="10">
        <f t="shared" si="12"/>
        <v>32</v>
      </c>
      <c r="H37" s="12" t="s">
        <v>63</v>
      </c>
      <c r="I37" s="11">
        <v>1.033615</v>
      </c>
      <c r="J37" s="11">
        <v>104.131574</v>
      </c>
      <c r="K37" s="10" t="s">
        <v>64</v>
      </c>
      <c r="L37" s="10" t="s">
        <v>64</v>
      </c>
      <c r="M37" s="10" t="s">
        <v>109</v>
      </c>
      <c r="N37" s="10" t="s">
        <v>228</v>
      </c>
      <c r="O37" s="10" t="s">
        <v>67</v>
      </c>
      <c r="P37" s="10" t="s">
        <v>68</v>
      </c>
      <c r="Q37" s="10"/>
      <c r="R37" s="10"/>
      <c r="S37" s="10"/>
      <c r="T37" s="10"/>
      <c r="U37" s="10" t="s">
        <v>113</v>
      </c>
      <c r="V37" s="10" t="s">
        <v>264</v>
      </c>
      <c r="W37" s="10">
        <v>1.0</v>
      </c>
      <c r="X37" s="10" t="s">
        <v>74</v>
      </c>
      <c r="Y37" s="10" t="s">
        <v>75</v>
      </c>
      <c r="Z37" s="10" t="s">
        <v>74</v>
      </c>
      <c r="AA37" s="10" t="s">
        <v>76</v>
      </c>
      <c r="AB37" s="10" t="s">
        <v>74</v>
      </c>
      <c r="AC37" s="10"/>
      <c r="AD37" s="10" t="s">
        <v>74</v>
      </c>
      <c r="AE37" s="10">
        <v>4.0</v>
      </c>
      <c r="AF37" s="10" t="s">
        <v>74</v>
      </c>
      <c r="AG37" s="10" t="s">
        <v>74</v>
      </c>
      <c r="AH37" s="10" t="s">
        <v>74</v>
      </c>
      <c r="AI37" s="10" t="s">
        <v>74</v>
      </c>
      <c r="AJ37" s="10" t="s">
        <v>74</v>
      </c>
      <c r="AK37" s="10" t="s">
        <v>265</v>
      </c>
      <c r="AL37" s="10">
        <v>21.0</v>
      </c>
      <c r="AM37" s="10" t="s">
        <v>266</v>
      </c>
      <c r="AN37" s="10">
        <v>1.0</v>
      </c>
      <c r="AO37" s="10" t="s">
        <v>74</v>
      </c>
      <c r="AP37" s="10" t="s">
        <v>79</v>
      </c>
      <c r="AQ37" s="10" t="s">
        <v>80</v>
      </c>
      <c r="AR37" s="10">
        <v>300.0</v>
      </c>
      <c r="AS37" s="10" t="s">
        <v>81</v>
      </c>
      <c r="AT37" s="10">
        <v>996.0</v>
      </c>
      <c r="AU37" s="10" t="s">
        <v>74</v>
      </c>
      <c r="AV37" s="10" t="s">
        <v>74</v>
      </c>
      <c r="AW37" s="10">
        <v>1.0</v>
      </c>
      <c r="AX37" s="10">
        <v>35.0</v>
      </c>
      <c r="AY37" s="10" t="s">
        <v>74</v>
      </c>
      <c r="AZ37" s="10" t="s">
        <v>74</v>
      </c>
      <c r="BA37" s="10">
        <v>1.0</v>
      </c>
      <c r="BB37" s="10" t="s">
        <v>74</v>
      </c>
      <c r="BC37" s="10" t="s">
        <v>74</v>
      </c>
      <c r="BD37" s="10">
        <v>2.0</v>
      </c>
      <c r="BE37" s="10">
        <v>5.0</v>
      </c>
      <c r="BF37" s="10"/>
    </row>
    <row r="38" ht="14.25" hidden="1" customHeight="1">
      <c r="A38" s="10">
        <f t="shared" si="10"/>
        <v>33</v>
      </c>
      <c r="B38" s="10" t="s">
        <v>224</v>
      </c>
      <c r="C38" s="11" t="s">
        <v>267</v>
      </c>
      <c r="D38" s="11" t="s">
        <v>268</v>
      </c>
      <c r="E38" s="10">
        <f t="shared" si="11"/>
        <v>9</v>
      </c>
      <c r="F38" s="11" t="s">
        <v>269</v>
      </c>
      <c r="G38" s="10">
        <f t="shared" si="12"/>
        <v>33</v>
      </c>
      <c r="H38" s="12" t="s">
        <v>63</v>
      </c>
      <c r="I38" s="11">
        <v>0.867239889964041</v>
      </c>
      <c r="J38" s="11">
        <v>104.483184851651</v>
      </c>
      <c r="K38" s="10" t="s">
        <v>64</v>
      </c>
      <c r="L38" s="10" t="s">
        <v>64</v>
      </c>
      <c r="M38" s="10" t="s">
        <v>65</v>
      </c>
      <c r="N38" s="10" t="s">
        <v>66</v>
      </c>
      <c r="O38" s="10" t="s">
        <v>67</v>
      </c>
      <c r="P38" s="10" t="s">
        <v>68</v>
      </c>
      <c r="Q38" s="10"/>
      <c r="R38" s="10"/>
      <c r="S38" s="10"/>
      <c r="T38" s="10"/>
      <c r="U38" s="10" t="s">
        <v>72</v>
      </c>
      <c r="V38" s="10" t="s">
        <v>270</v>
      </c>
      <c r="W38" s="10">
        <v>2.0</v>
      </c>
      <c r="X38" s="10" t="s">
        <v>74</v>
      </c>
      <c r="Y38" s="10" t="s">
        <v>75</v>
      </c>
      <c r="Z38" s="10" t="s">
        <v>74</v>
      </c>
      <c r="AA38" s="10" t="s">
        <v>76</v>
      </c>
      <c r="AB38" s="10" t="s">
        <v>74</v>
      </c>
      <c r="AC38" s="10"/>
      <c r="AD38" s="10" t="s">
        <v>74</v>
      </c>
      <c r="AE38" s="10">
        <v>4.0</v>
      </c>
      <c r="AF38" s="10" t="s">
        <v>74</v>
      </c>
      <c r="AG38" s="10" t="s">
        <v>74</v>
      </c>
      <c r="AH38" s="10" t="s">
        <v>74</v>
      </c>
      <c r="AI38" s="10" t="s">
        <v>74</v>
      </c>
      <c r="AJ38" s="10" t="s">
        <v>74</v>
      </c>
      <c r="AK38" s="10" t="s">
        <v>271</v>
      </c>
      <c r="AL38" s="10">
        <v>21.0</v>
      </c>
      <c r="AM38" s="10" t="s">
        <v>272</v>
      </c>
      <c r="AN38" s="10">
        <v>2.0</v>
      </c>
      <c r="AO38" s="10" t="s">
        <v>74</v>
      </c>
      <c r="AP38" s="10" t="s">
        <v>90</v>
      </c>
      <c r="AQ38" s="10" t="s">
        <v>91</v>
      </c>
      <c r="AR38" s="10">
        <v>500.0</v>
      </c>
      <c r="AS38" s="10" t="s">
        <v>123</v>
      </c>
      <c r="AT38" s="10">
        <v>996.0</v>
      </c>
      <c r="AU38" s="10" t="s">
        <v>74</v>
      </c>
      <c r="AV38" s="10" t="s">
        <v>74</v>
      </c>
      <c r="AW38" s="10">
        <v>1.0</v>
      </c>
      <c r="AX38" s="10">
        <v>55.0</v>
      </c>
      <c r="AY38" s="10" t="s">
        <v>74</v>
      </c>
      <c r="AZ38" s="10" t="s">
        <v>74</v>
      </c>
      <c r="BA38" s="10">
        <v>1.0</v>
      </c>
      <c r="BB38" s="10" t="s">
        <v>74</v>
      </c>
      <c r="BC38" s="10" t="s">
        <v>74</v>
      </c>
      <c r="BD38" s="10">
        <v>0.0</v>
      </c>
      <c r="BE38" s="10">
        <v>0.0</v>
      </c>
      <c r="BF38" s="10"/>
    </row>
    <row r="39" ht="14.25" hidden="1" customHeight="1">
      <c r="A39" s="10">
        <f t="shared" si="10"/>
        <v>34</v>
      </c>
      <c r="B39" s="10" t="s">
        <v>224</v>
      </c>
      <c r="C39" s="11" t="s">
        <v>273</v>
      </c>
      <c r="D39" s="11" t="s">
        <v>274</v>
      </c>
      <c r="E39" s="10">
        <f t="shared" si="11"/>
        <v>10</v>
      </c>
      <c r="F39" s="11" t="s">
        <v>275</v>
      </c>
      <c r="G39" s="10">
        <f t="shared" si="12"/>
        <v>34</v>
      </c>
      <c r="H39" s="12" t="s">
        <v>63</v>
      </c>
      <c r="I39" s="11"/>
      <c r="J39" s="11"/>
      <c r="K39" s="10" t="s">
        <v>145</v>
      </c>
      <c r="L39" s="10" t="s">
        <v>145</v>
      </c>
      <c r="M39" s="10" t="s">
        <v>65</v>
      </c>
      <c r="N39" s="10" t="s">
        <v>74</v>
      </c>
      <c r="O39" s="10" t="s">
        <v>74</v>
      </c>
      <c r="P39" s="10" t="s">
        <v>74</v>
      </c>
      <c r="Q39" s="10"/>
      <c r="R39" s="10"/>
      <c r="S39" s="10"/>
      <c r="T39" s="10"/>
      <c r="U39" s="10"/>
      <c r="V39" s="10" t="s">
        <v>74</v>
      </c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</row>
    <row r="40" ht="14.25" hidden="1" customHeight="1">
      <c r="A40" s="10">
        <f t="shared" si="10"/>
        <v>35</v>
      </c>
      <c r="B40" s="10" t="s">
        <v>224</v>
      </c>
      <c r="C40" s="11" t="s">
        <v>273</v>
      </c>
      <c r="D40" s="11" t="s">
        <v>276</v>
      </c>
      <c r="E40" s="10">
        <f t="shared" si="11"/>
        <v>11</v>
      </c>
      <c r="F40" s="11" t="s">
        <v>277</v>
      </c>
      <c r="G40" s="10">
        <f t="shared" si="12"/>
        <v>35</v>
      </c>
      <c r="H40" s="12" t="s">
        <v>63</v>
      </c>
      <c r="I40" s="11">
        <v>-0.341333</v>
      </c>
      <c r="J40" s="11">
        <v>104.465417</v>
      </c>
      <c r="K40" s="10" t="s">
        <v>64</v>
      </c>
      <c r="L40" s="10" t="s">
        <v>64</v>
      </c>
      <c r="M40" s="10" t="s">
        <v>109</v>
      </c>
      <c r="N40" s="10" t="s">
        <v>86</v>
      </c>
      <c r="O40" s="10" t="s">
        <v>67</v>
      </c>
      <c r="P40" s="10" t="s">
        <v>68</v>
      </c>
      <c r="Q40" s="10" t="s">
        <v>278</v>
      </c>
      <c r="R40" s="10" t="s">
        <v>279</v>
      </c>
      <c r="S40" s="10" t="s">
        <v>63</v>
      </c>
      <c r="T40" s="10"/>
      <c r="U40" s="10" t="s">
        <v>113</v>
      </c>
      <c r="V40" s="10" t="s">
        <v>280</v>
      </c>
      <c r="W40" s="10">
        <v>2.0</v>
      </c>
      <c r="X40" s="10" t="s">
        <v>74</v>
      </c>
      <c r="Y40" s="10" t="s">
        <v>75</v>
      </c>
      <c r="Z40" s="10" t="s">
        <v>74</v>
      </c>
      <c r="AA40" s="10" t="s">
        <v>76</v>
      </c>
      <c r="AB40" s="10" t="s">
        <v>74</v>
      </c>
      <c r="AC40" s="10"/>
      <c r="AD40" s="10" t="s">
        <v>74</v>
      </c>
      <c r="AE40" s="10">
        <v>4.0</v>
      </c>
      <c r="AF40" s="10" t="s">
        <v>74</v>
      </c>
      <c r="AG40" s="10" t="s">
        <v>74</v>
      </c>
      <c r="AH40" s="10" t="s">
        <v>74</v>
      </c>
      <c r="AI40" s="10" t="s">
        <v>74</v>
      </c>
      <c r="AJ40" s="10" t="s">
        <v>74</v>
      </c>
      <c r="AK40" s="10" t="s">
        <v>281</v>
      </c>
      <c r="AL40" s="10">
        <v>21.0</v>
      </c>
      <c r="AM40" s="10" t="s">
        <v>282</v>
      </c>
      <c r="AN40" s="10">
        <v>1.0</v>
      </c>
      <c r="AO40" s="10" t="s">
        <v>74</v>
      </c>
      <c r="AP40" s="10" t="s">
        <v>79</v>
      </c>
      <c r="AQ40" s="10" t="s">
        <v>80</v>
      </c>
      <c r="AR40" s="10">
        <v>500.0</v>
      </c>
      <c r="AS40" s="10" t="s">
        <v>81</v>
      </c>
      <c r="AT40" s="10">
        <v>996.0</v>
      </c>
      <c r="AU40" s="10" t="s">
        <v>74</v>
      </c>
      <c r="AV40" s="10" t="s">
        <v>74</v>
      </c>
      <c r="AW40" s="10">
        <v>1.0</v>
      </c>
      <c r="AX40" s="10">
        <v>63.0</v>
      </c>
      <c r="AY40" s="10" t="s">
        <v>74</v>
      </c>
      <c r="AZ40" s="10" t="s">
        <v>74</v>
      </c>
      <c r="BA40" s="10">
        <v>1.0</v>
      </c>
      <c r="BB40" s="10" t="s">
        <v>74</v>
      </c>
      <c r="BC40" s="10" t="s">
        <v>74</v>
      </c>
      <c r="BD40" s="10">
        <v>3.0</v>
      </c>
      <c r="BE40" s="10">
        <v>3.0</v>
      </c>
      <c r="BF40" s="10"/>
    </row>
    <row r="41" ht="14.25" hidden="1" customHeight="1">
      <c r="A41" s="10">
        <f t="shared" si="10"/>
        <v>36</v>
      </c>
      <c r="B41" s="10" t="s">
        <v>224</v>
      </c>
      <c r="C41" s="11" t="s">
        <v>273</v>
      </c>
      <c r="D41" s="11" t="s">
        <v>283</v>
      </c>
      <c r="E41" s="10">
        <f t="shared" si="11"/>
        <v>12</v>
      </c>
      <c r="F41" s="11" t="s">
        <v>284</v>
      </c>
      <c r="G41" s="10">
        <f t="shared" si="12"/>
        <v>36</v>
      </c>
      <c r="H41" s="12" t="s">
        <v>63</v>
      </c>
      <c r="I41" s="11">
        <v>-0.274694</v>
      </c>
      <c r="J41" s="11">
        <v>104.520472</v>
      </c>
      <c r="K41" s="10" t="s">
        <v>64</v>
      </c>
      <c r="L41" s="10" t="s">
        <v>64</v>
      </c>
      <c r="M41" s="10" t="s">
        <v>65</v>
      </c>
      <c r="N41" s="10" t="s">
        <v>86</v>
      </c>
      <c r="O41" s="10" t="s">
        <v>67</v>
      </c>
      <c r="P41" s="10" t="s">
        <v>68</v>
      </c>
      <c r="Q41" s="10"/>
      <c r="R41" s="10"/>
      <c r="S41" s="10"/>
      <c r="T41" s="10"/>
      <c r="U41" s="10" t="s">
        <v>72</v>
      </c>
      <c r="V41" s="10" t="s">
        <v>285</v>
      </c>
      <c r="W41" s="10">
        <v>2.0</v>
      </c>
      <c r="X41" s="10" t="s">
        <v>74</v>
      </c>
      <c r="Y41" s="10" t="s">
        <v>75</v>
      </c>
      <c r="Z41" s="10" t="s">
        <v>74</v>
      </c>
      <c r="AA41" s="10" t="s">
        <v>76</v>
      </c>
      <c r="AB41" s="10" t="s">
        <v>74</v>
      </c>
      <c r="AC41" s="10"/>
      <c r="AD41" s="10" t="s">
        <v>74</v>
      </c>
      <c r="AE41" s="10">
        <v>4.0</v>
      </c>
      <c r="AF41" s="10" t="s">
        <v>74</v>
      </c>
      <c r="AG41" s="10" t="s">
        <v>74</v>
      </c>
      <c r="AH41" s="10" t="s">
        <v>74</v>
      </c>
      <c r="AI41" s="10" t="s">
        <v>74</v>
      </c>
      <c r="AJ41" s="10" t="s">
        <v>74</v>
      </c>
      <c r="AK41" s="10" t="s">
        <v>286</v>
      </c>
      <c r="AL41" s="10">
        <v>21.0</v>
      </c>
      <c r="AM41" s="10" t="s">
        <v>282</v>
      </c>
      <c r="AN41" s="10">
        <v>2.0</v>
      </c>
      <c r="AO41" s="10" t="s">
        <v>74</v>
      </c>
      <c r="AP41" s="10" t="s">
        <v>79</v>
      </c>
      <c r="AQ41" s="10" t="s">
        <v>80</v>
      </c>
      <c r="AR41" s="10">
        <v>500.0</v>
      </c>
      <c r="AS41" s="10" t="s">
        <v>81</v>
      </c>
      <c r="AT41" s="10">
        <v>996.0</v>
      </c>
      <c r="AU41" s="10" t="s">
        <v>74</v>
      </c>
      <c r="AV41" s="10" t="s">
        <v>74</v>
      </c>
      <c r="AW41" s="10">
        <v>1.0</v>
      </c>
      <c r="AX41" s="10">
        <v>60.0</v>
      </c>
      <c r="AY41" s="10" t="s">
        <v>74</v>
      </c>
      <c r="AZ41" s="10" t="s">
        <v>74</v>
      </c>
      <c r="BA41" s="10">
        <v>1.0</v>
      </c>
      <c r="BB41" s="10" t="s">
        <v>74</v>
      </c>
      <c r="BC41" s="10" t="s">
        <v>74</v>
      </c>
      <c r="BD41" s="10">
        <v>2.0</v>
      </c>
      <c r="BE41" s="10">
        <v>3.0</v>
      </c>
      <c r="BF41" s="10"/>
    </row>
    <row r="42" ht="14.25" hidden="1" customHeight="1">
      <c r="A42" s="10">
        <f t="shared" si="10"/>
        <v>37</v>
      </c>
      <c r="B42" s="10" t="s">
        <v>224</v>
      </c>
      <c r="C42" s="11" t="s">
        <v>287</v>
      </c>
      <c r="D42" s="11" t="s">
        <v>288</v>
      </c>
      <c r="E42" s="10">
        <f t="shared" si="11"/>
        <v>13</v>
      </c>
      <c r="F42" s="11" t="s">
        <v>289</v>
      </c>
      <c r="G42" s="10">
        <f t="shared" si="12"/>
        <v>37</v>
      </c>
      <c r="H42" s="12" t="s">
        <v>63</v>
      </c>
      <c r="I42" s="11">
        <v>3.893816</v>
      </c>
      <c r="J42" s="11">
        <v>108.389289</v>
      </c>
      <c r="K42" s="10" t="s">
        <v>64</v>
      </c>
      <c r="L42" s="10" t="s">
        <v>64</v>
      </c>
      <c r="M42" s="10" t="s">
        <v>65</v>
      </c>
      <c r="N42" s="10" t="s">
        <v>86</v>
      </c>
      <c r="O42" s="10" t="s">
        <v>67</v>
      </c>
      <c r="P42" s="10" t="s">
        <v>68</v>
      </c>
      <c r="Q42" s="10" t="s">
        <v>290</v>
      </c>
      <c r="R42" s="10" t="s">
        <v>291</v>
      </c>
      <c r="S42" s="10" t="s">
        <v>63</v>
      </c>
      <c r="T42" s="10"/>
      <c r="U42" s="10" t="s">
        <v>246</v>
      </c>
      <c r="V42" s="10" t="s">
        <v>292</v>
      </c>
      <c r="W42" s="10">
        <v>1.0</v>
      </c>
      <c r="X42" s="10" t="s">
        <v>74</v>
      </c>
      <c r="Y42" s="10" t="s">
        <v>75</v>
      </c>
      <c r="Z42" s="10" t="s">
        <v>74</v>
      </c>
      <c r="AA42" s="10" t="s">
        <v>76</v>
      </c>
      <c r="AB42" s="10" t="s">
        <v>74</v>
      </c>
      <c r="AC42" s="10"/>
      <c r="AD42" s="10" t="s">
        <v>74</v>
      </c>
      <c r="AE42" s="10">
        <v>4.0</v>
      </c>
      <c r="AF42" s="10" t="s">
        <v>74</v>
      </c>
      <c r="AG42" s="10" t="s">
        <v>74</v>
      </c>
      <c r="AH42" s="10" t="s">
        <v>74</v>
      </c>
      <c r="AI42" s="10" t="s">
        <v>74</v>
      </c>
      <c r="AJ42" s="10" t="s">
        <v>74</v>
      </c>
      <c r="AK42" s="10" t="s">
        <v>293</v>
      </c>
      <c r="AL42" s="10">
        <v>21.0</v>
      </c>
      <c r="AM42" s="10" t="s">
        <v>294</v>
      </c>
      <c r="AN42" s="10">
        <v>2.0</v>
      </c>
      <c r="AO42" s="10" t="s">
        <v>74</v>
      </c>
      <c r="AP42" s="10" t="s">
        <v>90</v>
      </c>
      <c r="AQ42" s="10" t="s">
        <v>91</v>
      </c>
      <c r="AR42" s="10">
        <v>1000.0</v>
      </c>
      <c r="AS42" s="10" t="s">
        <v>123</v>
      </c>
      <c r="AT42" s="10">
        <v>996.0</v>
      </c>
      <c r="AU42" s="10" t="s">
        <v>295</v>
      </c>
      <c r="AV42" s="10"/>
      <c r="AW42" s="10" t="s">
        <v>74</v>
      </c>
      <c r="AX42" s="10">
        <v>1.0</v>
      </c>
      <c r="AY42" s="10">
        <v>92.0</v>
      </c>
      <c r="AZ42" s="10" t="s">
        <v>74</v>
      </c>
      <c r="BA42" s="10" t="s">
        <v>74</v>
      </c>
      <c r="BB42" s="10">
        <v>1.0</v>
      </c>
      <c r="BC42" s="10" t="s">
        <v>74</v>
      </c>
      <c r="BD42" s="10" t="s">
        <v>74</v>
      </c>
      <c r="BE42" s="10">
        <v>3.0</v>
      </c>
      <c r="BF42" s="10">
        <v>3.0</v>
      </c>
    </row>
    <row r="43" ht="14.25" hidden="1" customHeight="1">
      <c r="A43" s="10">
        <f t="shared" si="10"/>
        <v>38</v>
      </c>
      <c r="B43" s="10" t="s">
        <v>224</v>
      </c>
      <c r="C43" s="14" t="s">
        <v>287</v>
      </c>
      <c r="D43" s="11" t="s">
        <v>296</v>
      </c>
      <c r="E43" s="10">
        <f t="shared" si="11"/>
        <v>14</v>
      </c>
      <c r="F43" s="14" t="s">
        <v>297</v>
      </c>
      <c r="G43" s="10">
        <f t="shared" si="12"/>
        <v>38</v>
      </c>
      <c r="H43" s="12" t="s">
        <v>63</v>
      </c>
      <c r="I43" s="11">
        <v>3.796694</v>
      </c>
      <c r="J43" s="11">
        <v>108.039138</v>
      </c>
      <c r="K43" s="10" t="s">
        <v>64</v>
      </c>
      <c r="L43" s="10" t="s">
        <v>64</v>
      </c>
      <c r="M43" s="10" t="s">
        <v>245</v>
      </c>
      <c r="N43" s="10" t="s">
        <v>110</v>
      </c>
      <c r="O43" s="10" t="s">
        <v>74</v>
      </c>
      <c r="P43" s="10" t="s">
        <v>74</v>
      </c>
      <c r="Q43" s="10" t="s">
        <v>298</v>
      </c>
      <c r="R43" s="10" t="s">
        <v>299</v>
      </c>
      <c r="S43" s="10" t="s">
        <v>63</v>
      </c>
      <c r="T43" s="10" t="s">
        <v>300</v>
      </c>
      <c r="U43" s="10" t="s">
        <v>95</v>
      </c>
      <c r="V43" s="10" t="s">
        <v>74</v>
      </c>
      <c r="W43" s="10">
        <v>2.0</v>
      </c>
      <c r="X43" s="10" t="s">
        <v>74</v>
      </c>
      <c r="Y43" s="10" t="s">
        <v>75</v>
      </c>
      <c r="Z43" s="10" t="s">
        <v>74</v>
      </c>
      <c r="AA43" s="10" t="s">
        <v>76</v>
      </c>
      <c r="AB43" s="10" t="s">
        <v>74</v>
      </c>
      <c r="AC43" s="10"/>
      <c r="AD43" s="10" t="s">
        <v>74</v>
      </c>
      <c r="AE43" s="10">
        <v>4.0</v>
      </c>
      <c r="AF43" s="10" t="s">
        <v>74</v>
      </c>
      <c r="AG43" s="10" t="s">
        <v>74</v>
      </c>
      <c r="AH43" s="10" t="s">
        <v>74</v>
      </c>
      <c r="AI43" s="10" t="s">
        <v>74</v>
      </c>
      <c r="AJ43" s="10" t="s">
        <v>74</v>
      </c>
      <c r="AK43" s="10" t="s">
        <v>301</v>
      </c>
      <c r="AL43" s="10">
        <v>21.0</v>
      </c>
      <c r="AM43" s="10" t="s">
        <v>294</v>
      </c>
      <c r="AN43" s="10">
        <v>3.0</v>
      </c>
      <c r="AO43" s="10" t="s">
        <v>74</v>
      </c>
      <c r="AP43" s="10" t="s">
        <v>90</v>
      </c>
      <c r="AQ43" s="10" t="s">
        <v>91</v>
      </c>
      <c r="AR43" s="10">
        <v>0.0</v>
      </c>
      <c r="AS43" s="10" t="s">
        <v>302</v>
      </c>
      <c r="AT43" s="10">
        <v>996.0</v>
      </c>
      <c r="AU43" s="10"/>
      <c r="AV43" s="10" t="s">
        <v>74</v>
      </c>
      <c r="AW43" s="10" t="s">
        <v>74</v>
      </c>
      <c r="AX43" s="10">
        <v>0.0</v>
      </c>
      <c r="AY43" s="10">
        <v>0.0</v>
      </c>
      <c r="AZ43" s="10" t="s">
        <v>74</v>
      </c>
      <c r="BA43" s="10" t="s">
        <v>74</v>
      </c>
      <c r="BB43" s="10">
        <v>1.0</v>
      </c>
      <c r="BC43" s="10" t="s">
        <v>74</v>
      </c>
      <c r="BD43" s="10" t="s">
        <v>74</v>
      </c>
      <c r="BE43" s="10">
        <v>0.0</v>
      </c>
      <c r="BF43" s="10">
        <v>0.0</v>
      </c>
    </row>
    <row r="44" ht="14.25" hidden="1" customHeight="1">
      <c r="A44" s="10">
        <f t="shared" si="10"/>
        <v>39</v>
      </c>
      <c r="B44" s="10" t="s">
        <v>224</v>
      </c>
      <c r="C44" s="11" t="s">
        <v>287</v>
      </c>
      <c r="D44" s="11" t="s">
        <v>303</v>
      </c>
      <c r="E44" s="10">
        <f t="shared" si="11"/>
        <v>15</v>
      </c>
      <c r="F44" s="11" t="s">
        <v>303</v>
      </c>
      <c r="G44" s="11"/>
      <c r="H44" s="10" t="s">
        <v>71</v>
      </c>
      <c r="I44" s="11"/>
      <c r="J44" s="11"/>
      <c r="K44" s="10" t="s">
        <v>145</v>
      </c>
      <c r="L44" s="10" t="s">
        <v>145</v>
      </c>
      <c r="M44" s="10" t="s">
        <v>65</v>
      </c>
      <c r="N44" s="10" t="s">
        <v>74</v>
      </c>
      <c r="O44" s="10" t="s">
        <v>304</v>
      </c>
      <c r="P44" s="10"/>
      <c r="Q44" s="10"/>
      <c r="R44" s="10"/>
      <c r="S44" s="10"/>
      <c r="T44" s="10"/>
      <c r="U44" s="10" t="s">
        <v>72</v>
      </c>
      <c r="V44" s="10" t="s">
        <v>305</v>
      </c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</row>
    <row r="45" ht="14.25" hidden="1" customHeight="1">
      <c r="A45" s="10">
        <f t="shared" si="10"/>
        <v>40</v>
      </c>
      <c r="B45" s="10" t="s">
        <v>224</v>
      </c>
      <c r="C45" s="11" t="s">
        <v>287</v>
      </c>
      <c r="D45" s="11" t="s">
        <v>306</v>
      </c>
      <c r="E45" s="10">
        <f t="shared" si="11"/>
        <v>16</v>
      </c>
      <c r="F45" s="11" t="s">
        <v>306</v>
      </c>
      <c r="G45" s="11">
        <f>G43+1</f>
        <v>39</v>
      </c>
      <c r="H45" s="12" t="s">
        <v>63</v>
      </c>
      <c r="I45" s="11"/>
      <c r="J45" s="11"/>
      <c r="K45" s="10" t="s">
        <v>145</v>
      </c>
      <c r="L45" s="10" t="s">
        <v>145</v>
      </c>
      <c r="M45" s="10" t="s">
        <v>109</v>
      </c>
      <c r="N45" s="10" t="s">
        <v>74</v>
      </c>
      <c r="O45" s="10" t="s">
        <v>307</v>
      </c>
      <c r="P45" s="10"/>
      <c r="Q45" s="10"/>
      <c r="R45" s="10"/>
      <c r="S45" s="10"/>
      <c r="T45" s="10"/>
      <c r="U45" s="10" t="s">
        <v>113</v>
      </c>
      <c r="V45" s="10" t="s">
        <v>308</v>
      </c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</row>
    <row r="46" ht="14.25" hidden="1" customHeight="1">
      <c r="A46" s="10">
        <f t="shared" si="10"/>
        <v>41</v>
      </c>
      <c r="B46" s="10" t="s">
        <v>224</v>
      </c>
      <c r="C46" s="11" t="s">
        <v>287</v>
      </c>
      <c r="D46" s="11" t="s">
        <v>309</v>
      </c>
      <c r="E46" s="10">
        <f t="shared" si="11"/>
        <v>17</v>
      </c>
      <c r="F46" s="11" t="s">
        <v>309</v>
      </c>
      <c r="G46" s="11"/>
      <c r="H46" s="10" t="s">
        <v>71</v>
      </c>
      <c r="I46" s="11"/>
      <c r="J46" s="11"/>
      <c r="K46" s="10" t="s">
        <v>145</v>
      </c>
      <c r="L46" s="10" t="s">
        <v>145</v>
      </c>
      <c r="M46" s="10" t="s">
        <v>65</v>
      </c>
      <c r="N46" s="10" t="s">
        <v>74</v>
      </c>
      <c r="O46" s="10" t="s">
        <v>310</v>
      </c>
      <c r="P46" s="10"/>
      <c r="Q46" s="10"/>
      <c r="R46" s="10"/>
      <c r="S46" s="10"/>
      <c r="T46" s="10"/>
      <c r="U46" s="10" t="s">
        <v>246</v>
      </c>
      <c r="V46" s="10" t="s">
        <v>311</v>
      </c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</row>
    <row r="47" ht="14.25" hidden="1" customHeight="1">
      <c r="A47" s="4" t="s">
        <v>312</v>
      </c>
      <c r="B47" s="5"/>
      <c r="C47" s="6" t="s">
        <v>313</v>
      </c>
      <c r="D47" s="7"/>
      <c r="E47" s="7"/>
      <c r="F47" s="7"/>
      <c r="G47" s="7"/>
      <c r="H47" s="8"/>
      <c r="I47" s="7"/>
      <c r="J47" s="7"/>
      <c r="K47" s="7"/>
      <c r="L47" s="7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</row>
    <row r="48" ht="14.25" hidden="1" customHeight="1">
      <c r="A48" s="10">
        <f>A46+1</f>
        <v>42</v>
      </c>
      <c r="B48" s="10" t="s">
        <v>313</v>
      </c>
      <c r="C48" s="11" t="s">
        <v>314</v>
      </c>
      <c r="D48" s="11" t="s">
        <v>314</v>
      </c>
      <c r="E48" s="10">
        <v>1.0</v>
      </c>
      <c r="F48" s="11" t="s">
        <v>315</v>
      </c>
      <c r="G48" s="11"/>
      <c r="H48" s="10"/>
      <c r="I48" s="11">
        <v>1.452231</v>
      </c>
      <c r="J48" s="11">
        <v>102.138306</v>
      </c>
      <c r="K48" s="10" t="s">
        <v>64</v>
      </c>
      <c r="L48" s="10" t="s">
        <v>64</v>
      </c>
      <c r="M48" s="10" t="s">
        <v>245</v>
      </c>
      <c r="N48" s="10" t="s">
        <v>86</v>
      </c>
      <c r="O48" s="10" t="s">
        <v>67</v>
      </c>
      <c r="P48" s="10"/>
      <c r="Q48" s="10"/>
      <c r="R48" s="10"/>
      <c r="S48" s="10"/>
      <c r="T48" s="10"/>
      <c r="U48" s="10" t="s">
        <v>72</v>
      </c>
      <c r="V48" s="10" t="s">
        <v>316</v>
      </c>
      <c r="W48" s="10">
        <v>2.0</v>
      </c>
      <c r="X48" s="10" t="s">
        <v>74</v>
      </c>
      <c r="Y48" s="10" t="s">
        <v>75</v>
      </c>
      <c r="Z48" s="10" t="s">
        <v>74</v>
      </c>
      <c r="AA48" s="10" t="s">
        <v>76</v>
      </c>
      <c r="AB48" s="10" t="s">
        <v>74</v>
      </c>
      <c r="AC48" s="10"/>
      <c r="AD48" s="10" t="s">
        <v>74</v>
      </c>
      <c r="AE48" s="10">
        <v>4.0</v>
      </c>
      <c r="AF48" s="10" t="s">
        <v>74</v>
      </c>
      <c r="AG48" s="10" t="s">
        <v>74</v>
      </c>
      <c r="AH48" s="10" t="s">
        <v>74</v>
      </c>
      <c r="AI48" s="10" t="s">
        <v>74</v>
      </c>
      <c r="AJ48" s="10" t="s">
        <v>74</v>
      </c>
      <c r="AK48" s="10" t="s">
        <v>317</v>
      </c>
      <c r="AL48" s="10">
        <v>14.0</v>
      </c>
      <c r="AM48" s="10" t="s">
        <v>318</v>
      </c>
      <c r="AN48" s="10">
        <v>2.0</v>
      </c>
      <c r="AO48" s="10" t="s">
        <v>74</v>
      </c>
      <c r="AP48" s="10" t="s">
        <v>79</v>
      </c>
      <c r="AQ48" s="10" t="s">
        <v>80</v>
      </c>
      <c r="AR48" s="10">
        <v>500.0</v>
      </c>
      <c r="AS48" s="10" t="s">
        <v>81</v>
      </c>
      <c r="AT48" s="10">
        <v>996.0</v>
      </c>
      <c r="AU48" s="10"/>
      <c r="AV48" s="10" t="s">
        <v>74</v>
      </c>
      <c r="AW48" s="10" t="s">
        <v>74</v>
      </c>
      <c r="AX48" s="10">
        <v>1.0</v>
      </c>
      <c r="AY48" s="10">
        <v>51.0</v>
      </c>
      <c r="AZ48" s="10" t="s">
        <v>74</v>
      </c>
      <c r="BA48" s="10" t="s">
        <v>74</v>
      </c>
      <c r="BB48" s="10">
        <v>1.0</v>
      </c>
      <c r="BC48" s="10" t="s">
        <v>74</v>
      </c>
      <c r="BD48" s="10" t="s">
        <v>74</v>
      </c>
      <c r="BE48" s="10">
        <v>3.0</v>
      </c>
      <c r="BF48" s="10">
        <v>3.0</v>
      </c>
    </row>
    <row r="49" ht="14.25" hidden="1" customHeight="1">
      <c r="A49" s="10">
        <f t="shared" ref="A49:A64" si="13">A48+1</f>
        <v>43</v>
      </c>
      <c r="B49" s="10" t="s">
        <v>313</v>
      </c>
      <c r="C49" s="11" t="s">
        <v>314</v>
      </c>
      <c r="D49" s="11" t="s">
        <v>314</v>
      </c>
      <c r="E49" s="10">
        <f t="shared" ref="E49:E64" si="14">E48+1</f>
        <v>2</v>
      </c>
      <c r="F49" s="11" t="s">
        <v>319</v>
      </c>
      <c r="G49" s="11"/>
      <c r="H49" s="10"/>
      <c r="I49" s="11">
        <v>1.378139</v>
      </c>
      <c r="J49" s="11">
        <v>102.147861</v>
      </c>
      <c r="K49" s="10" t="s">
        <v>64</v>
      </c>
      <c r="L49" s="10" t="s">
        <v>64</v>
      </c>
      <c r="M49" s="10" t="s">
        <v>109</v>
      </c>
      <c r="N49" s="10" t="s">
        <v>86</v>
      </c>
      <c r="O49" s="10" t="s">
        <v>67</v>
      </c>
      <c r="P49" s="10"/>
      <c r="Q49" s="10" t="s">
        <v>320</v>
      </c>
      <c r="R49" s="10" t="s">
        <v>321</v>
      </c>
      <c r="S49" s="10" t="s">
        <v>63</v>
      </c>
      <c r="T49" s="10"/>
      <c r="U49" s="10" t="s">
        <v>113</v>
      </c>
      <c r="V49" s="10" t="s">
        <v>322</v>
      </c>
      <c r="W49" s="10">
        <v>2.0</v>
      </c>
      <c r="X49" s="10" t="s">
        <v>74</v>
      </c>
      <c r="Y49" s="10" t="s">
        <v>75</v>
      </c>
      <c r="Z49" s="10" t="s">
        <v>74</v>
      </c>
      <c r="AA49" s="10" t="s">
        <v>76</v>
      </c>
      <c r="AB49" s="10" t="s">
        <v>74</v>
      </c>
      <c r="AC49" s="10"/>
      <c r="AD49" s="10" t="s">
        <v>74</v>
      </c>
      <c r="AE49" s="10">
        <v>4.0</v>
      </c>
      <c r="AF49" s="10" t="s">
        <v>74</v>
      </c>
      <c r="AG49" s="10" t="s">
        <v>74</v>
      </c>
      <c r="AH49" s="10" t="s">
        <v>74</v>
      </c>
      <c r="AI49" s="10" t="s">
        <v>74</v>
      </c>
      <c r="AJ49" s="10" t="s">
        <v>74</v>
      </c>
      <c r="AK49" s="10" t="s">
        <v>323</v>
      </c>
      <c r="AL49" s="10">
        <v>14.0</v>
      </c>
      <c r="AM49" s="10" t="s">
        <v>318</v>
      </c>
      <c r="AN49" s="10">
        <v>2.0</v>
      </c>
      <c r="AO49" s="10" t="s">
        <v>74</v>
      </c>
      <c r="AP49" s="10" t="s">
        <v>79</v>
      </c>
      <c r="AQ49" s="10" t="s">
        <v>80</v>
      </c>
      <c r="AR49" s="10">
        <v>500.0</v>
      </c>
      <c r="AS49" s="10" t="s">
        <v>81</v>
      </c>
      <c r="AT49" s="10">
        <v>996.0</v>
      </c>
      <c r="AU49" s="10"/>
      <c r="AV49" s="10" t="s">
        <v>74</v>
      </c>
      <c r="AW49" s="10" t="s">
        <v>74</v>
      </c>
      <c r="AX49" s="10">
        <v>1.0</v>
      </c>
      <c r="AY49" s="10">
        <v>57.0</v>
      </c>
      <c r="AZ49" s="10" t="s">
        <v>74</v>
      </c>
      <c r="BA49" s="10" t="s">
        <v>74</v>
      </c>
      <c r="BB49" s="10">
        <v>1.0</v>
      </c>
      <c r="BC49" s="10" t="s">
        <v>74</v>
      </c>
      <c r="BD49" s="10" t="s">
        <v>74</v>
      </c>
      <c r="BE49" s="10">
        <v>3.0</v>
      </c>
      <c r="BF49" s="10">
        <v>3.0</v>
      </c>
    </row>
    <row r="50" ht="14.25" hidden="1" customHeight="1">
      <c r="A50" s="10">
        <f t="shared" si="13"/>
        <v>44</v>
      </c>
      <c r="B50" s="10" t="s">
        <v>313</v>
      </c>
      <c r="C50" s="11" t="s">
        <v>314</v>
      </c>
      <c r="D50" s="11" t="s">
        <v>324</v>
      </c>
      <c r="E50" s="10">
        <f t="shared" si="14"/>
        <v>3</v>
      </c>
      <c r="F50" s="11" t="s">
        <v>325</v>
      </c>
      <c r="G50" s="11"/>
      <c r="H50" s="10"/>
      <c r="I50" s="11">
        <v>1.725548</v>
      </c>
      <c r="J50" s="11">
        <v>101.457882</v>
      </c>
      <c r="K50" s="10" t="s">
        <v>64</v>
      </c>
      <c r="L50" s="10" t="s">
        <v>64</v>
      </c>
      <c r="M50" s="10" t="s">
        <v>65</v>
      </c>
      <c r="N50" s="10" t="s">
        <v>86</v>
      </c>
      <c r="O50" s="10" t="s">
        <v>67</v>
      </c>
      <c r="P50" s="10"/>
      <c r="Q50" s="10"/>
      <c r="R50" s="10"/>
      <c r="S50" s="10"/>
      <c r="T50" s="10"/>
      <c r="U50" s="10" t="s">
        <v>72</v>
      </c>
      <c r="V50" s="10" t="s">
        <v>326</v>
      </c>
      <c r="W50" s="10">
        <v>2.0</v>
      </c>
      <c r="X50" s="10" t="s">
        <v>74</v>
      </c>
      <c r="Y50" s="10" t="s">
        <v>75</v>
      </c>
      <c r="Z50" s="10" t="s">
        <v>74</v>
      </c>
      <c r="AA50" s="10" t="s">
        <v>76</v>
      </c>
      <c r="AB50" s="10" t="s">
        <v>74</v>
      </c>
      <c r="AC50" s="10"/>
      <c r="AD50" s="10" t="s">
        <v>327</v>
      </c>
      <c r="AE50" s="10">
        <v>4.0</v>
      </c>
      <c r="AF50" s="10" t="s">
        <v>74</v>
      </c>
      <c r="AG50" s="10" t="s">
        <v>74</v>
      </c>
      <c r="AH50" s="10" t="s">
        <v>74</v>
      </c>
      <c r="AI50" s="10" t="s">
        <v>74</v>
      </c>
      <c r="AJ50" s="10" t="s">
        <v>74</v>
      </c>
      <c r="AK50" s="10" t="s">
        <v>328</v>
      </c>
      <c r="AL50" s="10">
        <v>14.0</v>
      </c>
      <c r="AM50" s="10" t="s">
        <v>318</v>
      </c>
      <c r="AN50" s="10">
        <v>3.0</v>
      </c>
      <c r="AO50" s="10" t="s">
        <v>74</v>
      </c>
      <c r="AP50" s="10" t="s">
        <v>79</v>
      </c>
      <c r="AQ50" s="10" t="s">
        <v>80</v>
      </c>
      <c r="AR50" s="10">
        <v>500.0</v>
      </c>
      <c r="AS50" s="10" t="s">
        <v>81</v>
      </c>
      <c r="AT50" s="10">
        <v>996.0</v>
      </c>
      <c r="AU50" s="10"/>
      <c r="AV50" s="10" t="s">
        <v>74</v>
      </c>
      <c r="AW50" s="10" t="s">
        <v>74</v>
      </c>
      <c r="AX50" s="10">
        <v>1.0</v>
      </c>
      <c r="AY50" s="10">
        <v>60.0</v>
      </c>
      <c r="AZ50" s="10" t="s">
        <v>74</v>
      </c>
      <c r="BA50" s="10" t="s">
        <v>74</v>
      </c>
      <c r="BB50" s="10">
        <v>1.0</v>
      </c>
      <c r="BC50" s="10" t="s">
        <v>74</v>
      </c>
      <c r="BD50" s="10" t="s">
        <v>74</v>
      </c>
      <c r="BE50" s="10">
        <v>3.0</v>
      </c>
      <c r="BF50" s="10">
        <v>3.0</v>
      </c>
    </row>
    <row r="51" ht="14.25" hidden="1" customHeight="1">
      <c r="A51" s="10">
        <f t="shared" si="13"/>
        <v>45</v>
      </c>
      <c r="B51" s="10" t="s">
        <v>313</v>
      </c>
      <c r="C51" s="11" t="s">
        <v>314</v>
      </c>
      <c r="D51" s="11" t="s">
        <v>329</v>
      </c>
      <c r="E51" s="10">
        <f t="shared" si="14"/>
        <v>4</v>
      </c>
      <c r="F51" s="11" t="s">
        <v>330</v>
      </c>
      <c r="G51" s="11"/>
      <c r="H51" s="10"/>
      <c r="I51" s="11"/>
      <c r="J51" s="11"/>
      <c r="K51" s="10" t="s">
        <v>145</v>
      </c>
      <c r="L51" s="10" t="s">
        <v>145</v>
      </c>
      <c r="M51" s="10" t="s">
        <v>65</v>
      </c>
      <c r="N51" s="10" t="s">
        <v>74</v>
      </c>
      <c r="O51" s="10"/>
      <c r="P51" s="10"/>
      <c r="Q51" s="10"/>
      <c r="R51" s="10"/>
      <c r="S51" s="10"/>
      <c r="T51" s="10"/>
      <c r="U51" s="10"/>
      <c r="V51" s="10" t="s">
        <v>74</v>
      </c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</row>
    <row r="52" ht="14.25" hidden="1" customHeight="1">
      <c r="A52" s="10">
        <f t="shared" si="13"/>
        <v>46</v>
      </c>
      <c r="B52" s="10"/>
      <c r="C52" s="11" t="s">
        <v>314</v>
      </c>
      <c r="D52" s="11" t="s">
        <v>314</v>
      </c>
      <c r="E52" s="10">
        <f t="shared" si="14"/>
        <v>5</v>
      </c>
      <c r="F52" s="11" t="s">
        <v>331</v>
      </c>
      <c r="G52" s="11"/>
      <c r="H52" s="10"/>
      <c r="I52" s="11"/>
      <c r="J52" s="11"/>
      <c r="K52" s="10" t="s">
        <v>145</v>
      </c>
      <c r="L52" s="10" t="s">
        <v>145</v>
      </c>
      <c r="M52" s="10" t="s">
        <v>65</v>
      </c>
      <c r="N52" s="10" t="s">
        <v>74</v>
      </c>
      <c r="O52" s="10"/>
      <c r="P52" s="10"/>
      <c r="Q52" s="10"/>
      <c r="R52" s="10"/>
      <c r="S52" s="10"/>
      <c r="T52" s="10"/>
      <c r="U52" s="10"/>
      <c r="V52" s="10" t="s">
        <v>74</v>
      </c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</row>
    <row r="53" ht="14.25" hidden="1" customHeight="1">
      <c r="A53" s="10">
        <f t="shared" si="13"/>
        <v>47</v>
      </c>
      <c r="B53" s="10" t="s">
        <v>313</v>
      </c>
      <c r="C53" s="11" t="s">
        <v>332</v>
      </c>
      <c r="D53" s="11" t="s">
        <v>333</v>
      </c>
      <c r="E53" s="10">
        <f t="shared" si="14"/>
        <v>6</v>
      </c>
      <c r="F53" s="11" t="s">
        <v>334</v>
      </c>
      <c r="G53" s="11"/>
      <c r="H53" s="10"/>
      <c r="I53" s="11"/>
      <c r="J53" s="11"/>
      <c r="K53" s="10" t="s">
        <v>145</v>
      </c>
      <c r="L53" s="10" t="s">
        <v>145</v>
      </c>
      <c r="M53" s="10" t="s">
        <v>245</v>
      </c>
      <c r="N53" s="10" t="s">
        <v>74</v>
      </c>
      <c r="O53" s="10"/>
      <c r="P53" s="10"/>
      <c r="Q53" s="10"/>
      <c r="R53" s="10"/>
      <c r="S53" s="10"/>
      <c r="T53" s="10"/>
      <c r="U53" s="10"/>
      <c r="V53" s="10" t="s">
        <v>74</v>
      </c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</row>
    <row r="54" ht="14.25" hidden="1" customHeight="1">
      <c r="A54" s="10">
        <f t="shared" si="13"/>
        <v>48</v>
      </c>
      <c r="B54" s="10" t="s">
        <v>313</v>
      </c>
      <c r="C54" s="11" t="s">
        <v>332</v>
      </c>
      <c r="D54" s="11" t="s">
        <v>335</v>
      </c>
      <c r="E54" s="10">
        <f t="shared" si="14"/>
        <v>7</v>
      </c>
      <c r="F54" s="11" t="s">
        <v>336</v>
      </c>
      <c r="G54" s="11"/>
      <c r="H54" s="10"/>
      <c r="I54" s="11"/>
      <c r="J54" s="11"/>
      <c r="K54" s="10" t="s">
        <v>145</v>
      </c>
      <c r="L54" s="10" t="s">
        <v>252</v>
      </c>
      <c r="M54" s="10" t="s">
        <v>109</v>
      </c>
      <c r="N54" s="10" t="s">
        <v>95</v>
      </c>
      <c r="O54" s="10"/>
      <c r="P54" s="10"/>
      <c r="Q54" s="10"/>
      <c r="R54" s="10"/>
      <c r="S54" s="10"/>
      <c r="T54" s="10" t="s">
        <v>337</v>
      </c>
      <c r="U54" s="10"/>
      <c r="V54" s="10" t="s">
        <v>74</v>
      </c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</row>
    <row r="55" ht="14.25" hidden="1" customHeight="1">
      <c r="A55" s="10">
        <f t="shared" si="13"/>
        <v>49</v>
      </c>
      <c r="B55" s="10" t="s">
        <v>313</v>
      </c>
      <c r="C55" s="11" t="s">
        <v>332</v>
      </c>
      <c r="D55" s="11" t="s">
        <v>338</v>
      </c>
      <c r="E55" s="10">
        <f t="shared" si="14"/>
        <v>8</v>
      </c>
      <c r="F55" s="11" t="s">
        <v>339</v>
      </c>
      <c r="G55" s="11"/>
      <c r="H55" s="10"/>
      <c r="I55" s="11"/>
      <c r="J55" s="11"/>
      <c r="K55" s="10" t="s">
        <v>145</v>
      </c>
      <c r="L55" s="10" t="s">
        <v>145</v>
      </c>
      <c r="M55" s="10" t="s">
        <v>245</v>
      </c>
      <c r="N55" s="10" t="s">
        <v>74</v>
      </c>
      <c r="O55" s="10"/>
      <c r="P55" s="10"/>
      <c r="Q55" s="10"/>
      <c r="R55" s="10"/>
      <c r="S55" s="10"/>
      <c r="T55" s="10"/>
      <c r="U55" s="10"/>
      <c r="V55" s="10" t="s">
        <v>74</v>
      </c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</row>
    <row r="56" ht="14.25" hidden="1" customHeight="1">
      <c r="A56" s="10">
        <f t="shared" si="13"/>
        <v>50</v>
      </c>
      <c r="B56" s="10" t="s">
        <v>313</v>
      </c>
      <c r="C56" s="11" t="s">
        <v>340</v>
      </c>
      <c r="D56" s="11" t="s">
        <v>341</v>
      </c>
      <c r="E56" s="10">
        <f t="shared" si="14"/>
        <v>9</v>
      </c>
      <c r="F56" s="11" t="s">
        <v>342</v>
      </c>
      <c r="G56" s="11"/>
      <c r="H56" s="10"/>
      <c r="I56" s="11">
        <v>0.962722</v>
      </c>
      <c r="J56" s="11">
        <v>102.331371</v>
      </c>
      <c r="K56" s="10" t="s">
        <v>64</v>
      </c>
      <c r="L56" s="10" t="s">
        <v>252</v>
      </c>
      <c r="M56" s="10" t="s">
        <v>65</v>
      </c>
      <c r="N56" s="10" t="s">
        <v>95</v>
      </c>
      <c r="O56" s="10" t="s">
        <v>67</v>
      </c>
      <c r="P56" s="10"/>
      <c r="Q56" s="10"/>
      <c r="R56" s="10"/>
      <c r="S56" s="10"/>
      <c r="T56" s="10"/>
      <c r="U56" s="10" t="s">
        <v>95</v>
      </c>
      <c r="V56" s="10" t="s">
        <v>74</v>
      </c>
      <c r="W56" s="10">
        <v>2.0</v>
      </c>
      <c r="X56" s="10" t="s">
        <v>74</v>
      </c>
      <c r="Y56" s="10" t="s">
        <v>75</v>
      </c>
      <c r="Z56" s="10" t="s">
        <v>74</v>
      </c>
      <c r="AA56" s="10" t="s">
        <v>76</v>
      </c>
      <c r="AB56" s="10" t="s">
        <v>74</v>
      </c>
      <c r="AC56" s="10"/>
      <c r="AD56" s="10" t="s">
        <v>74</v>
      </c>
      <c r="AE56" s="10">
        <v>4.0</v>
      </c>
      <c r="AF56" s="10" t="s">
        <v>74</v>
      </c>
      <c r="AG56" s="10" t="s">
        <v>74</v>
      </c>
      <c r="AH56" s="10" t="s">
        <v>74</v>
      </c>
      <c r="AI56" s="10" t="s">
        <v>74</v>
      </c>
      <c r="AJ56" s="10" t="s">
        <v>74</v>
      </c>
      <c r="AK56" s="10" t="s">
        <v>343</v>
      </c>
      <c r="AL56" s="10">
        <v>14.0</v>
      </c>
      <c r="AM56" s="10" t="s">
        <v>344</v>
      </c>
      <c r="AN56" s="10">
        <v>3.0</v>
      </c>
      <c r="AO56" s="10" t="s">
        <v>74</v>
      </c>
      <c r="AP56" s="10" t="s">
        <v>74</v>
      </c>
      <c r="AQ56" s="10" t="s">
        <v>74</v>
      </c>
      <c r="AR56" s="10">
        <v>0.0</v>
      </c>
      <c r="AS56" s="10" t="s">
        <v>345</v>
      </c>
      <c r="AT56" s="10">
        <v>996.0</v>
      </c>
      <c r="AU56" s="10"/>
      <c r="AV56" s="10" t="s">
        <v>74</v>
      </c>
      <c r="AW56" s="10" t="s">
        <v>74</v>
      </c>
      <c r="AX56" s="10">
        <v>0.0</v>
      </c>
      <c r="AY56" s="10">
        <v>0.0</v>
      </c>
      <c r="AZ56" s="10" t="s">
        <v>74</v>
      </c>
      <c r="BA56" s="10" t="s">
        <v>74</v>
      </c>
      <c r="BB56" s="10">
        <v>1.0</v>
      </c>
      <c r="BC56" s="10" t="s">
        <v>74</v>
      </c>
      <c r="BD56" s="10" t="s">
        <v>74</v>
      </c>
      <c r="BE56" s="10">
        <v>0.0</v>
      </c>
      <c r="BF56" s="10">
        <v>0.0</v>
      </c>
    </row>
    <row r="57" ht="14.25" hidden="1" customHeight="1">
      <c r="A57" s="10">
        <f t="shared" si="13"/>
        <v>51</v>
      </c>
      <c r="B57" s="10" t="s">
        <v>313</v>
      </c>
      <c r="C57" s="11" t="s">
        <v>340</v>
      </c>
      <c r="D57" s="11" t="s">
        <v>346</v>
      </c>
      <c r="E57" s="10">
        <f t="shared" si="14"/>
        <v>10</v>
      </c>
      <c r="F57" s="11" t="s">
        <v>347</v>
      </c>
      <c r="G57" s="11"/>
      <c r="H57" s="10"/>
      <c r="I57" s="11"/>
      <c r="J57" s="11"/>
      <c r="K57" s="10" t="s">
        <v>145</v>
      </c>
      <c r="L57" s="10" t="s">
        <v>145</v>
      </c>
      <c r="M57" s="10" t="s">
        <v>245</v>
      </c>
      <c r="N57" s="10" t="s">
        <v>74</v>
      </c>
      <c r="O57" s="10"/>
      <c r="P57" s="10"/>
      <c r="Q57" s="10"/>
      <c r="R57" s="10"/>
      <c r="S57" s="10"/>
      <c r="T57" s="10"/>
      <c r="U57" s="10"/>
      <c r="V57" s="10" t="s">
        <v>74</v>
      </c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</row>
    <row r="58" ht="14.25" hidden="1" customHeight="1">
      <c r="A58" s="10">
        <f t="shared" si="13"/>
        <v>52</v>
      </c>
      <c r="B58" s="10" t="s">
        <v>313</v>
      </c>
      <c r="C58" s="11" t="s">
        <v>340</v>
      </c>
      <c r="D58" s="11" t="s">
        <v>348</v>
      </c>
      <c r="E58" s="10">
        <f t="shared" si="14"/>
        <v>11</v>
      </c>
      <c r="F58" s="11" t="s">
        <v>348</v>
      </c>
      <c r="G58" s="11"/>
      <c r="H58" s="10"/>
      <c r="I58" s="11"/>
      <c r="J58" s="11"/>
      <c r="K58" s="10" t="s">
        <v>145</v>
      </c>
      <c r="L58" s="10" t="s">
        <v>145</v>
      </c>
      <c r="M58" s="10" t="s">
        <v>245</v>
      </c>
      <c r="N58" s="10" t="s">
        <v>74</v>
      </c>
      <c r="O58" s="10"/>
      <c r="P58" s="10"/>
      <c r="Q58" s="10"/>
      <c r="R58" s="10"/>
      <c r="S58" s="10"/>
      <c r="T58" s="10"/>
      <c r="U58" s="10"/>
      <c r="V58" s="10" t="s">
        <v>74</v>
      </c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</row>
    <row r="59" ht="14.25" hidden="1" customHeight="1">
      <c r="A59" s="10">
        <f t="shared" si="13"/>
        <v>53</v>
      </c>
      <c r="B59" s="10"/>
      <c r="C59" s="11" t="s">
        <v>340</v>
      </c>
      <c r="D59" s="11" t="s">
        <v>349</v>
      </c>
      <c r="E59" s="10">
        <f t="shared" si="14"/>
        <v>12</v>
      </c>
      <c r="F59" s="11" t="s">
        <v>350</v>
      </c>
      <c r="G59" s="11"/>
      <c r="H59" s="10"/>
      <c r="I59" s="11"/>
      <c r="J59" s="11"/>
      <c r="K59" s="10" t="s">
        <v>145</v>
      </c>
      <c r="L59" s="10" t="s">
        <v>145</v>
      </c>
      <c r="M59" s="10" t="s">
        <v>65</v>
      </c>
      <c r="N59" s="10" t="s">
        <v>74</v>
      </c>
      <c r="O59" s="10"/>
      <c r="P59" s="10"/>
      <c r="Q59" s="10"/>
      <c r="R59" s="10"/>
      <c r="S59" s="10"/>
      <c r="T59" s="10"/>
      <c r="U59" s="10"/>
      <c r="V59" s="10" t="s">
        <v>74</v>
      </c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</row>
    <row r="60" ht="14.25" hidden="1" customHeight="1">
      <c r="A60" s="10">
        <f t="shared" si="13"/>
        <v>54</v>
      </c>
      <c r="B60" s="10" t="s">
        <v>313</v>
      </c>
      <c r="C60" s="11" t="s">
        <v>340</v>
      </c>
      <c r="D60" s="11" t="s">
        <v>351</v>
      </c>
      <c r="E60" s="10">
        <f t="shared" si="14"/>
        <v>13</v>
      </c>
      <c r="F60" s="11" t="s">
        <v>352</v>
      </c>
      <c r="G60" s="11"/>
      <c r="H60" s="10"/>
      <c r="I60" s="11">
        <v>0.93035</v>
      </c>
      <c r="J60" s="11">
        <v>102.462496</v>
      </c>
      <c r="K60" s="10" t="s">
        <v>64</v>
      </c>
      <c r="L60" s="10" t="s">
        <v>64</v>
      </c>
      <c r="M60" s="10" t="s">
        <v>65</v>
      </c>
      <c r="N60" s="10" t="s">
        <v>86</v>
      </c>
      <c r="O60" s="10" t="s">
        <v>67</v>
      </c>
      <c r="P60" s="10"/>
      <c r="Q60" s="10"/>
      <c r="R60" s="10"/>
      <c r="S60" s="10"/>
      <c r="T60" s="10"/>
      <c r="U60" s="10" t="s">
        <v>72</v>
      </c>
      <c r="V60" s="10" t="s">
        <v>353</v>
      </c>
      <c r="W60" s="10">
        <v>1.0</v>
      </c>
      <c r="X60" s="10" t="s">
        <v>74</v>
      </c>
      <c r="Y60" s="10" t="s">
        <v>75</v>
      </c>
      <c r="Z60" s="10" t="s">
        <v>74</v>
      </c>
      <c r="AA60" s="10" t="s">
        <v>76</v>
      </c>
      <c r="AB60" s="10" t="s">
        <v>74</v>
      </c>
      <c r="AC60" s="10"/>
      <c r="AD60" s="10" t="s">
        <v>74</v>
      </c>
      <c r="AE60" s="10">
        <v>4.0</v>
      </c>
      <c r="AF60" s="10" t="s">
        <v>74</v>
      </c>
      <c r="AG60" s="10" t="s">
        <v>74</v>
      </c>
      <c r="AH60" s="10" t="s">
        <v>74</v>
      </c>
      <c r="AI60" s="10" t="s">
        <v>74</v>
      </c>
      <c r="AJ60" s="10" t="s">
        <v>74</v>
      </c>
      <c r="AK60" s="10" t="s">
        <v>354</v>
      </c>
      <c r="AL60" s="10">
        <v>14.0</v>
      </c>
      <c r="AM60" s="10" t="s">
        <v>344</v>
      </c>
      <c r="AN60" s="10">
        <v>2.0</v>
      </c>
      <c r="AO60" s="10" t="s">
        <v>74</v>
      </c>
      <c r="AP60" s="10" t="s">
        <v>79</v>
      </c>
      <c r="AQ60" s="10" t="s">
        <v>80</v>
      </c>
      <c r="AR60" s="10">
        <v>500.0</v>
      </c>
      <c r="AS60" s="10" t="s">
        <v>81</v>
      </c>
      <c r="AT60" s="10">
        <v>996.0</v>
      </c>
      <c r="AU60" s="10"/>
      <c r="AV60" s="10" t="s">
        <v>74</v>
      </c>
      <c r="AW60" s="10" t="s">
        <v>74</v>
      </c>
      <c r="AX60" s="10">
        <v>1.0</v>
      </c>
      <c r="AY60" s="10">
        <v>57.0</v>
      </c>
      <c r="AZ60" s="10" t="s">
        <v>74</v>
      </c>
      <c r="BA60" s="10" t="s">
        <v>74</v>
      </c>
      <c r="BB60" s="10">
        <v>1.0</v>
      </c>
      <c r="BC60" s="10" t="s">
        <v>74</v>
      </c>
      <c r="BD60" s="10" t="s">
        <v>74</v>
      </c>
      <c r="BE60" s="10">
        <v>2.0</v>
      </c>
      <c r="BF60" s="10">
        <v>3.0</v>
      </c>
    </row>
    <row r="61" ht="14.25" hidden="1" customHeight="1">
      <c r="A61" s="10">
        <f t="shared" si="13"/>
        <v>55</v>
      </c>
      <c r="B61" s="10" t="s">
        <v>313</v>
      </c>
      <c r="C61" s="11" t="s">
        <v>340</v>
      </c>
      <c r="D61" s="11" t="s">
        <v>355</v>
      </c>
      <c r="E61" s="10">
        <f t="shared" si="14"/>
        <v>14</v>
      </c>
      <c r="F61" s="11" t="s">
        <v>356</v>
      </c>
      <c r="G61" s="11"/>
      <c r="H61" s="10"/>
      <c r="I61" s="11">
        <v>1.017772</v>
      </c>
      <c r="J61" s="11">
        <v>102.665928</v>
      </c>
      <c r="K61" s="10" t="s">
        <v>64</v>
      </c>
      <c r="L61" s="10" t="s">
        <v>64</v>
      </c>
      <c r="M61" s="10" t="s">
        <v>245</v>
      </c>
      <c r="N61" s="10" t="s">
        <v>86</v>
      </c>
      <c r="O61" s="10" t="s">
        <v>67</v>
      </c>
      <c r="P61" s="10"/>
      <c r="Q61" s="10"/>
      <c r="R61" s="10"/>
      <c r="S61" s="10"/>
      <c r="T61" s="10"/>
      <c r="U61" s="10" t="s">
        <v>246</v>
      </c>
      <c r="V61" s="10" t="s">
        <v>357</v>
      </c>
      <c r="W61" s="10">
        <v>2.0</v>
      </c>
      <c r="X61" s="10" t="s">
        <v>74</v>
      </c>
      <c r="Y61" s="10" t="s">
        <v>75</v>
      </c>
      <c r="Z61" s="10" t="s">
        <v>74</v>
      </c>
      <c r="AA61" s="10" t="s">
        <v>76</v>
      </c>
      <c r="AB61" s="10" t="s">
        <v>74</v>
      </c>
      <c r="AC61" s="10"/>
      <c r="AD61" s="10" t="s">
        <v>74</v>
      </c>
      <c r="AE61" s="10">
        <v>4.0</v>
      </c>
      <c r="AF61" s="10" t="s">
        <v>74</v>
      </c>
      <c r="AG61" s="10" t="s">
        <v>74</v>
      </c>
      <c r="AH61" s="10" t="s">
        <v>74</v>
      </c>
      <c r="AI61" s="10" t="s">
        <v>74</v>
      </c>
      <c r="AJ61" s="10" t="s">
        <v>74</v>
      </c>
      <c r="AK61" s="10" t="s">
        <v>358</v>
      </c>
      <c r="AL61" s="10">
        <v>14.0</v>
      </c>
      <c r="AM61" s="10" t="s">
        <v>344</v>
      </c>
      <c r="AN61" s="10">
        <v>3.0</v>
      </c>
      <c r="AO61" s="10" t="s">
        <v>74</v>
      </c>
      <c r="AP61" s="10" t="s">
        <v>74</v>
      </c>
      <c r="AQ61" s="10" t="s">
        <v>80</v>
      </c>
      <c r="AR61" s="10">
        <v>500.0</v>
      </c>
      <c r="AS61" s="10" t="s">
        <v>81</v>
      </c>
      <c r="AT61" s="10">
        <v>996.0</v>
      </c>
      <c r="AU61" s="10"/>
      <c r="AV61" s="10" t="s">
        <v>74</v>
      </c>
      <c r="AW61" s="10" t="s">
        <v>74</v>
      </c>
      <c r="AX61" s="10">
        <v>1.0</v>
      </c>
      <c r="AY61" s="10">
        <v>0.0</v>
      </c>
      <c r="AZ61" s="10" t="s">
        <v>74</v>
      </c>
      <c r="BA61" s="10" t="s">
        <v>74</v>
      </c>
      <c r="BB61" s="10">
        <v>1.0</v>
      </c>
      <c r="BC61" s="10" t="s">
        <v>74</v>
      </c>
      <c r="BD61" s="10" t="s">
        <v>74</v>
      </c>
      <c r="BE61" s="10">
        <v>3.0</v>
      </c>
      <c r="BF61" s="10">
        <v>3.0</v>
      </c>
    </row>
    <row r="62" ht="14.25" hidden="1" customHeight="1">
      <c r="A62" s="10">
        <f t="shared" si="13"/>
        <v>56</v>
      </c>
      <c r="B62" s="10" t="s">
        <v>313</v>
      </c>
      <c r="C62" s="11" t="s">
        <v>340</v>
      </c>
      <c r="D62" s="11" t="s">
        <v>355</v>
      </c>
      <c r="E62" s="10">
        <f t="shared" si="14"/>
        <v>15</v>
      </c>
      <c r="F62" s="11" t="s">
        <v>359</v>
      </c>
      <c r="G62" s="11"/>
      <c r="H62" s="10"/>
      <c r="I62" s="11">
        <v>0.998179</v>
      </c>
      <c r="J62" s="11">
        <v>102.666664</v>
      </c>
      <c r="K62" s="10" t="s">
        <v>64</v>
      </c>
      <c r="L62" s="10" t="s">
        <v>64</v>
      </c>
      <c r="M62" s="10" t="s">
        <v>65</v>
      </c>
      <c r="N62" s="10" t="s">
        <v>86</v>
      </c>
      <c r="O62" s="10" t="s">
        <v>67</v>
      </c>
      <c r="P62" s="10"/>
      <c r="Q62" s="10"/>
      <c r="R62" s="10"/>
      <c r="S62" s="10"/>
      <c r="T62" s="10"/>
      <c r="U62" s="10" t="s">
        <v>72</v>
      </c>
      <c r="V62" s="10" t="s">
        <v>360</v>
      </c>
      <c r="W62" s="10">
        <v>2.0</v>
      </c>
      <c r="X62" s="10" t="s">
        <v>74</v>
      </c>
      <c r="Y62" s="10" t="s">
        <v>75</v>
      </c>
      <c r="Z62" s="10" t="s">
        <v>74</v>
      </c>
      <c r="AA62" s="10" t="s">
        <v>76</v>
      </c>
      <c r="AB62" s="10" t="s">
        <v>74</v>
      </c>
      <c r="AC62" s="10"/>
      <c r="AD62" s="10" t="s">
        <v>74</v>
      </c>
      <c r="AE62" s="10">
        <v>4.0</v>
      </c>
      <c r="AF62" s="10" t="s">
        <v>74</v>
      </c>
      <c r="AG62" s="10" t="s">
        <v>74</v>
      </c>
      <c r="AH62" s="10" t="s">
        <v>74</v>
      </c>
      <c r="AI62" s="10" t="s">
        <v>74</v>
      </c>
      <c r="AJ62" s="10" t="s">
        <v>74</v>
      </c>
      <c r="AK62" s="10" t="s">
        <v>361</v>
      </c>
      <c r="AL62" s="10">
        <v>14.0</v>
      </c>
      <c r="AM62" s="10" t="s">
        <v>344</v>
      </c>
      <c r="AN62" s="10">
        <v>3.0</v>
      </c>
      <c r="AO62" s="10" t="s">
        <v>74</v>
      </c>
      <c r="AP62" s="10" t="s">
        <v>79</v>
      </c>
      <c r="AQ62" s="10" t="s">
        <v>80</v>
      </c>
      <c r="AR62" s="10">
        <v>500.0</v>
      </c>
      <c r="AS62" s="10" t="s">
        <v>81</v>
      </c>
      <c r="AT62" s="10">
        <v>996.0</v>
      </c>
      <c r="AU62" s="10"/>
      <c r="AV62" s="10" t="s">
        <v>74</v>
      </c>
      <c r="AW62" s="10" t="s">
        <v>74</v>
      </c>
      <c r="AX62" s="10">
        <v>1.0</v>
      </c>
      <c r="AY62" s="10">
        <v>0.0</v>
      </c>
      <c r="AZ62" s="10" t="s">
        <v>74</v>
      </c>
      <c r="BA62" s="10" t="s">
        <v>74</v>
      </c>
      <c r="BB62" s="10">
        <v>1.0</v>
      </c>
      <c r="BC62" s="10" t="s">
        <v>74</v>
      </c>
      <c r="BD62" s="10" t="s">
        <v>74</v>
      </c>
      <c r="BE62" s="10">
        <v>2.0</v>
      </c>
      <c r="BF62" s="10">
        <v>3.0</v>
      </c>
    </row>
    <row r="63" ht="14.25" hidden="1" customHeight="1">
      <c r="A63" s="10">
        <f t="shared" si="13"/>
        <v>57</v>
      </c>
      <c r="B63" s="10" t="s">
        <v>313</v>
      </c>
      <c r="C63" s="14" t="s">
        <v>362</v>
      </c>
      <c r="D63" s="11" t="s">
        <v>363</v>
      </c>
      <c r="E63" s="10">
        <f t="shared" si="14"/>
        <v>16</v>
      </c>
      <c r="F63" s="14" t="s">
        <v>364</v>
      </c>
      <c r="G63" s="11"/>
      <c r="H63" s="10"/>
      <c r="I63" s="11">
        <v>1.694333</v>
      </c>
      <c r="J63" s="11">
        <v>101.416139</v>
      </c>
      <c r="K63" s="10" t="s">
        <v>64</v>
      </c>
      <c r="L63" s="10" t="s">
        <v>64</v>
      </c>
      <c r="M63" s="10" t="s">
        <v>365</v>
      </c>
      <c r="N63" s="10" t="s">
        <v>110</v>
      </c>
      <c r="O63" s="10" t="s">
        <v>67</v>
      </c>
      <c r="P63" s="10" t="s">
        <v>68</v>
      </c>
      <c r="Q63" s="10" t="s">
        <v>366</v>
      </c>
      <c r="R63" s="10" t="s">
        <v>367</v>
      </c>
      <c r="S63" s="10" t="s">
        <v>71</v>
      </c>
      <c r="T63" s="10"/>
      <c r="U63" s="10" t="s">
        <v>72</v>
      </c>
      <c r="V63" s="10" t="s">
        <v>368</v>
      </c>
      <c r="W63" s="10">
        <v>1.0</v>
      </c>
      <c r="X63" s="10" t="s">
        <v>74</v>
      </c>
      <c r="Y63" s="10" t="s">
        <v>75</v>
      </c>
      <c r="Z63" s="10" t="s">
        <v>74</v>
      </c>
      <c r="AA63" s="10" t="s">
        <v>76</v>
      </c>
      <c r="AB63" s="10" t="s">
        <v>74</v>
      </c>
      <c r="AC63" s="10"/>
      <c r="AD63" s="10" t="s">
        <v>74</v>
      </c>
      <c r="AE63" s="10">
        <v>4.0</v>
      </c>
      <c r="AF63" s="10" t="s">
        <v>74</v>
      </c>
      <c r="AG63" s="10" t="s">
        <v>74</v>
      </c>
      <c r="AH63" s="10" t="s">
        <v>74</v>
      </c>
      <c r="AI63" s="10" t="s">
        <v>74</v>
      </c>
      <c r="AJ63" s="10" t="s">
        <v>74</v>
      </c>
      <c r="AK63" s="10" t="s">
        <v>369</v>
      </c>
      <c r="AL63" s="10">
        <v>14.0</v>
      </c>
      <c r="AM63" s="10" t="s">
        <v>370</v>
      </c>
      <c r="AN63" s="10">
        <v>1.0</v>
      </c>
      <c r="AO63" s="10" t="s">
        <v>74</v>
      </c>
      <c r="AP63" s="10" t="s">
        <v>79</v>
      </c>
      <c r="AQ63" s="10" t="s">
        <v>80</v>
      </c>
      <c r="AR63" s="10">
        <v>500.0</v>
      </c>
      <c r="AS63" s="10" t="s">
        <v>81</v>
      </c>
      <c r="AT63" s="10">
        <v>996.0</v>
      </c>
      <c r="AU63" s="10"/>
      <c r="AV63" s="10" t="s">
        <v>74</v>
      </c>
      <c r="AW63" s="10" t="s">
        <v>74</v>
      </c>
      <c r="AX63" s="10">
        <v>1.0</v>
      </c>
      <c r="AY63" s="10">
        <v>52.0</v>
      </c>
      <c r="AZ63" s="10" t="s">
        <v>74</v>
      </c>
      <c r="BA63" s="10" t="s">
        <v>74</v>
      </c>
      <c r="BB63" s="10">
        <v>1.0</v>
      </c>
      <c r="BC63" s="10" t="s">
        <v>74</v>
      </c>
      <c r="BD63" s="10" t="s">
        <v>74</v>
      </c>
      <c r="BE63" s="10">
        <v>3.0</v>
      </c>
      <c r="BF63" s="10">
        <v>3.0</v>
      </c>
    </row>
    <row r="64" ht="14.25" hidden="1" customHeight="1">
      <c r="A64" s="10">
        <f t="shared" si="13"/>
        <v>58</v>
      </c>
      <c r="B64" s="10" t="s">
        <v>313</v>
      </c>
      <c r="C64" s="11" t="s">
        <v>371</v>
      </c>
      <c r="D64" s="11" t="s">
        <v>372</v>
      </c>
      <c r="E64" s="10">
        <f t="shared" si="14"/>
        <v>17</v>
      </c>
      <c r="F64" s="11" t="s">
        <v>373</v>
      </c>
      <c r="G64" s="11"/>
      <c r="H64" s="10"/>
      <c r="I64" s="11">
        <v>0.967778</v>
      </c>
      <c r="J64" s="11">
        <v>102.251111</v>
      </c>
      <c r="K64" s="10" t="s">
        <v>64</v>
      </c>
      <c r="L64" s="10" t="s">
        <v>64</v>
      </c>
      <c r="M64" s="10" t="s">
        <v>65</v>
      </c>
      <c r="N64" s="10" t="s">
        <v>86</v>
      </c>
      <c r="O64" s="10" t="s">
        <v>67</v>
      </c>
      <c r="P64" s="10"/>
      <c r="Q64" s="10" t="s">
        <v>374</v>
      </c>
      <c r="R64" s="10" t="s">
        <v>375</v>
      </c>
      <c r="S64" s="10" t="s">
        <v>63</v>
      </c>
      <c r="T64" s="10"/>
      <c r="U64" s="10" t="s">
        <v>95</v>
      </c>
      <c r="V64" s="10" t="s">
        <v>74</v>
      </c>
      <c r="W64" s="10">
        <v>1.0</v>
      </c>
      <c r="X64" s="10" t="s">
        <v>74</v>
      </c>
      <c r="Y64" s="10" t="s">
        <v>75</v>
      </c>
      <c r="Z64" s="10" t="s">
        <v>74</v>
      </c>
      <c r="AA64" s="10" t="s">
        <v>76</v>
      </c>
      <c r="AB64" s="10" t="s">
        <v>74</v>
      </c>
      <c r="AC64" s="10"/>
      <c r="AD64" s="10" t="s">
        <v>74</v>
      </c>
      <c r="AE64" s="10">
        <v>4.0</v>
      </c>
      <c r="AF64" s="10" t="s">
        <v>74</v>
      </c>
      <c r="AG64" s="10" t="s">
        <v>74</v>
      </c>
      <c r="AH64" s="10" t="s">
        <v>74</v>
      </c>
      <c r="AI64" s="10" t="s">
        <v>74</v>
      </c>
      <c r="AJ64" s="10" t="s">
        <v>74</v>
      </c>
      <c r="AK64" s="10" t="s">
        <v>376</v>
      </c>
      <c r="AL64" s="10">
        <v>14.0</v>
      </c>
      <c r="AM64" s="10" t="s">
        <v>377</v>
      </c>
      <c r="AN64" s="10">
        <v>1.0</v>
      </c>
      <c r="AO64" s="10" t="s">
        <v>74</v>
      </c>
      <c r="AP64" s="10" t="s">
        <v>79</v>
      </c>
      <c r="AQ64" s="10" t="s">
        <v>80</v>
      </c>
      <c r="AR64" s="10">
        <v>1500.0</v>
      </c>
      <c r="AS64" s="10" t="s">
        <v>81</v>
      </c>
      <c r="AT64" s="10">
        <v>996.0</v>
      </c>
      <c r="AU64" s="10"/>
      <c r="AV64" s="10" t="s">
        <v>74</v>
      </c>
      <c r="AW64" s="10" t="s">
        <v>74</v>
      </c>
      <c r="AX64" s="10">
        <v>1.0</v>
      </c>
      <c r="AY64" s="10">
        <v>57.0</v>
      </c>
      <c r="AZ64" s="10" t="s">
        <v>74</v>
      </c>
      <c r="BA64" s="10" t="s">
        <v>74</v>
      </c>
      <c r="BB64" s="10">
        <v>1.0</v>
      </c>
      <c r="BC64" s="10" t="s">
        <v>74</v>
      </c>
      <c r="BD64" s="10" t="s">
        <v>74</v>
      </c>
      <c r="BE64" s="10">
        <v>4.0</v>
      </c>
      <c r="BF64" s="10">
        <v>4.0</v>
      </c>
    </row>
    <row r="65" ht="14.25" hidden="1" customHeight="1">
      <c r="A65" s="4" t="s">
        <v>378</v>
      </c>
      <c r="B65" s="5"/>
      <c r="C65" s="6" t="s">
        <v>379</v>
      </c>
      <c r="D65" s="7"/>
      <c r="E65" s="7"/>
      <c r="F65" s="7"/>
      <c r="G65" s="7"/>
      <c r="H65" s="8"/>
      <c r="I65" s="7"/>
      <c r="J65" s="7"/>
      <c r="K65" s="7"/>
      <c r="L65" s="7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</row>
    <row r="66" ht="14.25" hidden="1" customHeight="1">
      <c r="A66" s="10">
        <f>A64+1</f>
        <v>59</v>
      </c>
      <c r="B66" s="10" t="s">
        <v>379</v>
      </c>
      <c r="C66" s="11" t="s">
        <v>380</v>
      </c>
      <c r="D66" s="11" t="s">
        <v>381</v>
      </c>
      <c r="E66" s="10">
        <v>1.0</v>
      </c>
      <c r="F66" s="11" t="s">
        <v>382</v>
      </c>
      <c r="G66" s="11"/>
      <c r="H66" s="10"/>
      <c r="I66" s="11"/>
      <c r="J66" s="11"/>
      <c r="K66" s="10" t="s">
        <v>64</v>
      </c>
      <c r="L66" s="10" t="s">
        <v>64</v>
      </c>
      <c r="M66" s="10" t="s">
        <v>109</v>
      </c>
      <c r="N66" s="10" t="s">
        <v>86</v>
      </c>
      <c r="O66" s="10" t="s">
        <v>67</v>
      </c>
      <c r="P66" s="10" t="s">
        <v>68</v>
      </c>
      <c r="Q66" s="10" t="s">
        <v>383</v>
      </c>
      <c r="R66" s="10" t="s">
        <v>192</v>
      </c>
      <c r="S66" s="10" t="s">
        <v>63</v>
      </c>
      <c r="T66" s="10"/>
      <c r="U66" s="10" t="s">
        <v>113</v>
      </c>
      <c r="V66" s="10" t="s">
        <v>384</v>
      </c>
      <c r="W66" s="10">
        <v>1.0</v>
      </c>
      <c r="X66" s="10" t="s">
        <v>74</v>
      </c>
      <c r="Y66" s="10" t="s">
        <v>75</v>
      </c>
      <c r="Z66" s="10" t="s">
        <v>74</v>
      </c>
      <c r="AA66" s="10" t="s">
        <v>76</v>
      </c>
      <c r="AB66" s="10" t="s">
        <v>74</v>
      </c>
      <c r="AC66" s="10"/>
      <c r="AD66" s="10" t="s">
        <v>74</v>
      </c>
      <c r="AE66" s="10">
        <v>4.0</v>
      </c>
      <c r="AF66" s="10" t="s">
        <v>74</v>
      </c>
      <c r="AG66" s="10" t="s">
        <v>74</v>
      </c>
      <c r="AH66" s="10" t="s">
        <v>74</v>
      </c>
      <c r="AI66" s="10" t="s">
        <v>74</v>
      </c>
      <c r="AJ66" s="10" t="s">
        <v>74</v>
      </c>
      <c r="AK66" s="10" t="s">
        <v>385</v>
      </c>
      <c r="AL66" s="10">
        <v>15.0</v>
      </c>
      <c r="AM66" s="10" t="s">
        <v>386</v>
      </c>
      <c r="AN66" s="10">
        <v>1.0</v>
      </c>
      <c r="AO66" s="10" t="s">
        <v>74</v>
      </c>
      <c r="AP66" s="10" t="s">
        <v>79</v>
      </c>
      <c r="AQ66" s="10" t="s">
        <v>80</v>
      </c>
      <c r="AR66" s="10">
        <v>500.0</v>
      </c>
      <c r="AS66" s="10" t="s">
        <v>81</v>
      </c>
      <c r="AT66" s="10">
        <v>2.0</v>
      </c>
      <c r="AU66" s="10"/>
      <c r="AV66" s="10" t="s">
        <v>74</v>
      </c>
      <c r="AW66" s="10" t="s">
        <v>74</v>
      </c>
      <c r="AX66" s="10">
        <v>1.0</v>
      </c>
      <c r="AY66" s="10">
        <v>63.0</v>
      </c>
      <c r="AZ66" s="10" t="s">
        <v>74</v>
      </c>
      <c r="BA66" s="10" t="s">
        <v>74</v>
      </c>
      <c r="BB66" s="10">
        <v>1.0</v>
      </c>
      <c r="BC66" s="10" t="s">
        <v>74</v>
      </c>
      <c r="BD66" s="10" t="s">
        <v>74</v>
      </c>
      <c r="BE66" s="10">
        <v>3.0</v>
      </c>
      <c r="BF66" s="10">
        <v>3.0</v>
      </c>
    </row>
    <row r="67" ht="14.25" hidden="1" customHeight="1">
      <c r="A67" s="4" t="s">
        <v>387</v>
      </c>
      <c r="B67" s="5"/>
      <c r="C67" s="6" t="s">
        <v>388</v>
      </c>
      <c r="D67" s="7"/>
      <c r="E67" s="7"/>
      <c r="F67" s="7"/>
      <c r="G67" s="7"/>
      <c r="H67" s="8"/>
      <c r="I67" s="7"/>
      <c r="J67" s="7"/>
      <c r="K67" s="7"/>
      <c r="L67" s="7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</row>
    <row r="68" ht="14.25" hidden="1" customHeight="1">
      <c r="A68" s="10">
        <f>A66+1</f>
        <v>60</v>
      </c>
      <c r="B68" s="10" t="s">
        <v>388</v>
      </c>
      <c r="C68" s="11" t="s">
        <v>389</v>
      </c>
      <c r="D68" s="11" t="s">
        <v>390</v>
      </c>
      <c r="E68" s="10">
        <v>1.0</v>
      </c>
      <c r="F68" s="11" t="s">
        <v>391</v>
      </c>
      <c r="G68" s="11"/>
      <c r="H68" s="10"/>
      <c r="I68" s="11">
        <v>-2.3726</v>
      </c>
      <c r="J68" s="11">
        <v>104.805314</v>
      </c>
      <c r="K68" s="10" t="s">
        <v>64</v>
      </c>
      <c r="L68" s="10" t="s">
        <v>64</v>
      </c>
      <c r="M68" s="10" t="s">
        <v>392</v>
      </c>
      <c r="N68" s="10" t="s">
        <v>66</v>
      </c>
      <c r="O68" s="10" t="s">
        <v>67</v>
      </c>
      <c r="P68" s="10" t="s">
        <v>68</v>
      </c>
      <c r="Q68" s="10" t="s">
        <v>393</v>
      </c>
      <c r="R68" s="10" t="s">
        <v>394</v>
      </c>
      <c r="S68" s="10" t="s">
        <v>63</v>
      </c>
      <c r="T68" s="10"/>
      <c r="U68" s="10" t="s">
        <v>113</v>
      </c>
      <c r="V68" s="10" t="s">
        <v>395</v>
      </c>
      <c r="W68" s="10">
        <v>1.0</v>
      </c>
      <c r="X68" s="10" t="s">
        <v>74</v>
      </c>
      <c r="Y68" s="10" t="s">
        <v>75</v>
      </c>
      <c r="Z68" s="10" t="s">
        <v>74</v>
      </c>
      <c r="AA68" s="10" t="s">
        <v>76</v>
      </c>
      <c r="AB68" s="10" t="s">
        <v>74</v>
      </c>
      <c r="AC68" s="10"/>
      <c r="AD68" s="10" t="s">
        <v>74</v>
      </c>
      <c r="AE68" s="10">
        <v>4.0</v>
      </c>
      <c r="AF68" s="10" t="s">
        <v>74</v>
      </c>
      <c r="AG68" s="10" t="s">
        <v>74</v>
      </c>
      <c r="AH68" s="10" t="s">
        <v>74</v>
      </c>
      <c r="AI68" s="10" t="s">
        <v>74</v>
      </c>
      <c r="AJ68" s="10" t="s">
        <v>74</v>
      </c>
      <c r="AK68" s="10" t="s">
        <v>396</v>
      </c>
      <c r="AL68" s="10">
        <v>16.0</v>
      </c>
      <c r="AM68" s="10" t="s">
        <v>397</v>
      </c>
      <c r="AN68" s="10">
        <v>1.0</v>
      </c>
      <c r="AO68" s="10" t="s">
        <v>74</v>
      </c>
      <c r="AP68" s="10" t="s">
        <v>79</v>
      </c>
      <c r="AQ68" s="10" t="s">
        <v>80</v>
      </c>
      <c r="AR68" s="10">
        <v>1000.0</v>
      </c>
      <c r="AS68" s="10" t="s">
        <v>81</v>
      </c>
      <c r="AT68" s="10">
        <v>996.0</v>
      </c>
      <c r="AU68" s="10" t="s">
        <v>398</v>
      </c>
      <c r="AV68" s="10"/>
      <c r="AW68" s="10" t="s">
        <v>74</v>
      </c>
      <c r="AX68" s="10">
        <v>1.0</v>
      </c>
      <c r="AY68" s="10">
        <v>82.0</v>
      </c>
      <c r="AZ68" s="10" t="s">
        <v>74</v>
      </c>
      <c r="BA68" s="10" t="s">
        <v>74</v>
      </c>
      <c r="BB68" s="10">
        <v>1.0</v>
      </c>
      <c r="BC68" s="10" t="s">
        <v>74</v>
      </c>
      <c r="BD68" s="10" t="s">
        <v>74</v>
      </c>
      <c r="BE68" s="10">
        <v>4.0</v>
      </c>
      <c r="BF68" s="10">
        <v>4.0</v>
      </c>
    </row>
    <row r="69" ht="22.5" customHeight="1">
      <c r="A69" s="4" t="s">
        <v>399</v>
      </c>
      <c r="B69" s="5"/>
      <c r="C69" s="6" t="s">
        <v>400</v>
      </c>
      <c r="D69" s="7"/>
      <c r="E69" s="7"/>
      <c r="F69" s="7"/>
      <c r="G69" s="7"/>
      <c r="H69" s="8"/>
      <c r="I69" s="7"/>
      <c r="J69" s="7"/>
      <c r="K69" s="7"/>
      <c r="L69" s="7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</row>
    <row r="70" ht="14.25" hidden="1" customHeight="1">
      <c r="A70" s="10">
        <f>A68+1</f>
        <v>61</v>
      </c>
      <c r="B70" s="10" t="s">
        <v>400</v>
      </c>
      <c r="C70" s="11" t="s">
        <v>401</v>
      </c>
      <c r="D70" s="11" t="s">
        <v>402</v>
      </c>
      <c r="E70" s="10">
        <v>1.0</v>
      </c>
      <c r="F70" s="11" t="s">
        <v>403</v>
      </c>
      <c r="G70" s="11"/>
      <c r="H70" s="10"/>
      <c r="I70" s="11"/>
      <c r="J70" s="11"/>
      <c r="K70" s="10" t="s">
        <v>145</v>
      </c>
      <c r="L70" s="10" t="s">
        <v>145</v>
      </c>
      <c r="M70" s="10" t="s">
        <v>245</v>
      </c>
      <c r="N70" s="10" t="s">
        <v>74</v>
      </c>
      <c r="O70" s="10"/>
      <c r="P70" s="10"/>
      <c r="Q70" s="10"/>
      <c r="R70" s="10"/>
      <c r="S70" s="10"/>
      <c r="T70" s="10"/>
      <c r="U70" s="10"/>
      <c r="V70" s="10" t="s">
        <v>74</v>
      </c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</row>
    <row r="71" ht="14.25" hidden="1" customHeight="1">
      <c r="A71" s="10">
        <f t="shared" ref="A71:A91" si="15">A70+1</f>
        <v>62</v>
      </c>
      <c r="B71" s="10" t="s">
        <v>400</v>
      </c>
      <c r="C71" s="11" t="s">
        <v>401</v>
      </c>
      <c r="D71" s="11" t="s">
        <v>404</v>
      </c>
      <c r="E71" s="10">
        <f t="shared" ref="E71:E91" si="16">E70+1</f>
        <v>2</v>
      </c>
      <c r="F71" s="11" t="s">
        <v>405</v>
      </c>
      <c r="G71" s="11"/>
      <c r="H71" s="10"/>
      <c r="I71" s="11"/>
      <c r="J71" s="11"/>
      <c r="K71" s="10" t="s">
        <v>145</v>
      </c>
      <c r="L71" s="10" t="s">
        <v>252</v>
      </c>
      <c r="M71" s="10" t="s">
        <v>65</v>
      </c>
      <c r="N71" s="10" t="s">
        <v>95</v>
      </c>
      <c r="O71" s="10"/>
      <c r="P71" s="10"/>
      <c r="Q71" s="10"/>
      <c r="R71" s="10"/>
      <c r="S71" s="10"/>
      <c r="T71" s="10"/>
      <c r="U71" s="10"/>
      <c r="V71" s="10" t="s">
        <v>74</v>
      </c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</row>
    <row r="72" ht="14.25" customHeight="1">
      <c r="A72" s="10">
        <f t="shared" si="15"/>
        <v>63</v>
      </c>
      <c r="B72" s="10" t="s">
        <v>400</v>
      </c>
      <c r="C72" s="11" t="s">
        <v>406</v>
      </c>
      <c r="D72" s="11" t="s">
        <v>407</v>
      </c>
      <c r="E72" s="10">
        <f t="shared" si="16"/>
        <v>3</v>
      </c>
      <c r="F72" s="11" t="s">
        <v>408</v>
      </c>
      <c r="G72" s="11"/>
      <c r="H72" s="10"/>
      <c r="I72" s="11">
        <v>-2.083956</v>
      </c>
      <c r="J72" s="11">
        <v>105.132848</v>
      </c>
      <c r="K72" s="10" t="s">
        <v>64</v>
      </c>
      <c r="L72" s="10" t="s">
        <v>64</v>
      </c>
      <c r="M72" s="10" t="s">
        <v>109</v>
      </c>
      <c r="N72" s="10" t="s">
        <v>228</v>
      </c>
      <c r="O72" s="10" t="s">
        <v>67</v>
      </c>
      <c r="P72" s="10" t="s">
        <v>68</v>
      </c>
      <c r="Q72" s="10"/>
      <c r="R72" s="10"/>
      <c r="S72" s="10"/>
      <c r="T72" s="10"/>
      <c r="U72" s="10" t="s">
        <v>113</v>
      </c>
      <c r="V72" s="10" t="s">
        <v>409</v>
      </c>
      <c r="W72" s="10">
        <v>1.0</v>
      </c>
      <c r="X72" s="10" t="s">
        <v>74</v>
      </c>
      <c r="Y72" s="10" t="s">
        <v>75</v>
      </c>
      <c r="Z72" s="10" t="s">
        <v>74</v>
      </c>
      <c r="AA72" s="10" t="s">
        <v>76</v>
      </c>
      <c r="AB72" s="10" t="s">
        <v>74</v>
      </c>
      <c r="AC72" s="10"/>
      <c r="AD72" s="10" t="s">
        <v>74</v>
      </c>
      <c r="AE72" s="10">
        <v>4.0</v>
      </c>
      <c r="AF72" s="10" t="s">
        <v>74</v>
      </c>
      <c r="AG72" s="10" t="s">
        <v>74</v>
      </c>
      <c r="AH72" s="10" t="s">
        <v>74</v>
      </c>
      <c r="AI72" s="10" t="s">
        <v>74</v>
      </c>
      <c r="AJ72" s="10" t="s">
        <v>74</v>
      </c>
      <c r="AK72" s="10" t="s">
        <v>410</v>
      </c>
      <c r="AL72" s="10">
        <v>19.0</v>
      </c>
      <c r="AM72" s="10" t="s">
        <v>411</v>
      </c>
      <c r="AN72" s="10">
        <v>1.0</v>
      </c>
      <c r="AO72" s="10" t="s">
        <v>74</v>
      </c>
      <c r="AP72" s="10" t="s">
        <v>79</v>
      </c>
      <c r="AQ72" s="10" t="s">
        <v>80</v>
      </c>
      <c r="AR72" s="10">
        <v>500.0</v>
      </c>
      <c r="AS72" s="10" t="s">
        <v>81</v>
      </c>
      <c r="AT72" s="10">
        <v>1.0</v>
      </c>
      <c r="AU72" s="10"/>
      <c r="AV72" s="10" t="s">
        <v>74</v>
      </c>
      <c r="AW72" s="10" t="s">
        <v>74</v>
      </c>
      <c r="AX72" s="10">
        <v>1.0</v>
      </c>
      <c r="AY72" s="10">
        <v>57.0</v>
      </c>
      <c r="AZ72" s="10" t="s">
        <v>74</v>
      </c>
      <c r="BA72" s="10" t="s">
        <v>74</v>
      </c>
      <c r="BB72" s="10">
        <v>1.0</v>
      </c>
      <c r="BC72" s="10" t="s">
        <v>74</v>
      </c>
      <c r="BD72" s="10" t="s">
        <v>74</v>
      </c>
      <c r="BE72" s="10">
        <v>3.0</v>
      </c>
      <c r="BF72" s="10">
        <v>3.0</v>
      </c>
    </row>
    <row r="73" ht="14.25" hidden="1" customHeight="1">
      <c r="A73" s="10">
        <f t="shared" si="15"/>
        <v>64</v>
      </c>
      <c r="B73" s="10" t="s">
        <v>400</v>
      </c>
      <c r="C73" s="11" t="s">
        <v>406</v>
      </c>
      <c r="D73" s="11" t="s">
        <v>412</v>
      </c>
      <c r="E73" s="10">
        <f t="shared" si="16"/>
        <v>4</v>
      </c>
      <c r="F73" s="11" t="s">
        <v>413</v>
      </c>
      <c r="G73" s="11"/>
      <c r="H73" s="10"/>
      <c r="I73" s="11"/>
      <c r="J73" s="11"/>
      <c r="K73" s="10" t="s">
        <v>145</v>
      </c>
      <c r="L73" s="10" t="s">
        <v>252</v>
      </c>
      <c r="M73" s="10" t="s">
        <v>65</v>
      </c>
      <c r="N73" s="10" t="s">
        <v>95</v>
      </c>
      <c r="O73" s="10"/>
      <c r="P73" s="10"/>
      <c r="Q73" s="10"/>
      <c r="R73" s="10"/>
      <c r="S73" s="10"/>
      <c r="T73" s="10"/>
      <c r="U73" s="10"/>
      <c r="V73" s="10" t="s">
        <v>74</v>
      </c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</row>
    <row r="74" ht="14.25" hidden="1" customHeight="1">
      <c r="A74" s="10">
        <f t="shared" si="15"/>
        <v>65</v>
      </c>
      <c r="B74" s="10" t="s">
        <v>400</v>
      </c>
      <c r="C74" s="11" t="s">
        <v>414</v>
      </c>
      <c r="D74" s="11" t="s">
        <v>415</v>
      </c>
      <c r="E74" s="10">
        <f t="shared" si="16"/>
        <v>5</v>
      </c>
      <c r="F74" s="11" t="s">
        <v>416</v>
      </c>
      <c r="G74" s="11"/>
      <c r="H74" s="10"/>
      <c r="I74" s="11"/>
      <c r="J74" s="11"/>
      <c r="K74" s="10" t="s">
        <v>145</v>
      </c>
      <c r="L74" s="10" t="s">
        <v>145</v>
      </c>
      <c r="M74" s="10" t="s">
        <v>245</v>
      </c>
      <c r="N74" s="10" t="s">
        <v>74</v>
      </c>
      <c r="O74" s="10"/>
      <c r="P74" s="10"/>
      <c r="Q74" s="10"/>
      <c r="R74" s="10"/>
      <c r="S74" s="10"/>
      <c r="T74" s="10"/>
      <c r="U74" s="10"/>
      <c r="V74" s="10" t="s">
        <v>74</v>
      </c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</row>
    <row r="75" ht="14.25" hidden="1" customHeight="1">
      <c r="A75" s="10">
        <f t="shared" si="15"/>
        <v>66</v>
      </c>
      <c r="B75" s="10" t="s">
        <v>400</v>
      </c>
      <c r="C75" s="11" t="s">
        <v>414</v>
      </c>
      <c r="D75" s="11" t="s">
        <v>415</v>
      </c>
      <c r="E75" s="10">
        <f t="shared" si="16"/>
        <v>6</v>
      </c>
      <c r="F75" s="11" t="s">
        <v>417</v>
      </c>
      <c r="G75" s="11"/>
      <c r="H75" s="10"/>
      <c r="I75" s="11"/>
      <c r="J75" s="11"/>
      <c r="K75" s="10" t="s">
        <v>145</v>
      </c>
      <c r="L75" s="10" t="s">
        <v>145</v>
      </c>
      <c r="M75" s="10" t="s">
        <v>245</v>
      </c>
      <c r="N75" s="10" t="s">
        <v>74</v>
      </c>
      <c r="O75" s="10"/>
      <c r="P75" s="10"/>
      <c r="Q75" s="10"/>
      <c r="R75" s="10"/>
      <c r="S75" s="10"/>
      <c r="T75" s="10"/>
      <c r="U75" s="10"/>
      <c r="V75" s="10" t="s">
        <v>74</v>
      </c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</row>
    <row r="76" ht="14.25" hidden="1" customHeight="1">
      <c r="A76" s="10">
        <f t="shared" si="15"/>
        <v>67</v>
      </c>
      <c r="B76" s="10" t="s">
        <v>400</v>
      </c>
      <c r="C76" s="11" t="s">
        <v>414</v>
      </c>
      <c r="D76" s="11" t="s">
        <v>418</v>
      </c>
      <c r="E76" s="10">
        <f t="shared" si="16"/>
        <v>7</v>
      </c>
      <c r="F76" s="11" t="s">
        <v>419</v>
      </c>
      <c r="G76" s="11"/>
      <c r="H76" s="10"/>
      <c r="I76" s="11">
        <v>-3.005436</v>
      </c>
      <c r="J76" s="11">
        <v>106.739186</v>
      </c>
      <c r="K76" s="10" t="s">
        <v>64</v>
      </c>
      <c r="L76" s="10" t="s">
        <v>64</v>
      </c>
      <c r="M76" s="10" t="s">
        <v>109</v>
      </c>
      <c r="N76" s="10" t="s">
        <v>86</v>
      </c>
      <c r="O76" s="10" t="s">
        <v>67</v>
      </c>
      <c r="P76" s="10" t="s">
        <v>68</v>
      </c>
      <c r="Q76" s="10" t="s">
        <v>420</v>
      </c>
      <c r="R76" s="10" t="s">
        <v>421</v>
      </c>
      <c r="S76" s="10" t="s">
        <v>63</v>
      </c>
      <c r="T76" s="10"/>
      <c r="U76" s="10" t="s">
        <v>72</v>
      </c>
      <c r="V76" s="10" t="s">
        <v>422</v>
      </c>
      <c r="W76" s="10">
        <v>1.0</v>
      </c>
      <c r="X76" s="10" t="s">
        <v>74</v>
      </c>
      <c r="Y76" s="10" t="s">
        <v>75</v>
      </c>
      <c r="Z76" s="10" t="s">
        <v>74</v>
      </c>
      <c r="AA76" s="10" t="s">
        <v>76</v>
      </c>
      <c r="AB76" s="10" t="s">
        <v>74</v>
      </c>
      <c r="AC76" s="10"/>
      <c r="AD76" s="10" t="s">
        <v>74</v>
      </c>
      <c r="AE76" s="10">
        <v>4.0</v>
      </c>
      <c r="AF76" s="10" t="s">
        <v>74</v>
      </c>
      <c r="AG76" s="10" t="s">
        <v>74</v>
      </c>
      <c r="AH76" s="10" t="s">
        <v>74</v>
      </c>
      <c r="AI76" s="10" t="s">
        <v>74</v>
      </c>
      <c r="AJ76" s="10" t="s">
        <v>74</v>
      </c>
      <c r="AK76" s="10" t="s">
        <v>423</v>
      </c>
      <c r="AL76" s="10">
        <v>19.0</v>
      </c>
      <c r="AM76" s="10" t="s">
        <v>424</v>
      </c>
      <c r="AN76" s="10">
        <v>1.0</v>
      </c>
      <c r="AO76" s="10" t="s">
        <v>74</v>
      </c>
      <c r="AP76" s="10" t="s">
        <v>79</v>
      </c>
      <c r="AQ76" s="10" t="s">
        <v>80</v>
      </c>
      <c r="AR76" s="10">
        <v>500.0</v>
      </c>
      <c r="AS76" s="10" t="s">
        <v>81</v>
      </c>
      <c r="AT76" s="10">
        <v>996.0</v>
      </c>
      <c r="AU76" s="10"/>
      <c r="AV76" s="10" t="s">
        <v>74</v>
      </c>
      <c r="AW76" s="10" t="s">
        <v>74</v>
      </c>
      <c r="AX76" s="10">
        <v>1.0</v>
      </c>
      <c r="AY76" s="10">
        <v>72.0</v>
      </c>
      <c r="AZ76" s="10" t="s">
        <v>74</v>
      </c>
      <c r="BA76" s="10" t="s">
        <v>74</v>
      </c>
      <c r="BB76" s="10">
        <v>1.0</v>
      </c>
      <c r="BC76" s="10" t="s">
        <v>74</v>
      </c>
      <c r="BD76" s="10" t="s">
        <v>74</v>
      </c>
      <c r="BE76" s="10">
        <v>3.0</v>
      </c>
      <c r="BF76" s="10">
        <v>3.0</v>
      </c>
    </row>
    <row r="77" ht="14.25" hidden="1" customHeight="1">
      <c r="A77" s="10">
        <f t="shared" si="15"/>
        <v>68</v>
      </c>
      <c r="B77" s="10" t="s">
        <v>400</v>
      </c>
      <c r="C77" s="11" t="s">
        <v>425</v>
      </c>
      <c r="D77" s="11" t="s">
        <v>426</v>
      </c>
      <c r="E77" s="10">
        <f t="shared" si="16"/>
        <v>8</v>
      </c>
      <c r="F77" s="11" t="s">
        <v>426</v>
      </c>
      <c r="G77" s="11"/>
      <c r="H77" s="10"/>
      <c r="I77" s="11"/>
      <c r="J77" s="11"/>
      <c r="K77" s="10" t="s">
        <v>145</v>
      </c>
      <c r="L77" s="10" t="s">
        <v>145</v>
      </c>
      <c r="M77" s="10" t="s">
        <v>245</v>
      </c>
      <c r="N77" s="10" t="s">
        <v>74</v>
      </c>
      <c r="O77" s="10"/>
      <c r="P77" s="10"/>
      <c r="Q77" s="10"/>
      <c r="R77" s="10"/>
      <c r="S77" s="10"/>
      <c r="T77" s="10"/>
      <c r="U77" s="10"/>
      <c r="V77" s="10" t="s">
        <v>74</v>
      </c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</row>
    <row r="78" ht="14.25" hidden="1" customHeight="1">
      <c r="A78" s="10">
        <f t="shared" si="15"/>
        <v>69</v>
      </c>
      <c r="B78" s="10" t="s">
        <v>400</v>
      </c>
      <c r="C78" s="11" t="s">
        <v>425</v>
      </c>
      <c r="D78" s="11" t="s">
        <v>427</v>
      </c>
      <c r="E78" s="10">
        <f t="shared" si="16"/>
        <v>9</v>
      </c>
      <c r="F78" s="11" t="s">
        <v>427</v>
      </c>
      <c r="G78" s="11"/>
      <c r="H78" s="10"/>
      <c r="I78" s="11"/>
      <c r="J78" s="11"/>
      <c r="K78" s="10" t="s">
        <v>145</v>
      </c>
      <c r="L78" s="10" t="s">
        <v>145</v>
      </c>
      <c r="M78" s="10" t="s">
        <v>245</v>
      </c>
      <c r="N78" s="10" t="s">
        <v>74</v>
      </c>
      <c r="O78" s="10"/>
      <c r="P78" s="10"/>
      <c r="Q78" s="10"/>
      <c r="R78" s="10"/>
      <c r="S78" s="10"/>
      <c r="T78" s="10"/>
      <c r="U78" s="10"/>
      <c r="V78" s="10" t="s">
        <v>74</v>
      </c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</row>
    <row r="79" ht="14.25" hidden="1" customHeight="1">
      <c r="A79" s="10">
        <f t="shared" si="15"/>
        <v>70</v>
      </c>
      <c r="B79" s="10" t="s">
        <v>400</v>
      </c>
      <c r="C79" s="11" t="s">
        <v>428</v>
      </c>
      <c r="D79" s="11" t="s">
        <v>429</v>
      </c>
      <c r="E79" s="10">
        <f t="shared" si="16"/>
        <v>10</v>
      </c>
      <c r="F79" s="11" t="s">
        <v>430</v>
      </c>
      <c r="G79" s="11"/>
      <c r="H79" s="10"/>
      <c r="I79" s="11">
        <v>-2.936221</v>
      </c>
      <c r="J79" s="11">
        <v>107.530638</v>
      </c>
      <c r="K79" s="10" t="s">
        <v>64</v>
      </c>
      <c r="L79" s="10" t="s">
        <v>64</v>
      </c>
      <c r="M79" s="10" t="s">
        <v>65</v>
      </c>
      <c r="N79" s="10" t="s">
        <v>86</v>
      </c>
      <c r="O79" s="10" t="s">
        <v>67</v>
      </c>
      <c r="P79" s="10" t="s">
        <v>68</v>
      </c>
      <c r="Q79" s="10" t="s">
        <v>431</v>
      </c>
      <c r="R79" s="10" t="s">
        <v>432</v>
      </c>
      <c r="S79" s="10" t="s">
        <v>63</v>
      </c>
      <c r="T79" s="10"/>
      <c r="U79" s="10" t="s">
        <v>72</v>
      </c>
      <c r="V79" s="10" t="s">
        <v>433</v>
      </c>
      <c r="W79" s="10">
        <v>1.0</v>
      </c>
      <c r="X79" s="10" t="s">
        <v>74</v>
      </c>
      <c r="Y79" s="10" t="s">
        <v>75</v>
      </c>
      <c r="Z79" s="10" t="s">
        <v>74</v>
      </c>
      <c r="AA79" s="10" t="s">
        <v>76</v>
      </c>
      <c r="AB79" s="10" t="s">
        <v>74</v>
      </c>
      <c r="AC79" s="10"/>
      <c r="AD79" s="10" t="s">
        <v>74</v>
      </c>
      <c r="AE79" s="10">
        <v>4.0</v>
      </c>
      <c r="AF79" s="10" t="s">
        <v>74</v>
      </c>
      <c r="AG79" s="10" t="s">
        <v>74</v>
      </c>
      <c r="AH79" s="10" t="s">
        <v>74</v>
      </c>
      <c r="AI79" s="10" t="s">
        <v>74</v>
      </c>
      <c r="AJ79" s="10" t="s">
        <v>74</v>
      </c>
      <c r="AK79" s="10" t="s">
        <v>434</v>
      </c>
      <c r="AL79" s="10">
        <v>19.0</v>
      </c>
      <c r="AM79" s="10" t="s">
        <v>435</v>
      </c>
      <c r="AN79" s="10">
        <v>1.0</v>
      </c>
      <c r="AO79" s="10" t="s">
        <v>74</v>
      </c>
      <c r="AP79" s="10" t="s">
        <v>79</v>
      </c>
      <c r="AQ79" s="10" t="s">
        <v>80</v>
      </c>
      <c r="AR79" s="10">
        <v>300.0</v>
      </c>
      <c r="AS79" s="10" t="s">
        <v>81</v>
      </c>
      <c r="AT79" s="10">
        <v>996.0</v>
      </c>
      <c r="AU79" s="10"/>
      <c r="AV79" s="10" t="s">
        <v>74</v>
      </c>
      <c r="AW79" s="10" t="s">
        <v>74</v>
      </c>
      <c r="AX79" s="10">
        <v>1.0</v>
      </c>
      <c r="AY79" s="10">
        <v>35.0</v>
      </c>
      <c r="AZ79" s="10" t="s">
        <v>74</v>
      </c>
      <c r="BA79" s="10" t="s">
        <v>74</v>
      </c>
      <c r="BB79" s="10">
        <v>1.0</v>
      </c>
      <c r="BC79" s="10" t="s">
        <v>74</v>
      </c>
      <c r="BD79" s="10" t="s">
        <v>74</v>
      </c>
      <c r="BE79" s="10">
        <v>3.0</v>
      </c>
      <c r="BF79" s="10">
        <v>3.0</v>
      </c>
    </row>
    <row r="80" ht="14.25" hidden="1" customHeight="1">
      <c r="A80" s="10">
        <f t="shared" si="15"/>
        <v>71</v>
      </c>
      <c r="B80" s="10" t="s">
        <v>400</v>
      </c>
      <c r="C80" s="11" t="s">
        <v>428</v>
      </c>
      <c r="D80" s="11" t="s">
        <v>436</v>
      </c>
      <c r="E80" s="10">
        <f t="shared" si="16"/>
        <v>11</v>
      </c>
      <c r="F80" s="11" t="s">
        <v>437</v>
      </c>
      <c r="G80" s="11"/>
      <c r="H80" s="10"/>
      <c r="I80" s="11"/>
      <c r="J80" s="11"/>
      <c r="K80" s="10" t="s">
        <v>145</v>
      </c>
      <c r="L80" s="10" t="s">
        <v>145</v>
      </c>
      <c r="M80" s="10" t="s">
        <v>245</v>
      </c>
      <c r="N80" s="10" t="s">
        <v>74</v>
      </c>
      <c r="O80" s="10"/>
      <c r="P80" s="10"/>
      <c r="Q80" s="10"/>
      <c r="R80" s="10"/>
      <c r="S80" s="10"/>
      <c r="T80" s="10"/>
      <c r="U80" s="10"/>
      <c r="V80" s="10" t="s">
        <v>74</v>
      </c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</row>
    <row r="81" ht="14.25" hidden="1" customHeight="1">
      <c r="A81" s="10">
        <f t="shared" si="15"/>
        <v>72</v>
      </c>
      <c r="B81" s="10" t="s">
        <v>400</v>
      </c>
      <c r="C81" s="11" t="s">
        <v>428</v>
      </c>
      <c r="D81" s="11" t="s">
        <v>438</v>
      </c>
      <c r="E81" s="10">
        <f t="shared" si="16"/>
        <v>12</v>
      </c>
      <c r="F81" s="11" t="s">
        <v>439</v>
      </c>
      <c r="G81" s="11"/>
      <c r="H81" s="10"/>
      <c r="I81" s="11"/>
      <c r="J81" s="11"/>
      <c r="K81" s="10" t="s">
        <v>145</v>
      </c>
      <c r="L81" s="10" t="s">
        <v>145</v>
      </c>
      <c r="M81" s="10" t="s">
        <v>245</v>
      </c>
      <c r="N81" s="10" t="s">
        <v>74</v>
      </c>
      <c r="O81" s="10"/>
      <c r="P81" s="10"/>
      <c r="Q81" s="10"/>
      <c r="R81" s="10"/>
      <c r="S81" s="10"/>
      <c r="T81" s="10"/>
      <c r="U81" s="10"/>
      <c r="V81" s="10" t="s">
        <v>74</v>
      </c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</row>
    <row r="82" ht="14.25" hidden="1" customHeight="1">
      <c r="A82" s="10">
        <f t="shared" si="15"/>
        <v>73</v>
      </c>
      <c r="B82" s="10" t="s">
        <v>400</v>
      </c>
      <c r="C82" s="11" t="s">
        <v>428</v>
      </c>
      <c r="D82" s="11" t="s">
        <v>438</v>
      </c>
      <c r="E82" s="10">
        <f t="shared" si="16"/>
        <v>13</v>
      </c>
      <c r="F82" s="11" t="s">
        <v>440</v>
      </c>
      <c r="G82" s="11"/>
      <c r="H82" s="10"/>
      <c r="I82" s="11"/>
      <c r="J82" s="11"/>
      <c r="K82" s="10" t="s">
        <v>145</v>
      </c>
      <c r="L82" s="10" t="s">
        <v>145</v>
      </c>
      <c r="M82" s="10" t="s">
        <v>245</v>
      </c>
      <c r="N82" s="10" t="s">
        <v>74</v>
      </c>
      <c r="O82" s="10"/>
      <c r="P82" s="10"/>
      <c r="Q82" s="10"/>
      <c r="R82" s="10"/>
      <c r="S82" s="10"/>
      <c r="T82" s="10"/>
      <c r="U82" s="10"/>
      <c r="V82" s="10" t="s">
        <v>74</v>
      </c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</row>
    <row r="83" ht="14.25" hidden="1" customHeight="1">
      <c r="A83" s="10">
        <f t="shared" si="15"/>
        <v>74</v>
      </c>
      <c r="B83" s="10" t="s">
        <v>400</v>
      </c>
      <c r="C83" s="11" t="s">
        <v>428</v>
      </c>
      <c r="D83" s="11" t="s">
        <v>438</v>
      </c>
      <c r="E83" s="10">
        <f t="shared" si="16"/>
        <v>14</v>
      </c>
      <c r="F83" s="11" t="s">
        <v>441</v>
      </c>
      <c r="G83" s="11"/>
      <c r="H83" s="10"/>
      <c r="I83" s="11"/>
      <c r="J83" s="11"/>
      <c r="K83" s="10" t="s">
        <v>145</v>
      </c>
      <c r="L83" s="10" t="s">
        <v>145</v>
      </c>
      <c r="M83" s="10" t="s">
        <v>245</v>
      </c>
      <c r="N83" s="10" t="s">
        <v>74</v>
      </c>
      <c r="O83" s="10"/>
      <c r="P83" s="10"/>
      <c r="Q83" s="10"/>
      <c r="R83" s="10"/>
      <c r="S83" s="10"/>
      <c r="T83" s="10"/>
      <c r="U83" s="10"/>
      <c r="V83" s="10" t="s">
        <v>74</v>
      </c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</row>
    <row r="84" ht="14.25" hidden="1" customHeight="1">
      <c r="A84" s="10">
        <f t="shared" si="15"/>
        <v>75</v>
      </c>
      <c r="B84" s="10" t="s">
        <v>400</v>
      </c>
      <c r="C84" s="11" t="s">
        <v>428</v>
      </c>
      <c r="D84" s="11" t="s">
        <v>438</v>
      </c>
      <c r="E84" s="10">
        <f t="shared" si="16"/>
        <v>15</v>
      </c>
      <c r="F84" s="11" t="s">
        <v>442</v>
      </c>
      <c r="G84" s="11"/>
      <c r="H84" s="10"/>
      <c r="I84" s="11"/>
      <c r="J84" s="11"/>
      <c r="K84" s="10" t="s">
        <v>145</v>
      </c>
      <c r="L84" s="10" t="s">
        <v>145</v>
      </c>
      <c r="M84" s="10" t="s">
        <v>245</v>
      </c>
      <c r="N84" s="10" t="s">
        <v>74</v>
      </c>
      <c r="O84" s="10"/>
      <c r="P84" s="10"/>
      <c r="Q84" s="10"/>
      <c r="R84" s="10"/>
      <c r="S84" s="10"/>
      <c r="T84" s="10"/>
      <c r="U84" s="10"/>
      <c r="V84" s="10" t="s">
        <v>74</v>
      </c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</row>
    <row r="85" ht="14.25" hidden="1" customHeight="1">
      <c r="A85" s="10">
        <f t="shared" si="15"/>
        <v>76</v>
      </c>
      <c r="B85" s="10" t="s">
        <v>400</v>
      </c>
      <c r="C85" s="11" t="s">
        <v>428</v>
      </c>
      <c r="D85" s="11" t="s">
        <v>438</v>
      </c>
      <c r="E85" s="10">
        <f t="shared" si="16"/>
        <v>16</v>
      </c>
      <c r="F85" s="11" t="s">
        <v>443</v>
      </c>
      <c r="G85" s="11"/>
      <c r="H85" s="10"/>
      <c r="I85" s="11"/>
      <c r="J85" s="11"/>
      <c r="K85" s="10" t="s">
        <v>145</v>
      </c>
      <c r="L85" s="10" t="s">
        <v>145</v>
      </c>
      <c r="M85" s="10" t="s">
        <v>245</v>
      </c>
      <c r="N85" s="10" t="s">
        <v>74</v>
      </c>
      <c r="O85" s="10"/>
      <c r="P85" s="10"/>
      <c r="Q85" s="10"/>
      <c r="R85" s="10"/>
      <c r="S85" s="10"/>
      <c r="T85" s="10"/>
      <c r="U85" s="10"/>
      <c r="V85" s="10" t="s">
        <v>74</v>
      </c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</row>
    <row r="86" ht="14.25" hidden="1" customHeight="1">
      <c r="A86" s="10">
        <f t="shared" si="15"/>
        <v>77</v>
      </c>
      <c r="B86" s="10" t="s">
        <v>400</v>
      </c>
      <c r="C86" s="11" t="s">
        <v>428</v>
      </c>
      <c r="D86" s="11" t="s">
        <v>438</v>
      </c>
      <c r="E86" s="10">
        <f t="shared" si="16"/>
        <v>17</v>
      </c>
      <c r="F86" s="11" t="s">
        <v>444</v>
      </c>
      <c r="G86" s="11"/>
      <c r="H86" s="10"/>
      <c r="I86" s="11"/>
      <c r="J86" s="11"/>
      <c r="K86" s="10" t="s">
        <v>145</v>
      </c>
      <c r="L86" s="10" t="s">
        <v>145</v>
      </c>
      <c r="M86" s="10" t="s">
        <v>245</v>
      </c>
      <c r="N86" s="10" t="s">
        <v>74</v>
      </c>
      <c r="O86" s="10"/>
      <c r="P86" s="10"/>
      <c r="Q86" s="10"/>
      <c r="R86" s="10"/>
      <c r="S86" s="10"/>
      <c r="T86" s="10"/>
      <c r="U86" s="10"/>
      <c r="V86" s="10" t="s">
        <v>74</v>
      </c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</row>
    <row r="87" ht="14.25" hidden="1" customHeight="1">
      <c r="A87" s="10">
        <f t="shared" si="15"/>
        <v>78</v>
      </c>
      <c r="B87" s="10" t="s">
        <v>400</v>
      </c>
      <c r="C87" s="14" t="s">
        <v>428</v>
      </c>
      <c r="D87" s="11" t="s">
        <v>402</v>
      </c>
      <c r="E87" s="10">
        <f t="shared" si="16"/>
        <v>18</v>
      </c>
      <c r="F87" s="14" t="s">
        <v>445</v>
      </c>
      <c r="G87" s="11"/>
      <c r="H87" s="10"/>
      <c r="I87" s="11">
        <v>-2.890748</v>
      </c>
      <c r="J87" s="11">
        <v>107.47596</v>
      </c>
      <c r="K87" s="10" t="s">
        <v>64</v>
      </c>
      <c r="L87" s="10" t="s">
        <v>64</v>
      </c>
      <c r="M87" s="10" t="s">
        <v>245</v>
      </c>
      <c r="N87" s="10" t="s">
        <v>110</v>
      </c>
      <c r="O87" s="10" t="s">
        <v>67</v>
      </c>
      <c r="P87" s="10" t="s">
        <v>68</v>
      </c>
      <c r="Q87" s="10"/>
      <c r="R87" s="10"/>
      <c r="S87" s="10"/>
      <c r="T87" s="10"/>
      <c r="U87" s="10" t="s">
        <v>246</v>
      </c>
      <c r="V87" s="10" t="s">
        <v>446</v>
      </c>
      <c r="W87" s="10">
        <v>2.0</v>
      </c>
      <c r="X87" s="10" t="s">
        <v>74</v>
      </c>
      <c r="Y87" s="10" t="s">
        <v>75</v>
      </c>
      <c r="Z87" s="10" t="s">
        <v>74</v>
      </c>
      <c r="AA87" s="10" t="s">
        <v>76</v>
      </c>
      <c r="AB87" s="10" t="s">
        <v>74</v>
      </c>
      <c r="AC87" s="10"/>
      <c r="AD87" s="10" t="s">
        <v>447</v>
      </c>
      <c r="AE87" s="10">
        <v>4.0</v>
      </c>
      <c r="AF87" s="10" t="s">
        <v>74</v>
      </c>
      <c r="AG87" s="10" t="s">
        <v>74</v>
      </c>
      <c r="AH87" s="10" t="s">
        <v>74</v>
      </c>
      <c r="AI87" s="10" t="s">
        <v>74</v>
      </c>
      <c r="AJ87" s="10" t="s">
        <v>74</v>
      </c>
      <c r="AK87" s="10" t="s">
        <v>448</v>
      </c>
      <c r="AL87" s="10">
        <v>19.0</v>
      </c>
      <c r="AM87" s="10" t="s">
        <v>435</v>
      </c>
      <c r="AN87" s="10">
        <v>3.0</v>
      </c>
      <c r="AO87" s="10" t="s">
        <v>74</v>
      </c>
      <c r="AP87" s="10" t="s">
        <v>90</v>
      </c>
      <c r="AQ87" s="10" t="s">
        <v>91</v>
      </c>
      <c r="AR87" s="10">
        <v>0.0</v>
      </c>
      <c r="AS87" s="10" t="s">
        <v>81</v>
      </c>
      <c r="AT87" s="10">
        <v>996.0</v>
      </c>
      <c r="AU87" s="10"/>
      <c r="AV87" s="10" t="s">
        <v>74</v>
      </c>
      <c r="AW87" s="10" t="s">
        <v>74</v>
      </c>
      <c r="AX87" s="10">
        <v>1.0</v>
      </c>
      <c r="AY87" s="10">
        <v>0.0</v>
      </c>
      <c r="AZ87" s="10" t="s">
        <v>74</v>
      </c>
      <c r="BA87" s="10" t="s">
        <v>74</v>
      </c>
      <c r="BB87" s="10">
        <v>1.0</v>
      </c>
      <c r="BC87" s="10" t="s">
        <v>74</v>
      </c>
      <c r="BD87" s="10" t="s">
        <v>74</v>
      </c>
      <c r="BE87" s="10">
        <v>2.0</v>
      </c>
      <c r="BF87" s="10">
        <v>3.0</v>
      </c>
    </row>
    <row r="88" ht="14.25" hidden="1" customHeight="1">
      <c r="A88" s="10">
        <f t="shared" si="15"/>
        <v>79</v>
      </c>
      <c r="B88" s="10" t="s">
        <v>400</v>
      </c>
      <c r="C88" s="11" t="s">
        <v>428</v>
      </c>
      <c r="D88" s="11" t="s">
        <v>402</v>
      </c>
      <c r="E88" s="10">
        <f t="shared" si="16"/>
        <v>19</v>
      </c>
      <c r="F88" s="11" t="s">
        <v>449</v>
      </c>
      <c r="G88" s="11"/>
      <c r="H88" s="10"/>
      <c r="I88" s="11"/>
      <c r="J88" s="11"/>
      <c r="K88" s="10" t="s">
        <v>145</v>
      </c>
      <c r="L88" s="10" t="s">
        <v>145</v>
      </c>
      <c r="M88" s="10" t="s">
        <v>245</v>
      </c>
      <c r="N88" s="10" t="s">
        <v>74</v>
      </c>
      <c r="O88" s="10"/>
      <c r="P88" s="10"/>
      <c r="Q88" s="10"/>
      <c r="R88" s="10"/>
      <c r="S88" s="10"/>
      <c r="T88" s="10"/>
      <c r="U88" s="10"/>
      <c r="V88" s="10" t="s">
        <v>74</v>
      </c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</row>
    <row r="89" ht="14.25" hidden="1" customHeight="1">
      <c r="A89" s="10">
        <f t="shared" si="15"/>
        <v>80</v>
      </c>
      <c r="B89" s="10" t="s">
        <v>400</v>
      </c>
      <c r="C89" s="11" t="s">
        <v>428</v>
      </c>
      <c r="D89" s="11" t="s">
        <v>450</v>
      </c>
      <c r="E89" s="10">
        <f t="shared" si="16"/>
        <v>20</v>
      </c>
      <c r="F89" s="11" t="s">
        <v>451</v>
      </c>
      <c r="G89" s="11"/>
      <c r="H89" s="10"/>
      <c r="I89" s="11"/>
      <c r="J89" s="11"/>
      <c r="K89" s="10" t="s">
        <v>145</v>
      </c>
      <c r="L89" s="10" t="s">
        <v>145</v>
      </c>
      <c r="M89" s="10" t="s">
        <v>245</v>
      </c>
      <c r="N89" s="10" t="s">
        <v>74</v>
      </c>
      <c r="O89" s="10"/>
      <c r="P89" s="10"/>
      <c r="Q89" s="10"/>
      <c r="R89" s="10"/>
      <c r="S89" s="10"/>
      <c r="T89" s="10"/>
      <c r="U89" s="10"/>
      <c r="V89" s="10" t="s">
        <v>74</v>
      </c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</row>
    <row r="90" ht="14.25" hidden="1" customHeight="1">
      <c r="A90" s="10">
        <f t="shared" si="15"/>
        <v>81</v>
      </c>
      <c r="B90" s="10" t="s">
        <v>400</v>
      </c>
      <c r="C90" s="11" t="s">
        <v>428</v>
      </c>
      <c r="D90" s="11" t="s">
        <v>450</v>
      </c>
      <c r="E90" s="10">
        <f t="shared" si="16"/>
        <v>21</v>
      </c>
      <c r="F90" s="11" t="s">
        <v>452</v>
      </c>
      <c r="G90" s="11"/>
      <c r="H90" s="10"/>
      <c r="I90" s="11"/>
      <c r="J90" s="11"/>
      <c r="K90" s="10" t="s">
        <v>145</v>
      </c>
      <c r="L90" s="10" t="s">
        <v>145</v>
      </c>
      <c r="M90" s="10" t="s">
        <v>245</v>
      </c>
      <c r="N90" s="10" t="s">
        <v>74</v>
      </c>
      <c r="O90" s="10"/>
      <c r="P90" s="10"/>
      <c r="Q90" s="10"/>
      <c r="R90" s="10"/>
      <c r="S90" s="10"/>
      <c r="T90" s="10"/>
      <c r="U90" s="10"/>
      <c r="V90" s="10" t="s">
        <v>74</v>
      </c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</row>
    <row r="91" ht="14.25" hidden="1" customHeight="1">
      <c r="A91" s="10">
        <f t="shared" si="15"/>
        <v>82</v>
      </c>
      <c r="B91" s="10" t="s">
        <v>400</v>
      </c>
      <c r="C91" s="11" t="s">
        <v>453</v>
      </c>
      <c r="D91" s="11" t="s">
        <v>454</v>
      </c>
      <c r="E91" s="10">
        <f t="shared" si="16"/>
        <v>22</v>
      </c>
      <c r="F91" s="11" t="s">
        <v>455</v>
      </c>
      <c r="G91" s="11"/>
      <c r="H91" s="10"/>
      <c r="I91" s="11">
        <v>-2.84825</v>
      </c>
      <c r="J91" s="11">
        <v>108.289889</v>
      </c>
      <c r="K91" s="10" t="s">
        <v>145</v>
      </c>
      <c r="L91" s="10" t="s">
        <v>456</v>
      </c>
      <c r="M91" s="10" t="s">
        <v>109</v>
      </c>
      <c r="N91" s="10" t="s">
        <v>95</v>
      </c>
      <c r="O91" s="10"/>
      <c r="P91" s="10"/>
      <c r="Q91" s="10"/>
      <c r="R91" s="10"/>
      <c r="S91" s="10"/>
      <c r="T91" s="10"/>
      <c r="U91" s="10" t="s">
        <v>95</v>
      </c>
      <c r="V91" s="10" t="s">
        <v>74</v>
      </c>
      <c r="W91" s="10">
        <v>1.0</v>
      </c>
      <c r="X91" s="10" t="s">
        <v>74</v>
      </c>
      <c r="Y91" s="10" t="s">
        <v>75</v>
      </c>
      <c r="Z91" s="10" t="s">
        <v>74</v>
      </c>
      <c r="AA91" s="10" t="s">
        <v>76</v>
      </c>
      <c r="AB91" s="10" t="s">
        <v>74</v>
      </c>
      <c r="AC91" s="10"/>
      <c r="AD91" s="10" t="s">
        <v>74</v>
      </c>
      <c r="AE91" s="10">
        <v>4.0</v>
      </c>
      <c r="AF91" s="10" t="s">
        <v>74</v>
      </c>
      <c r="AG91" s="10" t="s">
        <v>74</v>
      </c>
      <c r="AH91" s="10" t="s">
        <v>74</v>
      </c>
      <c r="AI91" s="10" t="s">
        <v>74</v>
      </c>
      <c r="AJ91" s="10" t="s">
        <v>74</v>
      </c>
      <c r="AK91" s="10" t="s">
        <v>457</v>
      </c>
      <c r="AL91" s="10">
        <v>19.0</v>
      </c>
      <c r="AM91" s="10" t="s">
        <v>458</v>
      </c>
      <c r="AN91" s="10">
        <v>2.0</v>
      </c>
      <c r="AO91" s="10" t="s">
        <v>74</v>
      </c>
      <c r="AP91" s="10" t="s">
        <v>79</v>
      </c>
      <c r="AQ91" s="10" t="s">
        <v>80</v>
      </c>
      <c r="AR91" s="10">
        <v>500.0</v>
      </c>
      <c r="AS91" s="10" t="s">
        <v>81</v>
      </c>
      <c r="AT91" s="10">
        <v>996.0</v>
      </c>
      <c r="AU91" s="10"/>
      <c r="AV91" s="10" t="s">
        <v>74</v>
      </c>
      <c r="AW91" s="10" t="s">
        <v>74</v>
      </c>
      <c r="AX91" s="10">
        <v>1.0</v>
      </c>
      <c r="AY91" s="10">
        <v>57.0</v>
      </c>
      <c r="AZ91" s="10" t="s">
        <v>74</v>
      </c>
      <c r="BA91" s="10" t="s">
        <v>74</v>
      </c>
      <c r="BB91" s="10">
        <v>1.0</v>
      </c>
      <c r="BC91" s="10" t="s">
        <v>74</v>
      </c>
      <c r="BD91" s="10" t="s">
        <v>74</v>
      </c>
      <c r="BE91" s="10">
        <v>3.0</v>
      </c>
      <c r="BF91" s="10">
        <v>3.0</v>
      </c>
    </row>
    <row r="92" ht="14.25" hidden="1" customHeight="1">
      <c r="A92" s="4" t="s">
        <v>459</v>
      </c>
      <c r="B92" s="5"/>
      <c r="C92" s="6" t="s">
        <v>460</v>
      </c>
      <c r="D92" s="7"/>
      <c r="E92" s="7"/>
      <c r="F92" s="7"/>
      <c r="G92" s="7"/>
      <c r="H92" s="8"/>
      <c r="I92" s="7"/>
      <c r="J92" s="7"/>
      <c r="K92" s="7"/>
      <c r="L92" s="7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</row>
    <row r="93" ht="14.25" hidden="1" customHeight="1">
      <c r="A93" s="10">
        <f>A91+1</f>
        <v>83</v>
      </c>
      <c r="B93" s="10" t="s">
        <v>460</v>
      </c>
      <c r="C93" s="11" t="s">
        <v>461</v>
      </c>
      <c r="D93" s="11" t="s">
        <v>462</v>
      </c>
      <c r="E93" s="10">
        <v>1.0</v>
      </c>
      <c r="F93" s="11" t="s">
        <v>463</v>
      </c>
      <c r="G93" s="11"/>
      <c r="H93" s="10"/>
      <c r="I93" s="11">
        <v>-5.428056</v>
      </c>
      <c r="J93" s="11">
        <v>102.37875</v>
      </c>
      <c r="K93" s="10" t="s">
        <v>64</v>
      </c>
      <c r="L93" s="10" t="s">
        <v>64</v>
      </c>
      <c r="M93" s="10" t="s">
        <v>65</v>
      </c>
      <c r="N93" s="10" t="s">
        <v>66</v>
      </c>
      <c r="O93" s="10" t="s">
        <v>67</v>
      </c>
      <c r="P93" s="10"/>
      <c r="Q93" s="10" t="s">
        <v>464</v>
      </c>
      <c r="R93" s="10" t="s">
        <v>465</v>
      </c>
      <c r="S93" s="10" t="s">
        <v>63</v>
      </c>
      <c r="T93" s="10"/>
      <c r="U93" s="10" t="s">
        <v>72</v>
      </c>
      <c r="V93" s="10" t="s">
        <v>466</v>
      </c>
      <c r="W93" s="10">
        <v>3.0</v>
      </c>
      <c r="X93" s="10" t="s">
        <v>74</v>
      </c>
      <c r="Y93" s="10" t="s">
        <v>75</v>
      </c>
      <c r="Z93" s="10" t="s">
        <v>74</v>
      </c>
      <c r="AA93" s="10" t="s">
        <v>76</v>
      </c>
      <c r="AB93" s="10" t="s">
        <v>74</v>
      </c>
      <c r="AC93" s="10"/>
      <c r="AD93" s="10" t="s">
        <v>74</v>
      </c>
      <c r="AE93" s="10">
        <v>4.0</v>
      </c>
      <c r="AF93" s="10" t="s">
        <v>74</v>
      </c>
      <c r="AG93" s="10" t="s">
        <v>74</v>
      </c>
      <c r="AH93" s="10" t="s">
        <v>74</v>
      </c>
      <c r="AI93" s="10" t="s">
        <v>74</v>
      </c>
      <c r="AJ93" s="10" t="s">
        <v>74</v>
      </c>
      <c r="AK93" s="10" t="s">
        <v>467</v>
      </c>
      <c r="AL93" s="10">
        <v>17.0</v>
      </c>
      <c r="AM93" s="10" t="s">
        <v>468</v>
      </c>
      <c r="AN93" s="10">
        <v>2.0</v>
      </c>
      <c r="AO93" s="10" t="s">
        <v>74</v>
      </c>
      <c r="AP93" s="10" t="s">
        <v>90</v>
      </c>
      <c r="AQ93" s="10" t="s">
        <v>91</v>
      </c>
      <c r="AR93" s="10">
        <v>500.0</v>
      </c>
      <c r="AS93" s="10" t="s">
        <v>81</v>
      </c>
      <c r="AT93" s="10">
        <v>996.0</v>
      </c>
      <c r="AU93" s="10"/>
      <c r="AV93" s="10" t="s">
        <v>74</v>
      </c>
      <c r="AW93" s="10" t="s">
        <v>74</v>
      </c>
      <c r="AX93" s="10">
        <v>1.0</v>
      </c>
      <c r="AY93" s="10">
        <v>63.0</v>
      </c>
      <c r="AZ93" s="10" t="s">
        <v>74</v>
      </c>
      <c r="BA93" s="10" t="s">
        <v>74</v>
      </c>
      <c r="BB93" s="10">
        <v>1.0</v>
      </c>
      <c r="BC93" s="10" t="s">
        <v>74</v>
      </c>
      <c r="BD93" s="10" t="s">
        <v>74</v>
      </c>
      <c r="BE93" s="10">
        <v>3.0</v>
      </c>
      <c r="BF93" s="10">
        <v>3.0</v>
      </c>
    </row>
    <row r="94" ht="14.25" hidden="1" customHeight="1">
      <c r="A94" s="10">
        <f t="shared" ref="A94:A95" si="17">A93+1</f>
        <v>84</v>
      </c>
      <c r="B94" s="10" t="s">
        <v>460</v>
      </c>
      <c r="C94" s="11" t="s">
        <v>469</v>
      </c>
      <c r="D94" s="11" t="s">
        <v>470</v>
      </c>
      <c r="E94" s="10">
        <f t="shared" ref="E94:E95" si="18">E93+1</f>
        <v>2</v>
      </c>
      <c r="F94" s="11" t="s">
        <v>471</v>
      </c>
      <c r="G94" s="11"/>
      <c r="H94" s="10"/>
      <c r="I94" s="11">
        <v>-3.904056</v>
      </c>
      <c r="J94" s="11">
        <v>102.305889</v>
      </c>
      <c r="K94" s="10" t="s">
        <v>64</v>
      </c>
      <c r="L94" s="10" t="s">
        <v>64</v>
      </c>
      <c r="M94" s="10" t="s">
        <v>65</v>
      </c>
      <c r="N94" s="10" t="s">
        <v>66</v>
      </c>
      <c r="O94" s="10" t="s">
        <v>67</v>
      </c>
      <c r="P94" s="10"/>
      <c r="Q94" s="10" t="s">
        <v>472</v>
      </c>
      <c r="R94" s="10" t="s">
        <v>473</v>
      </c>
      <c r="S94" s="10" t="s">
        <v>63</v>
      </c>
      <c r="T94" s="10"/>
      <c r="U94" s="10" t="s">
        <v>72</v>
      </c>
      <c r="V94" s="10" t="s">
        <v>474</v>
      </c>
      <c r="W94" s="10">
        <v>1.0</v>
      </c>
      <c r="X94" s="10" t="s">
        <v>74</v>
      </c>
      <c r="Y94" s="10" t="s">
        <v>75</v>
      </c>
      <c r="Z94" s="10" t="s">
        <v>74</v>
      </c>
      <c r="AA94" s="10" t="s">
        <v>76</v>
      </c>
      <c r="AB94" s="10" t="s">
        <v>74</v>
      </c>
      <c r="AC94" s="10"/>
      <c r="AD94" s="10" t="s">
        <v>74</v>
      </c>
      <c r="AE94" s="10">
        <v>4.0</v>
      </c>
      <c r="AF94" s="10" t="s">
        <v>74</v>
      </c>
      <c r="AG94" s="10" t="s">
        <v>74</v>
      </c>
      <c r="AH94" s="10" t="s">
        <v>74</v>
      </c>
      <c r="AI94" s="10" t="s">
        <v>74</v>
      </c>
      <c r="AJ94" s="10" t="s">
        <v>74</v>
      </c>
      <c r="AK94" s="10" t="s">
        <v>475</v>
      </c>
      <c r="AL94" s="10">
        <v>17.0</v>
      </c>
      <c r="AM94" s="10" t="s">
        <v>476</v>
      </c>
      <c r="AN94" s="10">
        <v>1.0</v>
      </c>
      <c r="AO94" s="10" t="s">
        <v>74</v>
      </c>
      <c r="AP94" s="10" t="s">
        <v>90</v>
      </c>
      <c r="AQ94" s="10" t="s">
        <v>91</v>
      </c>
      <c r="AR94" s="10">
        <v>1000.0</v>
      </c>
      <c r="AS94" s="10" t="s">
        <v>81</v>
      </c>
      <c r="AT94" s="10">
        <v>996.0</v>
      </c>
      <c r="AU94" s="10"/>
      <c r="AV94" s="10" t="s">
        <v>74</v>
      </c>
      <c r="AW94" s="10" t="s">
        <v>74</v>
      </c>
      <c r="AX94" s="10">
        <v>1.0</v>
      </c>
      <c r="AY94" s="10">
        <v>63.0</v>
      </c>
      <c r="AZ94" s="10" t="s">
        <v>74</v>
      </c>
      <c r="BA94" s="10" t="s">
        <v>74</v>
      </c>
      <c r="BB94" s="10">
        <v>1.0</v>
      </c>
      <c r="BC94" s="10" t="s">
        <v>74</v>
      </c>
      <c r="BD94" s="10" t="s">
        <v>74</v>
      </c>
      <c r="BE94" s="10">
        <v>3.0</v>
      </c>
      <c r="BF94" s="10">
        <v>3.0</v>
      </c>
    </row>
    <row r="95" ht="14.25" hidden="1" customHeight="1">
      <c r="A95" s="10">
        <f t="shared" si="17"/>
        <v>85</v>
      </c>
      <c r="B95" s="10" t="s">
        <v>460</v>
      </c>
      <c r="C95" s="11" t="s">
        <v>477</v>
      </c>
      <c r="D95" s="11" t="s">
        <v>478</v>
      </c>
      <c r="E95" s="10">
        <f t="shared" si="18"/>
        <v>3</v>
      </c>
      <c r="F95" s="11" t="s">
        <v>477</v>
      </c>
      <c r="G95" s="11"/>
      <c r="H95" s="10"/>
      <c r="I95" s="11"/>
      <c r="J95" s="11"/>
      <c r="K95" s="10" t="s">
        <v>145</v>
      </c>
      <c r="L95" s="10" t="s">
        <v>145</v>
      </c>
      <c r="M95" s="10" t="s">
        <v>109</v>
      </c>
      <c r="N95" s="10" t="s">
        <v>74</v>
      </c>
      <c r="O95" s="10"/>
      <c r="P95" s="10"/>
      <c r="Q95" s="10"/>
      <c r="R95" s="10"/>
      <c r="S95" s="10"/>
      <c r="T95" s="10"/>
      <c r="U95" s="10"/>
      <c r="V95" s="10" t="s">
        <v>74</v>
      </c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</row>
    <row r="96" ht="14.25" customHeight="1">
      <c r="A96" s="4" t="s">
        <v>479</v>
      </c>
      <c r="B96" s="5"/>
      <c r="C96" s="6" t="s">
        <v>480</v>
      </c>
      <c r="D96" s="7"/>
      <c r="E96" s="7"/>
      <c r="F96" s="7"/>
      <c r="G96" s="7"/>
      <c r="H96" s="8"/>
      <c r="I96" s="7"/>
      <c r="J96" s="7"/>
      <c r="K96" s="7"/>
      <c r="L96" s="7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</row>
    <row r="97" ht="14.25" customHeight="1">
      <c r="A97" s="10">
        <f>A95+1</f>
        <v>86</v>
      </c>
      <c r="B97" s="10" t="s">
        <v>480</v>
      </c>
      <c r="C97" s="11" t="s">
        <v>481</v>
      </c>
      <c r="D97" s="11" t="s">
        <v>482</v>
      </c>
      <c r="E97" s="10">
        <v>1.0</v>
      </c>
      <c r="F97" s="11" t="s">
        <v>482</v>
      </c>
      <c r="G97" s="11"/>
      <c r="H97" s="10"/>
      <c r="I97" s="11">
        <v>-5.868682</v>
      </c>
      <c r="J97" s="11">
        <v>105.754384</v>
      </c>
      <c r="K97" s="10" t="s">
        <v>64</v>
      </c>
      <c r="L97" s="10" t="s">
        <v>64</v>
      </c>
      <c r="M97" s="10" t="s">
        <v>109</v>
      </c>
      <c r="N97" s="10" t="s">
        <v>228</v>
      </c>
      <c r="O97" s="10" t="s">
        <v>67</v>
      </c>
      <c r="P97" s="10" t="s">
        <v>483</v>
      </c>
      <c r="Q97" s="10"/>
      <c r="R97" s="10"/>
      <c r="S97" s="10"/>
      <c r="T97" s="10"/>
      <c r="U97" s="10" t="s">
        <v>113</v>
      </c>
      <c r="V97" s="10" t="s">
        <v>484</v>
      </c>
      <c r="W97" s="10">
        <v>1.0</v>
      </c>
      <c r="X97" s="10" t="s">
        <v>74</v>
      </c>
      <c r="Y97" s="10" t="s">
        <v>75</v>
      </c>
      <c r="Z97" s="10" t="s">
        <v>74</v>
      </c>
      <c r="AA97" s="10" t="s">
        <v>76</v>
      </c>
      <c r="AB97" s="10" t="s">
        <v>74</v>
      </c>
      <c r="AC97" s="10"/>
      <c r="AD97" s="10" t="s">
        <v>74</v>
      </c>
      <c r="AE97" s="10">
        <v>4.0</v>
      </c>
      <c r="AF97" s="10" t="s">
        <v>74</v>
      </c>
      <c r="AG97" s="10" t="s">
        <v>74</v>
      </c>
      <c r="AH97" s="10" t="s">
        <v>74</v>
      </c>
      <c r="AI97" s="10" t="s">
        <v>74</v>
      </c>
      <c r="AJ97" s="10" t="s">
        <v>74</v>
      </c>
      <c r="AK97" s="10" t="s">
        <v>485</v>
      </c>
      <c r="AL97" s="10">
        <v>18.0</v>
      </c>
      <c r="AM97" s="10" t="s">
        <v>486</v>
      </c>
      <c r="AN97" s="10">
        <v>1.0</v>
      </c>
      <c r="AO97" s="10" t="s">
        <v>74</v>
      </c>
      <c r="AP97" s="10" t="s">
        <v>79</v>
      </c>
      <c r="AQ97" s="10" t="s">
        <v>80</v>
      </c>
      <c r="AR97" s="10">
        <v>30000.0</v>
      </c>
      <c r="AS97" s="10" t="s">
        <v>487</v>
      </c>
      <c r="AT97" s="10">
        <v>1.0</v>
      </c>
      <c r="AU97" s="10"/>
      <c r="AV97" s="10" t="s">
        <v>74</v>
      </c>
      <c r="AW97" s="10" t="s">
        <v>74</v>
      </c>
      <c r="AX97" s="10">
        <v>7.0</v>
      </c>
      <c r="AY97" s="10">
        <v>183.0</v>
      </c>
      <c r="AZ97" s="10" t="s">
        <v>74</v>
      </c>
      <c r="BA97" s="10" t="s">
        <v>74</v>
      </c>
      <c r="BB97" s="10">
        <v>2.0</v>
      </c>
      <c r="BC97" s="10" t="s">
        <v>74</v>
      </c>
      <c r="BD97" s="10" t="s">
        <v>74</v>
      </c>
      <c r="BE97" s="10">
        <v>0.0</v>
      </c>
      <c r="BF97" s="10">
        <v>0.0</v>
      </c>
    </row>
    <row r="98" ht="14.25" hidden="1" customHeight="1">
      <c r="A98" s="10">
        <f t="shared" ref="A98:A103" si="19">A97+1</f>
        <v>87</v>
      </c>
      <c r="B98" s="10" t="s">
        <v>480</v>
      </c>
      <c r="C98" s="11" t="s">
        <v>481</v>
      </c>
      <c r="D98" s="11" t="s">
        <v>488</v>
      </c>
      <c r="E98" s="10">
        <f t="shared" ref="E98:E103" si="20">E97+1</f>
        <v>2</v>
      </c>
      <c r="F98" s="11" t="s">
        <v>489</v>
      </c>
      <c r="G98" s="11"/>
      <c r="H98" s="10"/>
      <c r="I98" s="11"/>
      <c r="J98" s="11"/>
      <c r="K98" s="10" t="s">
        <v>145</v>
      </c>
      <c r="L98" s="10" t="s">
        <v>145</v>
      </c>
      <c r="M98" s="10" t="s">
        <v>109</v>
      </c>
      <c r="N98" s="10" t="s">
        <v>74</v>
      </c>
      <c r="O98" s="10"/>
      <c r="P98" s="10"/>
      <c r="Q98" s="10"/>
      <c r="R98" s="10"/>
      <c r="S98" s="10"/>
      <c r="T98" s="10"/>
      <c r="U98" s="10"/>
      <c r="V98" s="10" t="s">
        <v>74</v>
      </c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</row>
    <row r="99" ht="14.25" hidden="1" customHeight="1">
      <c r="A99" s="10">
        <f t="shared" si="19"/>
        <v>88</v>
      </c>
      <c r="B99" s="10" t="s">
        <v>480</v>
      </c>
      <c r="C99" s="11" t="s">
        <v>490</v>
      </c>
      <c r="D99" s="11" t="s">
        <v>491</v>
      </c>
      <c r="E99" s="10">
        <f t="shared" si="20"/>
        <v>3</v>
      </c>
      <c r="F99" s="11" t="s">
        <v>492</v>
      </c>
      <c r="G99" s="11"/>
      <c r="H99" s="10"/>
      <c r="I99" s="11"/>
      <c r="J99" s="11"/>
      <c r="K99" s="10" t="s">
        <v>145</v>
      </c>
      <c r="L99" s="10" t="s">
        <v>145</v>
      </c>
      <c r="M99" s="10" t="s">
        <v>245</v>
      </c>
      <c r="N99" s="10" t="s">
        <v>74</v>
      </c>
      <c r="O99" s="10"/>
      <c r="P99" s="10"/>
      <c r="Q99" s="10"/>
      <c r="R99" s="10"/>
      <c r="S99" s="10"/>
      <c r="T99" s="10"/>
      <c r="U99" s="10"/>
      <c r="V99" s="10" t="s">
        <v>74</v>
      </c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</row>
    <row r="100" ht="14.25" hidden="1" customHeight="1">
      <c r="A100" s="10">
        <f t="shared" si="19"/>
        <v>89</v>
      </c>
      <c r="B100" s="10" t="s">
        <v>480</v>
      </c>
      <c r="C100" s="11" t="s">
        <v>490</v>
      </c>
      <c r="D100" s="11" t="s">
        <v>493</v>
      </c>
      <c r="E100" s="10">
        <f t="shared" si="20"/>
        <v>4</v>
      </c>
      <c r="F100" s="11" t="s">
        <v>494</v>
      </c>
      <c r="G100" s="11"/>
      <c r="H100" s="10"/>
      <c r="I100" s="11"/>
      <c r="J100" s="11"/>
      <c r="K100" s="10" t="s">
        <v>145</v>
      </c>
      <c r="L100" s="10" t="s">
        <v>145</v>
      </c>
      <c r="M100" s="10" t="s">
        <v>245</v>
      </c>
      <c r="N100" s="10" t="s">
        <v>74</v>
      </c>
      <c r="O100" s="10"/>
      <c r="P100" s="10"/>
      <c r="Q100" s="10"/>
      <c r="R100" s="10"/>
      <c r="S100" s="10"/>
      <c r="T100" s="10"/>
      <c r="U100" s="10"/>
      <c r="V100" s="10" t="s">
        <v>74</v>
      </c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</row>
    <row r="101" ht="14.25" hidden="1" customHeight="1">
      <c r="A101" s="10">
        <f t="shared" si="19"/>
        <v>90</v>
      </c>
      <c r="B101" s="10" t="s">
        <v>480</v>
      </c>
      <c r="C101" s="11" t="s">
        <v>481</v>
      </c>
      <c r="D101" s="11" t="s">
        <v>495</v>
      </c>
      <c r="E101" s="10">
        <f t="shared" si="20"/>
        <v>5</v>
      </c>
      <c r="F101" s="11" t="s">
        <v>496</v>
      </c>
      <c r="G101" s="11"/>
      <c r="H101" s="10"/>
      <c r="I101" s="11"/>
      <c r="J101" s="11"/>
      <c r="K101" s="10" t="s">
        <v>145</v>
      </c>
      <c r="L101" s="10" t="s">
        <v>145</v>
      </c>
      <c r="M101" s="10" t="s">
        <v>245</v>
      </c>
      <c r="N101" s="10" t="s">
        <v>74</v>
      </c>
      <c r="O101" s="10"/>
      <c r="P101" s="10"/>
      <c r="Q101" s="10"/>
      <c r="R101" s="10"/>
      <c r="S101" s="10"/>
      <c r="T101" s="10"/>
      <c r="U101" s="10"/>
      <c r="V101" s="10" t="s">
        <v>74</v>
      </c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</row>
    <row r="102" ht="14.25" hidden="1" customHeight="1">
      <c r="A102" s="10">
        <f t="shared" si="19"/>
        <v>91</v>
      </c>
      <c r="B102" s="10" t="s">
        <v>480</v>
      </c>
      <c r="C102" s="11" t="s">
        <v>481</v>
      </c>
      <c r="D102" s="11" t="s">
        <v>495</v>
      </c>
      <c r="E102" s="10">
        <f t="shared" si="20"/>
        <v>6</v>
      </c>
      <c r="F102" s="11" t="s">
        <v>497</v>
      </c>
      <c r="G102" s="11"/>
      <c r="H102" s="10"/>
      <c r="I102" s="11"/>
      <c r="J102" s="11"/>
      <c r="K102" s="10" t="s">
        <v>145</v>
      </c>
      <c r="L102" s="10" t="s">
        <v>145</v>
      </c>
      <c r="M102" s="10" t="s">
        <v>245</v>
      </c>
      <c r="N102" s="10" t="s">
        <v>74</v>
      </c>
      <c r="O102" s="10"/>
      <c r="P102" s="10"/>
      <c r="Q102" s="10"/>
      <c r="R102" s="10"/>
      <c r="S102" s="10"/>
      <c r="T102" s="10"/>
      <c r="U102" s="10"/>
      <c r="V102" s="10" t="s">
        <v>74</v>
      </c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</row>
    <row r="103" ht="14.25" hidden="1" customHeight="1">
      <c r="A103" s="10">
        <f t="shared" si="19"/>
        <v>92</v>
      </c>
      <c r="B103" s="10" t="s">
        <v>480</v>
      </c>
      <c r="C103" s="11" t="s">
        <v>498</v>
      </c>
      <c r="D103" s="11" t="s">
        <v>499</v>
      </c>
      <c r="E103" s="10">
        <f t="shared" si="20"/>
        <v>7</v>
      </c>
      <c r="F103" s="11" t="s">
        <v>500</v>
      </c>
      <c r="G103" s="11"/>
      <c r="H103" s="10"/>
      <c r="I103" s="11"/>
      <c r="J103" s="11"/>
      <c r="K103" s="10" t="s">
        <v>145</v>
      </c>
      <c r="L103" s="10" t="s">
        <v>145</v>
      </c>
      <c r="M103" s="10" t="s">
        <v>65</v>
      </c>
      <c r="N103" s="10" t="s">
        <v>74</v>
      </c>
      <c r="O103" s="10"/>
      <c r="P103" s="10"/>
      <c r="Q103" s="10"/>
      <c r="R103" s="10"/>
      <c r="S103" s="10"/>
      <c r="T103" s="10"/>
      <c r="U103" s="10"/>
      <c r="V103" s="10" t="s">
        <v>74</v>
      </c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</row>
    <row r="104" ht="14.25" customHeight="1">
      <c r="A104" s="4" t="s">
        <v>501</v>
      </c>
      <c r="B104" s="5"/>
      <c r="C104" s="6" t="s">
        <v>502</v>
      </c>
      <c r="D104" s="7"/>
      <c r="E104" s="7"/>
      <c r="F104" s="7"/>
      <c r="G104" s="7"/>
      <c r="H104" s="8"/>
      <c r="I104" s="7"/>
      <c r="J104" s="7"/>
      <c r="K104" s="7"/>
      <c r="L104" s="7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</row>
    <row r="105" ht="14.25" customHeight="1">
      <c r="A105" s="10">
        <f>A103+1</f>
        <v>93</v>
      </c>
      <c r="B105" s="10" t="s">
        <v>502</v>
      </c>
      <c r="C105" s="11" t="s">
        <v>503</v>
      </c>
      <c r="D105" s="11" t="s">
        <v>504</v>
      </c>
      <c r="E105" s="10">
        <v>1.0</v>
      </c>
      <c r="F105" s="11" t="s">
        <v>504</v>
      </c>
      <c r="G105" s="11"/>
      <c r="H105" s="10"/>
      <c r="I105" s="11">
        <v>-5.932341</v>
      </c>
      <c r="J105" s="11">
        <v>105.998956</v>
      </c>
      <c r="K105" s="10" t="s">
        <v>64</v>
      </c>
      <c r="L105" s="10" t="s">
        <v>64</v>
      </c>
      <c r="M105" s="10" t="s">
        <v>109</v>
      </c>
      <c r="N105" s="10" t="s">
        <v>228</v>
      </c>
      <c r="O105" s="10" t="s">
        <v>67</v>
      </c>
      <c r="P105" s="10" t="s">
        <v>68</v>
      </c>
      <c r="Q105" s="10"/>
      <c r="R105" s="10"/>
      <c r="S105" s="10"/>
      <c r="T105" s="10"/>
      <c r="U105" s="10" t="s">
        <v>113</v>
      </c>
      <c r="V105" s="10" t="s">
        <v>505</v>
      </c>
      <c r="W105" s="10">
        <v>1.0</v>
      </c>
      <c r="X105" s="10" t="s">
        <v>74</v>
      </c>
      <c r="Y105" s="10" t="s">
        <v>75</v>
      </c>
      <c r="Z105" s="10" t="s">
        <v>74</v>
      </c>
      <c r="AA105" s="10" t="s">
        <v>76</v>
      </c>
      <c r="AB105" s="10" t="s">
        <v>74</v>
      </c>
      <c r="AC105" s="10"/>
      <c r="AD105" s="10" t="s">
        <v>74</v>
      </c>
      <c r="AE105" s="10">
        <v>4.0</v>
      </c>
      <c r="AF105" s="10" t="s">
        <v>74</v>
      </c>
      <c r="AG105" s="10" t="s">
        <v>74</v>
      </c>
      <c r="AH105" s="10" t="s">
        <v>74</v>
      </c>
      <c r="AI105" s="10" t="s">
        <v>74</v>
      </c>
      <c r="AJ105" s="10" t="s">
        <v>74</v>
      </c>
      <c r="AK105" s="10" t="s">
        <v>506</v>
      </c>
      <c r="AL105" s="10">
        <v>36.0</v>
      </c>
      <c r="AM105" s="10" t="s">
        <v>507</v>
      </c>
      <c r="AN105" s="10">
        <v>1.0</v>
      </c>
      <c r="AO105" s="10" t="s">
        <v>74</v>
      </c>
      <c r="AP105" s="10" t="s">
        <v>79</v>
      </c>
      <c r="AQ105" s="10" t="s">
        <v>80</v>
      </c>
      <c r="AR105" s="10">
        <v>30000.0</v>
      </c>
      <c r="AS105" s="10" t="s">
        <v>123</v>
      </c>
      <c r="AT105" s="10">
        <v>1.0</v>
      </c>
      <c r="AU105" s="10"/>
      <c r="AV105" s="10" t="s">
        <v>74</v>
      </c>
      <c r="AW105" s="10" t="s">
        <v>74</v>
      </c>
      <c r="AX105" s="10">
        <v>7.0</v>
      </c>
      <c r="AY105" s="10">
        <v>0.0</v>
      </c>
      <c r="AZ105" s="10" t="s">
        <v>74</v>
      </c>
      <c r="BA105" s="10" t="s">
        <v>74</v>
      </c>
      <c r="BB105" s="10">
        <v>2.0</v>
      </c>
      <c r="BC105" s="10" t="s">
        <v>74</v>
      </c>
      <c r="BD105" s="10" t="s">
        <v>74</v>
      </c>
      <c r="BE105" s="10">
        <v>0.0</v>
      </c>
      <c r="BF105" s="10">
        <v>0.0</v>
      </c>
    </row>
    <row r="106" ht="14.25" hidden="1" customHeight="1">
      <c r="A106" s="10">
        <f>A105+1</f>
        <v>94</v>
      </c>
      <c r="B106" s="10" t="s">
        <v>502</v>
      </c>
      <c r="C106" s="11" t="s">
        <v>508</v>
      </c>
      <c r="D106" s="11" t="s">
        <v>509</v>
      </c>
      <c r="E106" s="10">
        <f>E105+1</f>
        <v>2</v>
      </c>
      <c r="F106" s="11" t="s">
        <v>510</v>
      </c>
      <c r="G106" s="11"/>
      <c r="H106" s="10"/>
      <c r="I106" s="11"/>
      <c r="J106" s="11"/>
      <c r="K106" s="10" t="s">
        <v>145</v>
      </c>
      <c r="L106" s="10" t="s">
        <v>145</v>
      </c>
      <c r="M106" s="10" t="s">
        <v>109</v>
      </c>
      <c r="N106" s="10" t="s">
        <v>74</v>
      </c>
      <c r="O106" s="10"/>
      <c r="P106" s="10"/>
      <c r="Q106" s="10"/>
      <c r="R106" s="10"/>
      <c r="S106" s="10"/>
      <c r="T106" s="10"/>
      <c r="U106" s="10"/>
      <c r="V106" s="10" t="s">
        <v>74</v>
      </c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</row>
    <row r="107" ht="14.25" hidden="1" customHeight="1">
      <c r="A107" s="4" t="s">
        <v>511</v>
      </c>
      <c r="B107" s="5"/>
      <c r="C107" s="6" t="s">
        <v>512</v>
      </c>
      <c r="D107" s="7"/>
      <c r="E107" s="15"/>
      <c r="F107" s="7"/>
      <c r="G107" s="7"/>
      <c r="H107" s="8"/>
      <c r="I107" s="7"/>
      <c r="J107" s="7"/>
      <c r="K107" s="7"/>
      <c r="L107" s="7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</row>
    <row r="108" ht="14.25" hidden="1" customHeight="1">
      <c r="A108" s="10">
        <f>A106+1</f>
        <v>95</v>
      </c>
      <c r="B108" s="10" t="s">
        <v>512</v>
      </c>
      <c r="C108" s="11" t="s">
        <v>513</v>
      </c>
      <c r="D108" s="11" t="s">
        <v>514</v>
      </c>
      <c r="E108" s="10">
        <v>1.0</v>
      </c>
      <c r="F108" s="11" t="s">
        <v>515</v>
      </c>
      <c r="G108" s="11"/>
      <c r="H108" s="10"/>
      <c r="I108" s="11"/>
      <c r="J108" s="11"/>
      <c r="K108" s="10" t="s">
        <v>145</v>
      </c>
      <c r="L108" s="10" t="s">
        <v>145</v>
      </c>
      <c r="M108" s="10" t="s">
        <v>245</v>
      </c>
      <c r="N108" s="10" t="s">
        <v>74</v>
      </c>
      <c r="O108" s="10"/>
      <c r="P108" s="10"/>
      <c r="Q108" s="10"/>
      <c r="R108" s="10"/>
      <c r="S108" s="10"/>
      <c r="T108" s="10"/>
      <c r="U108" s="10"/>
      <c r="V108" s="10" t="s">
        <v>74</v>
      </c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</row>
    <row r="109" ht="14.25" hidden="1" customHeight="1">
      <c r="A109" s="10">
        <f t="shared" ref="A109:A112" si="21">A108+1</f>
        <v>96</v>
      </c>
      <c r="B109" s="10" t="s">
        <v>512</v>
      </c>
      <c r="C109" s="11" t="s">
        <v>513</v>
      </c>
      <c r="D109" s="11" t="s">
        <v>516</v>
      </c>
      <c r="E109" s="10">
        <f t="shared" ref="E109:E112" si="22">E108+1</f>
        <v>2</v>
      </c>
      <c r="F109" s="11" t="s">
        <v>517</v>
      </c>
      <c r="G109" s="11"/>
      <c r="H109" s="10"/>
      <c r="I109" s="11"/>
      <c r="J109" s="11"/>
      <c r="K109" s="10" t="s">
        <v>145</v>
      </c>
      <c r="L109" s="10" t="s">
        <v>145</v>
      </c>
      <c r="M109" s="10" t="s">
        <v>245</v>
      </c>
      <c r="N109" s="10" t="s">
        <v>74</v>
      </c>
      <c r="O109" s="10"/>
      <c r="P109" s="10"/>
      <c r="Q109" s="10"/>
      <c r="R109" s="10"/>
      <c r="S109" s="10"/>
      <c r="T109" s="10"/>
      <c r="U109" s="10"/>
      <c r="V109" s="10" t="s">
        <v>74</v>
      </c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</row>
    <row r="110" ht="14.25" hidden="1" customHeight="1">
      <c r="A110" s="10">
        <f t="shared" si="21"/>
        <v>97</v>
      </c>
      <c r="B110" s="10" t="s">
        <v>512</v>
      </c>
      <c r="C110" s="11" t="s">
        <v>513</v>
      </c>
      <c r="D110" s="11" t="s">
        <v>516</v>
      </c>
      <c r="E110" s="10">
        <f t="shared" si="22"/>
        <v>3</v>
      </c>
      <c r="F110" s="11" t="s">
        <v>518</v>
      </c>
      <c r="G110" s="11"/>
      <c r="H110" s="10"/>
      <c r="I110" s="11"/>
      <c r="J110" s="11"/>
      <c r="K110" s="10" t="s">
        <v>145</v>
      </c>
      <c r="L110" s="10" t="s">
        <v>145</v>
      </c>
      <c r="M110" s="10" t="s">
        <v>245</v>
      </c>
      <c r="N110" s="10" t="s">
        <v>74</v>
      </c>
      <c r="O110" s="10"/>
      <c r="P110" s="10"/>
      <c r="Q110" s="10"/>
      <c r="R110" s="10"/>
      <c r="S110" s="10"/>
      <c r="T110" s="10"/>
      <c r="U110" s="10"/>
      <c r="V110" s="10" t="s">
        <v>74</v>
      </c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</row>
    <row r="111" ht="14.25" hidden="1" customHeight="1">
      <c r="A111" s="10">
        <f t="shared" si="21"/>
        <v>98</v>
      </c>
      <c r="B111" s="10" t="s">
        <v>512</v>
      </c>
      <c r="C111" s="11" t="s">
        <v>513</v>
      </c>
      <c r="D111" s="11" t="s">
        <v>514</v>
      </c>
      <c r="E111" s="10">
        <f t="shared" si="22"/>
        <v>4</v>
      </c>
      <c r="F111" s="11" t="s">
        <v>519</v>
      </c>
      <c r="G111" s="11"/>
      <c r="H111" s="10"/>
      <c r="I111" s="11"/>
      <c r="J111" s="11"/>
      <c r="K111" s="10" t="s">
        <v>145</v>
      </c>
      <c r="L111" s="10" t="s">
        <v>145</v>
      </c>
      <c r="M111" s="10" t="s">
        <v>245</v>
      </c>
      <c r="N111" s="10" t="s">
        <v>74</v>
      </c>
      <c r="O111" s="10"/>
      <c r="P111" s="10"/>
      <c r="Q111" s="10"/>
      <c r="R111" s="10"/>
      <c r="S111" s="10"/>
      <c r="T111" s="10"/>
      <c r="U111" s="10"/>
      <c r="V111" s="10" t="s">
        <v>74</v>
      </c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</row>
    <row r="112" ht="14.25" hidden="1" customHeight="1">
      <c r="A112" s="10">
        <f t="shared" si="21"/>
        <v>99</v>
      </c>
      <c r="B112" s="10" t="s">
        <v>512</v>
      </c>
      <c r="C112" s="11" t="s">
        <v>520</v>
      </c>
      <c r="D112" s="11" t="s">
        <v>521</v>
      </c>
      <c r="E112" s="10">
        <f t="shared" si="22"/>
        <v>5</v>
      </c>
      <c r="F112" s="11" t="s">
        <v>522</v>
      </c>
      <c r="G112" s="11"/>
      <c r="H112" s="10"/>
      <c r="I112" s="11"/>
      <c r="J112" s="11"/>
      <c r="K112" s="10" t="s">
        <v>145</v>
      </c>
      <c r="L112" s="10" t="s">
        <v>145</v>
      </c>
      <c r="M112" s="10" t="s">
        <v>65</v>
      </c>
      <c r="N112" s="10" t="s">
        <v>74</v>
      </c>
      <c r="O112" s="10"/>
      <c r="P112" s="10"/>
      <c r="Q112" s="10"/>
      <c r="R112" s="10"/>
      <c r="S112" s="10"/>
      <c r="T112" s="10"/>
      <c r="U112" s="10"/>
      <c r="V112" s="10" t="s">
        <v>74</v>
      </c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</row>
    <row r="113" ht="14.25" hidden="1" customHeight="1">
      <c r="A113" s="4" t="s">
        <v>555</v>
      </c>
      <c r="B113" s="5"/>
      <c r="C113" s="6" t="s">
        <v>524</v>
      </c>
      <c r="D113" s="7"/>
      <c r="E113" s="15" t="s">
        <v>525</v>
      </c>
      <c r="F113" s="7"/>
      <c r="G113" s="7"/>
      <c r="H113" s="8"/>
      <c r="I113" s="7"/>
      <c r="J113" s="7"/>
      <c r="K113" s="7"/>
      <c r="L113" s="7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</row>
    <row r="114" ht="14.25" hidden="1" customHeight="1">
      <c r="A114" s="10">
        <f>A112+1</f>
        <v>100</v>
      </c>
      <c r="B114" s="10" t="s">
        <v>524</v>
      </c>
      <c r="C114" s="11" t="s">
        <v>526</v>
      </c>
      <c r="D114" s="11" t="s">
        <v>526</v>
      </c>
      <c r="E114" s="10">
        <v>1.0</v>
      </c>
      <c r="F114" s="11" t="s">
        <v>526</v>
      </c>
      <c r="G114" s="11"/>
      <c r="H114" s="10"/>
      <c r="I114" s="11">
        <v>-6.590733</v>
      </c>
      <c r="J114" s="11">
        <v>110.647607</v>
      </c>
      <c r="K114" s="10" t="s">
        <v>64</v>
      </c>
      <c r="L114" s="10" t="s">
        <v>64</v>
      </c>
      <c r="M114" s="10" t="s">
        <v>245</v>
      </c>
      <c r="N114" s="10" t="s">
        <v>86</v>
      </c>
      <c r="O114" s="10" t="s">
        <v>67</v>
      </c>
      <c r="P114" s="10" t="s">
        <v>68</v>
      </c>
      <c r="Q114" s="10" t="s">
        <v>527</v>
      </c>
      <c r="R114" s="10" t="s">
        <v>528</v>
      </c>
      <c r="S114" s="10" t="s">
        <v>63</v>
      </c>
      <c r="T114" s="10"/>
      <c r="U114" s="10" t="s">
        <v>246</v>
      </c>
      <c r="V114" s="10" t="s">
        <v>529</v>
      </c>
      <c r="W114" s="10">
        <v>1.0</v>
      </c>
      <c r="X114" s="10" t="s">
        <v>74</v>
      </c>
      <c r="Y114" s="10" t="s">
        <v>75</v>
      </c>
      <c r="Z114" s="10" t="s">
        <v>74</v>
      </c>
      <c r="AA114" s="10" t="s">
        <v>76</v>
      </c>
      <c r="AB114" s="10" t="s">
        <v>74</v>
      </c>
      <c r="AC114" s="10"/>
      <c r="AD114" s="10" t="s">
        <v>74</v>
      </c>
      <c r="AE114" s="10">
        <v>4.0</v>
      </c>
      <c r="AF114" s="10" t="s">
        <v>74</v>
      </c>
      <c r="AG114" s="10" t="s">
        <v>74</v>
      </c>
      <c r="AH114" s="10" t="s">
        <v>74</v>
      </c>
      <c r="AI114" s="10" t="s">
        <v>74</v>
      </c>
      <c r="AJ114" s="10" t="s">
        <v>74</v>
      </c>
      <c r="AK114" s="10" t="s">
        <v>530</v>
      </c>
      <c r="AL114" s="10">
        <v>33.0</v>
      </c>
      <c r="AM114" s="10" t="s">
        <v>531</v>
      </c>
      <c r="AN114" s="10">
        <v>996.0</v>
      </c>
      <c r="AO114" s="10" t="s">
        <v>74</v>
      </c>
      <c r="AP114" s="10" t="s">
        <v>90</v>
      </c>
      <c r="AQ114" s="10" t="s">
        <v>91</v>
      </c>
      <c r="AR114" s="10">
        <v>3000.0</v>
      </c>
      <c r="AS114" s="10" t="s">
        <v>81</v>
      </c>
      <c r="AT114" s="10">
        <v>996.0</v>
      </c>
      <c r="AU114" s="10"/>
      <c r="AV114" s="10" t="s">
        <v>74</v>
      </c>
      <c r="AW114" s="10" t="s">
        <v>74</v>
      </c>
      <c r="AX114" s="10">
        <v>1.0</v>
      </c>
      <c r="AY114" s="10">
        <v>90.0</v>
      </c>
      <c r="AZ114" s="10" t="s">
        <v>74</v>
      </c>
      <c r="BA114" s="10" t="s">
        <v>74</v>
      </c>
      <c r="BB114" s="10">
        <v>1.0</v>
      </c>
      <c r="BC114" s="10" t="s">
        <v>74</v>
      </c>
      <c r="BD114" s="10" t="s">
        <v>74</v>
      </c>
      <c r="BE114" s="10">
        <v>2.0</v>
      </c>
      <c r="BF114" s="10">
        <v>5.0</v>
      </c>
    </row>
    <row r="115" ht="14.25" hidden="1" customHeight="1">
      <c r="A115" s="10">
        <f t="shared" ref="A115:A120" si="23">A114+1</f>
        <v>101</v>
      </c>
      <c r="B115" s="10" t="s">
        <v>524</v>
      </c>
      <c r="C115" s="11" t="s">
        <v>526</v>
      </c>
      <c r="D115" s="11" t="s">
        <v>532</v>
      </c>
      <c r="E115" s="10">
        <f t="shared" ref="E115:E120" si="24">E114+1</f>
        <v>2</v>
      </c>
      <c r="F115" s="11" t="s">
        <v>533</v>
      </c>
      <c r="G115" s="11"/>
      <c r="H115" s="10"/>
      <c r="I115" s="11">
        <v>-5.844989</v>
      </c>
      <c r="J115" s="11">
        <v>110.601539</v>
      </c>
      <c r="K115" s="10" t="s">
        <v>145</v>
      </c>
      <c r="L115" s="10" t="s">
        <v>456</v>
      </c>
      <c r="M115" s="10" t="s">
        <v>245</v>
      </c>
      <c r="N115" s="10" t="s">
        <v>86</v>
      </c>
      <c r="O115" s="10"/>
      <c r="P115" s="10" t="s">
        <v>74</v>
      </c>
      <c r="Q115" s="10"/>
      <c r="R115" s="10"/>
      <c r="S115" s="10"/>
      <c r="T115" s="10"/>
      <c r="U115" s="10" t="s">
        <v>95</v>
      </c>
      <c r="V115" s="10" t="s">
        <v>74</v>
      </c>
      <c r="W115" s="10">
        <v>3.0</v>
      </c>
      <c r="X115" s="10"/>
      <c r="Y115" s="10" t="s">
        <v>253</v>
      </c>
      <c r="Z115" s="10"/>
      <c r="AA115" s="10" t="s">
        <v>76</v>
      </c>
      <c r="AB115" s="10"/>
      <c r="AC115" s="10"/>
      <c r="AD115" s="10"/>
      <c r="AE115" s="10">
        <v>4.0</v>
      </c>
      <c r="AF115" s="10"/>
      <c r="AG115" s="10"/>
      <c r="AH115" s="10"/>
      <c r="AI115" s="10"/>
      <c r="AJ115" s="10"/>
      <c r="AK115" s="10" t="s">
        <v>74</v>
      </c>
      <c r="AL115" s="10">
        <v>33.0</v>
      </c>
      <c r="AM115" s="10"/>
      <c r="AN115" s="10"/>
      <c r="AO115" s="10"/>
      <c r="AP115" s="10"/>
      <c r="AQ115" s="10" t="s">
        <v>91</v>
      </c>
      <c r="AR115" s="10"/>
      <c r="AS115" s="10" t="s">
        <v>534</v>
      </c>
      <c r="AT115" s="10">
        <v>996.0</v>
      </c>
      <c r="AU115" s="10"/>
      <c r="AV115" s="10"/>
      <c r="AW115" s="10"/>
      <c r="AX115" s="10">
        <v>1.0</v>
      </c>
      <c r="AY115" s="10" t="s">
        <v>535</v>
      </c>
      <c r="AZ115" s="10" t="s">
        <v>536</v>
      </c>
      <c r="BA115" s="10"/>
      <c r="BB115" s="10">
        <v>996.0</v>
      </c>
      <c r="BC115" s="10" t="s">
        <v>74</v>
      </c>
      <c r="BD115" s="10"/>
      <c r="BE115" s="10">
        <v>0.0</v>
      </c>
      <c r="BF115" s="10">
        <v>0.0</v>
      </c>
      <c r="BG115" s="16" t="s">
        <v>537</v>
      </c>
    </row>
    <row r="116" ht="14.25" hidden="1" customHeight="1">
      <c r="A116" s="10">
        <f t="shared" si="23"/>
        <v>102</v>
      </c>
      <c r="B116" s="10" t="s">
        <v>524</v>
      </c>
      <c r="C116" s="11" t="s">
        <v>526</v>
      </c>
      <c r="D116" s="11" t="s">
        <v>532</v>
      </c>
      <c r="E116" s="10">
        <f t="shared" si="24"/>
        <v>3</v>
      </c>
      <c r="F116" s="11" t="s">
        <v>538</v>
      </c>
      <c r="G116" s="11"/>
      <c r="H116" s="10"/>
      <c r="I116" s="11">
        <v>-5.883953</v>
      </c>
      <c r="J116" s="11">
        <v>110.440224</v>
      </c>
      <c r="K116" s="10" t="s">
        <v>64</v>
      </c>
      <c r="L116" s="10" t="s">
        <v>64</v>
      </c>
      <c r="M116" s="10" t="s">
        <v>245</v>
      </c>
      <c r="N116" s="10" t="s">
        <v>86</v>
      </c>
      <c r="O116" s="10" t="s">
        <v>67</v>
      </c>
      <c r="P116" s="10" t="s">
        <v>539</v>
      </c>
      <c r="Q116" s="10" t="s">
        <v>540</v>
      </c>
      <c r="R116" s="10" t="s">
        <v>541</v>
      </c>
      <c r="S116" s="10" t="s">
        <v>63</v>
      </c>
      <c r="T116" s="10"/>
      <c r="U116" s="10" t="s">
        <v>246</v>
      </c>
      <c r="V116" s="10" t="s">
        <v>542</v>
      </c>
      <c r="W116" s="10">
        <v>3.0</v>
      </c>
      <c r="X116" s="10" t="s">
        <v>74</v>
      </c>
      <c r="Y116" s="10" t="s">
        <v>75</v>
      </c>
      <c r="Z116" s="10" t="s">
        <v>74</v>
      </c>
      <c r="AA116" s="10" t="s">
        <v>76</v>
      </c>
      <c r="AB116" s="10" t="s">
        <v>74</v>
      </c>
      <c r="AC116" s="10"/>
      <c r="AD116" s="10" t="s">
        <v>74</v>
      </c>
      <c r="AE116" s="10">
        <v>4.0</v>
      </c>
      <c r="AF116" s="10" t="s">
        <v>74</v>
      </c>
      <c r="AG116" s="10" t="s">
        <v>74</v>
      </c>
      <c r="AH116" s="10" t="s">
        <v>74</v>
      </c>
      <c r="AI116" s="10" t="s">
        <v>74</v>
      </c>
      <c r="AJ116" s="10" t="s">
        <v>74</v>
      </c>
      <c r="AK116" s="10" t="s">
        <v>543</v>
      </c>
      <c r="AL116" s="10">
        <v>33.0</v>
      </c>
      <c r="AM116" s="10" t="s">
        <v>531</v>
      </c>
      <c r="AN116" s="10">
        <v>996.0</v>
      </c>
      <c r="AO116" s="10" t="s">
        <v>74</v>
      </c>
      <c r="AP116" s="10" t="s">
        <v>90</v>
      </c>
      <c r="AQ116" s="10" t="s">
        <v>91</v>
      </c>
      <c r="AR116" s="10">
        <v>2000.0</v>
      </c>
      <c r="AS116" s="10" t="s">
        <v>81</v>
      </c>
      <c r="AT116" s="10">
        <v>996.0</v>
      </c>
      <c r="AU116" s="10"/>
      <c r="AV116" s="10" t="s">
        <v>74</v>
      </c>
      <c r="AW116" s="10" t="s">
        <v>74</v>
      </c>
      <c r="AX116" s="10">
        <v>1.0</v>
      </c>
      <c r="AY116" s="10">
        <v>60.0</v>
      </c>
      <c r="AZ116" s="10" t="s">
        <v>74</v>
      </c>
      <c r="BA116" s="10" t="s">
        <v>74</v>
      </c>
      <c r="BB116" s="10">
        <v>1.0</v>
      </c>
      <c r="BC116" s="10" t="s">
        <v>74</v>
      </c>
      <c r="BD116" s="10" t="s">
        <v>74</v>
      </c>
      <c r="BE116" s="10">
        <v>3.0</v>
      </c>
      <c r="BF116" s="10">
        <v>4.0</v>
      </c>
    </row>
    <row r="117" ht="14.25" hidden="1" customHeight="1">
      <c r="A117" s="10">
        <f t="shared" si="23"/>
        <v>103</v>
      </c>
      <c r="B117" s="10" t="s">
        <v>524</v>
      </c>
      <c r="C117" s="11" t="s">
        <v>526</v>
      </c>
      <c r="D117" s="11" t="s">
        <v>532</v>
      </c>
      <c r="E117" s="10">
        <f t="shared" si="24"/>
        <v>4</v>
      </c>
      <c r="F117" s="11" t="s">
        <v>544</v>
      </c>
      <c r="G117" s="11"/>
      <c r="H117" s="10"/>
      <c r="I117" s="11"/>
      <c r="J117" s="11"/>
      <c r="K117" s="10" t="s">
        <v>145</v>
      </c>
      <c r="L117" s="10" t="s">
        <v>145</v>
      </c>
      <c r="M117" s="10" t="s">
        <v>245</v>
      </c>
      <c r="N117" s="10" t="s">
        <v>74</v>
      </c>
      <c r="O117" s="10"/>
      <c r="P117" s="10" t="s">
        <v>74</v>
      </c>
      <c r="Q117" s="10"/>
      <c r="R117" s="10"/>
      <c r="S117" s="10"/>
      <c r="T117" s="10"/>
      <c r="U117" s="10"/>
      <c r="V117" s="10" t="s">
        <v>74</v>
      </c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</row>
    <row r="118" ht="14.25" hidden="1" customHeight="1">
      <c r="A118" s="10">
        <f t="shared" si="23"/>
        <v>104</v>
      </c>
      <c r="B118" s="10" t="s">
        <v>524</v>
      </c>
      <c r="C118" s="11" t="s">
        <v>526</v>
      </c>
      <c r="D118" s="11" t="s">
        <v>532</v>
      </c>
      <c r="E118" s="10">
        <f t="shared" si="24"/>
        <v>5</v>
      </c>
      <c r="F118" s="11" t="s">
        <v>545</v>
      </c>
      <c r="G118" s="11"/>
      <c r="H118" s="10"/>
      <c r="I118" s="11">
        <v>-5.752397</v>
      </c>
      <c r="J118" s="11">
        <v>110.241374</v>
      </c>
      <c r="K118" s="17" t="s">
        <v>145</v>
      </c>
      <c r="L118" s="17" t="s">
        <v>145</v>
      </c>
      <c r="M118" s="10" t="s">
        <v>245</v>
      </c>
      <c r="N118" s="10" t="s">
        <v>86</v>
      </c>
      <c r="O118" s="10"/>
      <c r="P118" s="10" t="s">
        <v>74</v>
      </c>
      <c r="Q118" s="10"/>
      <c r="R118" s="10"/>
      <c r="S118" s="10"/>
      <c r="T118" s="10"/>
      <c r="U118" s="10" t="s">
        <v>95</v>
      </c>
      <c r="V118" s="10" t="s">
        <v>74</v>
      </c>
      <c r="W118" s="10">
        <v>3.0</v>
      </c>
      <c r="X118" s="10" t="s">
        <v>74</v>
      </c>
      <c r="Y118" s="10" t="s">
        <v>75</v>
      </c>
      <c r="Z118" s="10" t="s">
        <v>74</v>
      </c>
      <c r="AA118" s="10" t="s">
        <v>76</v>
      </c>
      <c r="AB118" s="10" t="s">
        <v>74</v>
      </c>
      <c r="AC118" s="10"/>
      <c r="AD118" s="10" t="s">
        <v>74</v>
      </c>
      <c r="AE118" s="10">
        <v>4.0</v>
      </c>
      <c r="AF118" s="10" t="s">
        <v>74</v>
      </c>
      <c r="AG118" s="10" t="s">
        <v>74</v>
      </c>
      <c r="AH118" s="10" t="s">
        <v>74</v>
      </c>
      <c r="AI118" s="10" t="s">
        <v>74</v>
      </c>
      <c r="AJ118" s="10" t="s">
        <v>74</v>
      </c>
      <c r="AK118" s="10" t="s">
        <v>74</v>
      </c>
      <c r="AL118" s="10">
        <v>33.0</v>
      </c>
      <c r="AM118" s="10" t="s">
        <v>531</v>
      </c>
      <c r="AN118" s="10">
        <v>996.0</v>
      </c>
      <c r="AO118" s="10" t="s">
        <v>74</v>
      </c>
      <c r="AP118" s="10"/>
      <c r="AQ118" s="10"/>
      <c r="AR118" s="10">
        <v>0.0</v>
      </c>
      <c r="AS118" s="10"/>
      <c r="AT118" s="10">
        <v>996.0</v>
      </c>
      <c r="AU118" s="10"/>
      <c r="AV118" s="10" t="s">
        <v>74</v>
      </c>
      <c r="AW118" s="10" t="s">
        <v>74</v>
      </c>
      <c r="AX118" s="10">
        <v>1.0</v>
      </c>
      <c r="AY118" s="10">
        <v>0.0</v>
      </c>
      <c r="AZ118" s="10" t="s">
        <v>74</v>
      </c>
      <c r="BA118" s="10" t="s">
        <v>74</v>
      </c>
      <c r="BB118" s="10">
        <v>0.0</v>
      </c>
      <c r="BC118" s="10" t="s">
        <v>74</v>
      </c>
      <c r="BD118" s="10" t="s">
        <v>74</v>
      </c>
      <c r="BE118" s="10">
        <v>0.0</v>
      </c>
      <c r="BF118" s="10">
        <v>0.0</v>
      </c>
    </row>
    <row r="119" ht="14.25" hidden="1" customHeight="1">
      <c r="A119" s="10">
        <f t="shared" si="23"/>
        <v>105</v>
      </c>
      <c r="B119" s="10" t="s">
        <v>524</v>
      </c>
      <c r="C119" s="11" t="s">
        <v>526</v>
      </c>
      <c r="D119" s="11" t="s">
        <v>526</v>
      </c>
      <c r="E119" s="10">
        <f t="shared" si="24"/>
        <v>6</v>
      </c>
      <c r="F119" s="11" t="s">
        <v>546</v>
      </c>
      <c r="G119" s="11"/>
      <c r="H119" s="10"/>
      <c r="I119" s="11">
        <v>-6.577634</v>
      </c>
      <c r="J119" s="11">
        <v>110.630973</v>
      </c>
      <c r="K119" s="10" t="s">
        <v>145</v>
      </c>
      <c r="L119" s="10" t="s">
        <v>145</v>
      </c>
      <c r="M119" s="10" t="s">
        <v>245</v>
      </c>
      <c r="N119" s="10" t="s">
        <v>86</v>
      </c>
      <c r="O119" s="10"/>
      <c r="P119" s="10" t="s">
        <v>74</v>
      </c>
      <c r="Q119" s="10"/>
      <c r="R119" s="10"/>
      <c r="S119" s="10"/>
      <c r="T119" s="10"/>
      <c r="U119" s="10" t="s">
        <v>95</v>
      </c>
      <c r="V119" s="10" t="s">
        <v>74</v>
      </c>
      <c r="W119" s="10">
        <v>3.0</v>
      </c>
      <c r="X119" s="10" t="s">
        <v>74</v>
      </c>
      <c r="Y119" s="10" t="s">
        <v>75</v>
      </c>
      <c r="Z119" s="10" t="s">
        <v>74</v>
      </c>
      <c r="AA119" s="10" t="s">
        <v>76</v>
      </c>
      <c r="AB119" s="10" t="s">
        <v>74</v>
      </c>
      <c r="AC119" s="10"/>
      <c r="AD119" s="10" t="s">
        <v>74</v>
      </c>
      <c r="AE119" s="10">
        <v>4.0</v>
      </c>
      <c r="AF119" s="10" t="s">
        <v>74</v>
      </c>
      <c r="AG119" s="10" t="s">
        <v>74</v>
      </c>
      <c r="AH119" s="10" t="s">
        <v>74</v>
      </c>
      <c r="AI119" s="10" t="s">
        <v>74</v>
      </c>
      <c r="AJ119" s="10" t="s">
        <v>74</v>
      </c>
      <c r="AK119" s="10" t="s">
        <v>74</v>
      </c>
      <c r="AL119" s="10">
        <v>33.0</v>
      </c>
      <c r="AM119" s="10" t="s">
        <v>531</v>
      </c>
      <c r="AN119" s="10">
        <v>996.0</v>
      </c>
      <c r="AO119" s="10" t="s">
        <v>74</v>
      </c>
      <c r="AP119" s="10" t="s">
        <v>74</v>
      </c>
      <c r="AQ119" s="10" t="s">
        <v>74</v>
      </c>
      <c r="AR119" s="10">
        <v>0.0</v>
      </c>
      <c r="AS119" s="10" t="s">
        <v>74</v>
      </c>
      <c r="AT119" s="10">
        <v>996.0</v>
      </c>
      <c r="AU119" s="10"/>
      <c r="AV119" s="10" t="s">
        <v>74</v>
      </c>
      <c r="AW119" s="10" t="s">
        <v>74</v>
      </c>
      <c r="AX119" s="10">
        <v>1.0</v>
      </c>
      <c r="AY119" s="10">
        <v>0.0</v>
      </c>
      <c r="AZ119" s="10" t="s">
        <v>74</v>
      </c>
      <c r="BA119" s="10" t="s">
        <v>74</v>
      </c>
      <c r="BB119" s="10">
        <v>0.0</v>
      </c>
      <c r="BC119" s="10" t="s">
        <v>74</v>
      </c>
      <c r="BD119" s="10" t="s">
        <v>74</v>
      </c>
      <c r="BE119" s="10">
        <v>0.0</v>
      </c>
      <c r="BF119" s="10">
        <v>0.0</v>
      </c>
    </row>
    <row r="120" ht="14.25" hidden="1" customHeight="1">
      <c r="A120" s="10">
        <f t="shared" si="23"/>
        <v>106</v>
      </c>
      <c r="B120" s="10" t="s">
        <v>524</v>
      </c>
      <c r="C120" s="11" t="s">
        <v>547</v>
      </c>
      <c r="D120" s="11" t="s">
        <v>548</v>
      </c>
      <c r="E120" s="10">
        <f t="shared" si="24"/>
        <v>7</v>
      </c>
      <c r="F120" s="11" t="s">
        <v>547</v>
      </c>
      <c r="G120" s="11"/>
      <c r="H120" s="10"/>
      <c r="I120" s="11">
        <v>-6.91876</v>
      </c>
      <c r="J120" s="11">
        <v>110.287203</v>
      </c>
      <c r="K120" s="10" t="s">
        <v>64</v>
      </c>
      <c r="L120" s="10" t="s">
        <v>64</v>
      </c>
      <c r="M120" s="10" t="s">
        <v>109</v>
      </c>
      <c r="N120" s="18" t="s">
        <v>86</v>
      </c>
      <c r="O120" s="10" t="s">
        <v>67</v>
      </c>
      <c r="P120" s="10" t="s">
        <v>68</v>
      </c>
      <c r="Q120" s="10" t="s">
        <v>549</v>
      </c>
      <c r="R120" s="10" t="s">
        <v>550</v>
      </c>
      <c r="S120" s="10" t="s">
        <v>63</v>
      </c>
      <c r="T120" s="10"/>
      <c r="U120" s="18" t="s">
        <v>113</v>
      </c>
      <c r="V120" s="18" t="s">
        <v>551</v>
      </c>
      <c r="W120" s="18">
        <v>1.0</v>
      </c>
      <c r="X120" s="18" t="s">
        <v>74</v>
      </c>
      <c r="Y120" s="18" t="s">
        <v>75</v>
      </c>
      <c r="Z120" s="18" t="s">
        <v>74</v>
      </c>
      <c r="AA120" s="18" t="s">
        <v>76</v>
      </c>
      <c r="AB120" s="18" t="s">
        <v>74</v>
      </c>
      <c r="AC120" s="18"/>
      <c r="AD120" s="18" t="s">
        <v>552</v>
      </c>
      <c r="AE120" s="18">
        <v>4.0</v>
      </c>
      <c r="AF120" s="18" t="s">
        <v>74</v>
      </c>
      <c r="AG120" s="18" t="s">
        <v>74</v>
      </c>
      <c r="AH120" s="18" t="s">
        <v>74</v>
      </c>
      <c r="AI120" s="18" t="s">
        <v>74</v>
      </c>
      <c r="AJ120" s="18" t="s">
        <v>74</v>
      </c>
      <c r="AK120" s="18" t="s">
        <v>553</v>
      </c>
      <c r="AL120" s="18">
        <v>33.0</v>
      </c>
      <c r="AM120" s="18" t="s">
        <v>554</v>
      </c>
      <c r="AN120" s="18">
        <v>996.0</v>
      </c>
      <c r="AO120" s="18" t="s">
        <v>74</v>
      </c>
      <c r="AP120" s="18" t="s">
        <v>90</v>
      </c>
      <c r="AQ120" s="18" t="s">
        <v>91</v>
      </c>
      <c r="AR120" s="18">
        <v>5000.0</v>
      </c>
      <c r="AS120" s="18" t="s">
        <v>123</v>
      </c>
      <c r="AT120" s="18">
        <v>996.0</v>
      </c>
      <c r="AU120" s="18"/>
      <c r="AV120" s="18" t="s">
        <v>74</v>
      </c>
      <c r="AW120" s="18" t="s">
        <v>74</v>
      </c>
      <c r="AX120" s="18">
        <v>1.0</v>
      </c>
      <c r="AY120" s="18">
        <v>110.0</v>
      </c>
      <c r="AZ120" s="18" t="s">
        <v>74</v>
      </c>
      <c r="BA120" s="18" t="s">
        <v>74</v>
      </c>
      <c r="BB120" s="18">
        <v>1.0</v>
      </c>
      <c r="BC120" s="18" t="s">
        <v>74</v>
      </c>
      <c r="BD120" s="18" t="s">
        <v>74</v>
      </c>
      <c r="BE120" s="18">
        <v>1.0</v>
      </c>
      <c r="BF120" s="18">
        <v>0.0</v>
      </c>
    </row>
    <row r="121" ht="14.25" customHeight="1">
      <c r="A121" s="4" t="s">
        <v>2599</v>
      </c>
      <c r="B121" s="5"/>
      <c r="C121" s="6" t="s">
        <v>556</v>
      </c>
      <c r="D121" s="7"/>
      <c r="E121" s="15"/>
      <c r="F121" s="7"/>
      <c r="G121" s="7"/>
      <c r="H121" s="8"/>
      <c r="I121" s="7"/>
      <c r="J121" s="7"/>
      <c r="K121" s="7"/>
      <c r="L121" s="7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</row>
    <row r="122" ht="14.25" hidden="1" customHeight="1">
      <c r="A122" s="10">
        <f>A120+1</f>
        <v>107</v>
      </c>
      <c r="B122" s="10" t="s">
        <v>556</v>
      </c>
      <c r="C122" s="11" t="s">
        <v>557</v>
      </c>
      <c r="D122" s="11" t="s">
        <v>558</v>
      </c>
      <c r="E122" s="10">
        <v>1.0</v>
      </c>
      <c r="F122" s="11" t="s">
        <v>558</v>
      </c>
      <c r="G122" s="11"/>
      <c r="H122" s="10"/>
      <c r="I122" s="11">
        <v>-6.867908</v>
      </c>
      <c r="J122" s="11">
        <v>112.365916</v>
      </c>
      <c r="K122" s="10" t="s">
        <v>64</v>
      </c>
      <c r="L122" s="10" t="s">
        <v>64</v>
      </c>
      <c r="M122" s="10" t="s">
        <v>109</v>
      </c>
      <c r="N122" s="10" t="s">
        <v>66</v>
      </c>
      <c r="O122" s="10" t="s">
        <v>67</v>
      </c>
      <c r="P122" s="10" t="s">
        <v>68</v>
      </c>
      <c r="Q122" s="10" t="s">
        <v>559</v>
      </c>
      <c r="R122" s="10" t="s">
        <v>560</v>
      </c>
      <c r="S122" s="10" t="s">
        <v>71</v>
      </c>
      <c r="T122" s="10"/>
      <c r="U122" s="10" t="s">
        <v>113</v>
      </c>
      <c r="V122" s="10" t="s">
        <v>561</v>
      </c>
      <c r="W122" s="10">
        <v>1.0</v>
      </c>
      <c r="X122" s="10" t="s">
        <v>74</v>
      </c>
      <c r="Y122" s="10" t="s">
        <v>75</v>
      </c>
      <c r="Z122" s="10" t="s">
        <v>74</v>
      </c>
      <c r="AA122" s="10" t="s">
        <v>76</v>
      </c>
      <c r="AB122" s="10" t="s">
        <v>74</v>
      </c>
      <c r="AC122" s="10"/>
      <c r="AD122" s="10" t="s">
        <v>562</v>
      </c>
      <c r="AE122" s="10">
        <v>4.0</v>
      </c>
      <c r="AF122" s="10" t="s">
        <v>74</v>
      </c>
      <c r="AG122" s="10" t="s">
        <v>74</v>
      </c>
      <c r="AH122" s="10" t="s">
        <v>74</v>
      </c>
      <c r="AI122" s="10" t="s">
        <v>74</v>
      </c>
      <c r="AJ122" s="10" t="s">
        <v>74</v>
      </c>
      <c r="AK122" s="10" t="s">
        <v>563</v>
      </c>
      <c r="AL122" s="10">
        <v>35.0</v>
      </c>
      <c r="AM122" s="10" t="s">
        <v>564</v>
      </c>
      <c r="AN122" s="10">
        <v>1.0</v>
      </c>
      <c r="AO122" s="10" t="s">
        <v>74</v>
      </c>
      <c r="AP122" s="10" t="s">
        <v>90</v>
      </c>
      <c r="AQ122" s="10" t="s">
        <v>91</v>
      </c>
      <c r="AR122" s="10">
        <v>1000.0</v>
      </c>
      <c r="AS122" s="10" t="s">
        <v>565</v>
      </c>
      <c r="AT122" s="10">
        <v>996.0</v>
      </c>
      <c r="AU122" s="10"/>
      <c r="AV122" s="10" t="s">
        <v>74</v>
      </c>
      <c r="AW122" s="10" t="s">
        <v>74</v>
      </c>
      <c r="AX122" s="10">
        <v>1.0</v>
      </c>
      <c r="AY122" s="10">
        <v>135.0</v>
      </c>
      <c r="AZ122" s="10" t="s">
        <v>74</v>
      </c>
      <c r="BA122" s="10" t="s">
        <v>74</v>
      </c>
      <c r="BB122" s="10">
        <v>1.0</v>
      </c>
      <c r="BC122" s="10" t="s">
        <v>74</v>
      </c>
      <c r="BD122" s="10" t="s">
        <v>74</v>
      </c>
      <c r="BE122" s="10">
        <v>0.0</v>
      </c>
      <c r="BF122" s="10">
        <v>0.0</v>
      </c>
    </row>
    <row r="123" ht="14.25" customHeight="1">
      <c r="A123" s="10">
        <f t="shared" ref="A123:A137" si="25">A122+1</f>
        <v>108</v>
      </c>
      <c r="B123" s="10" t="s">
        <v>556</v>
      </c>
      <c r="C123" s="11" t="s">
        <v>566</v>
      </c>
      <c r="D123" s="11" t="s">
        <v>567</v>
      </c>
      <c r="E123" s="10">
        <f t="shared" ref="E123:E137" si="26">E122+1</f>
        <v>2</v>
      </c>
      <c r="F123" s="11" t="s">
        <v>567</v>
      </c>
      <c r="G123" s="11"/>
      <c r="H123" s="10"/>
      <c r="I123" s="11">
        <v>-7.175062</v>
      </c>
      <c r="J123" s="11">
        <v>112.72212</v>
      </c>
      <c r="K123" s="10" t="s">
        <v>64</v>
      </c>
      <c r="L123" s="10" t="s">
        <v>64</v>
      </c>
      <c r="M123" s="10" t="s">
        <v>65</v>
      </c>
      <c r="N123" s="10" t="s">
        <v>228</v>
      </c>
      <c r="O123" s="10" t="s">
        <v>67</v>
      </c>
      <c r="P123" s="10" t="s">
        <v>68</v>
      </c>
      <c r="Q123" s="10"/>
      <c r="R123" s="10"/>
      <c r="S123" s="10"/>
      <c r="T123" s="10"/>
      <c r="U123" s="10" t="s">
        <v>72</v>
      </c>
      <c r="V123" s="10" t="s">
        <v>568</v>
      </c>
      <c r="W123" s="10">
        <v>1.0</v>
      </c>
      <c r="X123" s="10" t="s">
        <v>74</v>
      </c>
      <c r="Y123" s="10" t="s">
        <v>75</v>
      </c>
      <c r="Z123" s="10" t="s">
        <v>74</v>
      </c>
      <c r="AA123" s="10" t="s">
        <v>76</v>
      </c>
      <c r="AB123" s="10" t="s">
        <v>74</v>
      </c>
      <c r="AC123" s="10"/>
      <c r="AD123" s="10" t="s">
        <v>74</v>
      </c>
      <c r="AE123" s="10">
        <v>4.0</v>
      </c>
      <c r="AF123" s="10" t="s">
        <v>74</v>
      </c>
      <c r="AG123" s="10" t="s">
        <v>74</v>
      </c>
      <c r="AH123" s="10" t="s">
        <v>74</v>
      </c>
      <c r="AI123" s="10" t="s">
        <v>74</v>
      </c>
      <c r="AJ123" s="10" t="s">
        <v>74</v>
      </c>
      <c r="AK123" s="10" t="s">
        <v>569</v>
      </c>
      <c r="AL123" s="10">
        <v>35.0</v>
      </c>
      <c r="AM123" s="10" t="s">
        <v>570</v>
      </c>
      <c r="AN123" s="10">
        <v>1.0</v>
      </c>
      <c r="AO123" s="10" t="s">
        <v>74</v>
      </c>
      <c r="AP123" s="10" t="s">
        <v>79</v>
      </c>
      <c r="AQ123" s="10" t="s">
        <v>80</v>
      </c>
      <c r="AR123" s="10">
        <v>500.0</v>
      </c>
      <c r="AS123" s="10" t="s">
        <v>81</v>
      </c>
      <c r="AT123" s="10">
        <v>996.0</v>
      </c>
      <c r="AU123" s="10"/>
      <c r="AV123" s="10" t="s">
        <v>74</v>
      </c>
      <c r="AW123" s="10" t="s">
        <v>74</v>
      </c>
      <c r="AX123" s="10">
        <v>3.0</v>
      </c>
      <c r="AY123" s="10">
        <v>40.0</v>
      </c>
      <c r="AZ123" s="10" t="s">
        <v>74</v>
      </c>
      <c r="BA123" s="10" t="s">
        <v>74</v>
      </c>
      <c r="BB123" s="10">
        <v>1.0</v>
      </c>
      <c r="BC123" s="10" t="s">
        <v>74</v>
      </c>
      <c r="BD123" s="10" t="s">
        <v>74</v>
      </c>
      <c r="BE123" s="10">
        <v>2.0</v>
      </c>
      <c r="BF123" s="10">
        <v>2.0</v>
      </c>
    </row>
    <row r="124" ht="14.25" customHeight="1">
      <c r="A124" s="10">
        <f t="shared" si="25"/>
        <v>109</v>
      </c>
      <c r="B124" s="10" t="s">
        <v>556</v>
      </c>
      <c r="C124" s="11" t="s">
        <v>571</v>
      </c>
      <c r="D124" s="11" t="s">
        <v>572</v>
      </c>
      <c r="E124" s="10">
        <f t="shared" si="26"/>
        <v>3</v>
      </c>
      <c r="F124" s="11" t="s">
        <v>573</v>
      </c>
      <c r="G124" s="11"/>
      <c r="H124" s="10"/>
      <c r="I124" s="11">
        <v>-8.142778</v>
      </c>
      <c r="J124" s="11">
        <v>114.400278</v>
      </c>
      <c r="K124" s="10" t="s">
        <v>64</v>
      </c>
      <c r="L124" s="10" t="s">
        <v>64</v>
      </c>
      <c r="M124" s="10" t="s">
        <v>109</v>
      </c>
      <c r="N124" s="10" t="s">
        <v>228</v>
      </c>
      <c r="O124" s="10" t="s">
        <v>67</v>
      </c>
      <c r="P124" s="10" t="s">
        <v>483</v>
      </c>
      <c r="Q124" s="10"/>
      <c r="R124" s="10"/>
      <c r="S124" s="10"/>
      <c r="T124" s="10"/>
      <c r="U124" s="10" t="s">
        <v>113</v>
      </c>
      <c r="V124" s="10" t="s">
        <v>574</v>
      </c>
      <c r="W124" s="10">
        <v>1.0</v>
      </c>
      <c r="X124" s="10" t="s">
        <v>74</v>
      </c>
      <c r="Y124" s="10" t="s">
        <v>75</v>
      </c>
      <c r="Z124" s="10" t="s">
        <v>74</v>
      </c>
      <c r="AA124" s="10" t="s">
        <v>76</v>
      </c>
      <c r="AB124" s="10" t="s">
        <v>74</v>
      </c>
      <c r="AC124" s="10"/>
      <c r="AD124" s="10" t="s">
        <v>74</v>
      </c>
      <c r="AE124" s="10">
        <v>4.0</v>
      </c>
      <c r="AF124" s="10" t="s">
        <v>74</v>
      </c>
      <c r="AG124" s="10" t="s">
        <v>74</v>
      </c>
      <c r="AH124" s="10" t="s">
        <v>74</v>
      </c>
      <c r="AI124" s="10" t="s">
        <v>74</v>
      </c>
      <c r="AJ124" s="10" t="s">
        <v>74</v>
      </c>
      <c r="AK124" s="10" t="s">
        <v>575</v>
      </c>
      <c r="AL124" s="10">
        <v>35.0</v>
      </c>
      <c r="AM124" s="10" t="s">
        <v>576</v>
      </c>
      <c r="AN124" s="10">
        <v>1.0</v>
      </c>
      <c r="AO124" s="10" t="s">
        <v>74</v>
      </c>
      <c r="AP124" s="10" t="s">
        <v>577</v>
      </c>
      <c r="AQ124" s="10" t="s">
        <v>578</v>
      </c>
      <c r="AR124" s="10">
        <v>2000.0</v>
      </c>
      <c r="AS124" s="10" t="s">
        <v>81</v>
      </c>
      <c r="AT124" s="10">
        <v>1.0</v>
      </c>
      <c r="AU124" s="10"/>
      <c r="AV124" s="10" t="s">
        <v>74</v>
      </c>
      <c r="AW124" s="10" t="s">
        <v>74</v>
      </c>
      <c r="AX124" s="10">
        <v>8.0</v>
      </c>
      <c r="AY124" s="10">
        <v>65.0</v>
      </c>
      <c r="AZ124" s="10" t="s">
        <v>74</v>
      </c>
      <c r="BA124" s="10" t="s">
        <v>74</v>
      </c>
      <c r="BB124" s="10">
        <v>1.0</v>
      </c>
      <c r="BC124" s="10" t="s">
        <v>74</v>
      </c>
      <c r="BD124" s="10" t="s">
        <v>74</v>
      </c>
      <c r="BE124" s="10">
        <v>3.0</v>
      </c>
      <c r="BF124" s="10">
        <v>5.0</v>
      </c>
    </row>
    <row r="125" ht="14.25" hidden="1" customHeight="1">
      <c r="A125" s="10">
        <f t="shared" si="25"/>
        <v>110</v>
      </c>
      <c r="B125" s="10" t="s">
        <v>556</v>
      </c>
      <c r="C125" s="11" t="s">
        <v>579</v>
      </c>
      <c r="D125" s="11" t="s">
        <v>580</v>
      </c>
      <c r="E125" s="10">
        <f t="shared" si="26"/>
        <v>4</v>
      </c>
      <c r="F125" s="11" t="s">
        <v>581</v>
      </c>
      <c r="G125" s="11"/>
      <c r="H125" s="10"/>
      <c r="I125" s="11">
        <v>-5.845556</v>
      </c>
      <c r="J125" s="11">
        <v>112.643611</v>
      </c>
      <c r="K125" s="10" t="s">
        <v>64</v>
      </c>
      <c r="L125" s="10" t="s">
        <v>64</v>
      </c>
      <c r="M125" s="10" t="s">
        <v>65</v>
      </c>
      <c r="N125" s="10" t="s">
        <v>86</v>
      </c>
      <c r="O125" s="10" t="s">
        <v>582</v>
      </c>
      <c r="P125" s="10" t="s">
        <v>68</v>
      </c>
      <c r="Q125" s="10" t="s">
        <v>583</v>
      </c>
      <c r="R125" s="10" t="s">
        <v>160</v>
      </c>
      <c r="S125" s="10" t="s">
        <v>63</v>
      </c>
      <c r="T125" s="10"/>
      <c r="U125" s="10" t="s">
        <v>246</v>
      </c>
      <c r="V125" s="10" t="s">
        <v>584</v>
      </c>
      <c r="W125" s="10">
        <v>2.0</v>
      </c>
      <c r="X125" s="10" t="s">
        <v>74</v>
      </c>
      <c r="Y125" s="10" t="s">
        <v>75</v>
      </c>
      <c r="Z125" s="10" t="s">
        <v>74</v>
      </c>
      <c r="AA125" s="10" t="s">
        <v>76</v>
      </c>
      <c r="AB125" s="10" t="s">
        <v>74</v>
      </c>
      <c r="AC125" s="10"/>
      <c r="AD125" s="10" t="s">
        <v>585</v>
      </c>
      <c r="AE125" s="10">
        <v>4.0</v>
      </c>
      <c r="AF125" s="10" t="s">
        <v>74</v>
      </c>
      <c r="AG125" s="10" t="s">
        <v>74</v>
      </c>
      <c r="AH125" s="10" t="s">
        <v>74</v>
      </c>
      <c r="AI125" s="10" t="s">
        <v>74</v>
      </c>
      <c r="AJ125" s="10" t="s">
        <v>74</v>
      </c>
      <c r="AK125" s="10" t="s">
        <v>586</v>
      </c>
      <c r="AL125" s="10">
        <v>35.0</v>
      </c>
      <c r="AM125" s="10" t="s">
        <v>587</v>
      </c>
      <c r="AN125" s="10">
        <v>3.0</v>
      </c>
      <c r="AO125" s="10" t="s">
        <v>74</v>
      </c>
      <c r="AP125" s="10" t="s">
        <v>79</v>
      </c>
      <c r="AQ125" s="10" t="s">
        <v>80</v>
      </c>
      <c r="AR125" s="10">
        <v>500.0</v>
      </c>
      <c r="AS125" s="10" t="s">
        <v>81</v>
      </c>
      <c r="AT125" s="10">
        <v>996.0</v>
      </c>
      <c r="AU125" s="10"/>
      <c r="AV125" s="10" t="s">
        <v>74</v>
      </c>
      <c r="AW125" s="10" t="s">
        <v>74</v>
      </c>
      <c r="AX125" s="10">
        <v>1.0</v>
      </c>
      <c r="AY125" s="10">
        <v>50.0</v>
      </c>
      <c r="AZ125" s="10" t="s">
        <v>74</v>
      </c>
      <c r="BA125" s="10" t="s">
        <v>74</v>
      </c>
      <c r="BB125" s="10">
        <v>1.0</v>
      </c>
      <c r="BC125" s="10" t="s">
        <v>74</v>
      </c>
      <c r="BD125" s="10" t="s">
        <v>74</v>
      </c>
      <c r="BE125" s="10">
        <v>3.0</v>
      </c>
      <c r="BF125" s="10">
        <v>4.0</v>
      </c>
    </row>
    <row r="126" ht="14.25" customHeight="1">
      <c r="A126" s="10">
        <f t="shared" si="25"/>
        <v>111</v>
      </c>
      <c r="B126" s="10" t="s">
        <v>556</v>
      </c>
      <c r="C126" s="11" t="s">
        <v>588</v>
      </c>
      <c r="D126" s="11" t="s">
        <v>589</v>
      </c>
      <c r="E126" s="10">
        <f t="shared" si="26"/>
        <v>5</v>
      </c>
      <c r="F126" s="11" t="s">
        <v>590</v>
      </c>
      <c r="G126" s="11"/>
      <c r="H126" s="10"/>
      <c r="I126" s="11">
        <v>-7.198072</v>
      </c>
      <c r="J126" s="11">
        <v>112.734773</v>
      </c>
      <c r="K126" s="10" t="s">
        <v>64</v>
      </c>
      <c r="L126" s="10" t="s">
        <v>64</v>
      </c>
      <c r="M126" s="10" t="s">
        <v>65</v>
      </c>
      <c r="N126" s="10" t="s">
        <v>228</v>
      </c>
      <c r="O126" s="10" t="s">
        <v>67</v>
      </c>
      <c r="P126" s="10" t="s">
        <v>68</v>
      </c>
      <c r="Q126" s="10" t="s">
        <v>591</v>
      </c>
      <c r="R126" s="10" t="s">
        <v>160</v>
      </c>
      <c r="S126" s="10" t="s">
        <v>63</v>
      </c>
      <c r="T126" s="10"/>
      <c r="U126" s="10" t="s">
        <v>72</v>
      </c>
      <c r="V126" s="10" t="s">
        <v>592</v>
      </c>
      <c r="W126" s="10">
        <v>1.0</v>
      </c>
      <c r="X126" s="10" t="s">
        <v>74</v>
      </c>
      <c r="Y126" s="10" t="s">
        <v>75</v>
      </c>
      <c r="Z126" s="10" t="s">
        <v>74</v>
      </c>
      <c r="AA126" s="10" t="s">
        <v>76</v>
      </c>
      <c r="AB126" s="10" t="s">
        <v>74</v>
      </c>
      <c r="AC126" s="10"/>
      <c r="AD126" s="10" t="s">
        <v>74</v>
      </c>
      <c r="AE126" s="10">
        <v>4.0</v>
      </c>
      <c r="AF126" s="10" t="s">
        <v>74</v>
      </c>
      <c r="AG126" s="10" t="s">
        <v>74</v>
      </c>
      <c r="AH126" s="10" t="s">
        <v>74</v>
      </c>
      <c r="AI126" s="10" t="s">
        <v>74</v>
      </c>
      <c r="AJ126" s="10" t="s">
        <v>74</v>
      </c>
      <c r="AK126" s="10" t="s">
        <v>593</v>
      </c>
      <c r="AL126" s="10">
        <v>35.0</v>
      </c>
      <c r="AM126" s="10" t="s">
        <v>594</v>
      </c>
      <c r="AN126" s="10">
        <v>3.0</v>
      </c>
      <c r="AO126" s="10" t="s">
        <v>74</v>
      </c>
      <c r="AP126" s="10" t="s">
        <v>79</v>
      </c>
      <c r="AQ126" s="10" t="s">
        <v>80</v>
      </c>
      <c r="AR126" s="10">
        <v>500.0</v>
      </c>
      <c r="AS126" s="10" t="s">
        <v>81</v>
      </c>
      <c r="AT126" s="10">
        <v>996.0</v>
      </c>
      <c r="AU126" s="10"/>
      <c r="AV126" s="10" t="s">
        <v>74</v>
      </c>
      <c r="AW126" s="10" t="s">
        <v>74</v>
      </c>
      <c r="AX126" s="10">
        <v>3.0</v>
      </c>
      <c r="AY126" s="10">
        <v>40.0</v>
      </c>
      <c r="AZ126" s="10" t="s">
        <v>74</v>
      </c>
      <c r="BA126" s="10" t="s">
        <v>74</v>
      </c>
      <c r="BB126" s="10">
        <v>1.0</v>
      </c>
      <c r="BC126" s="10" t="s">
        <v>74</v>
      </c>
      <c r="BD126" s="10" t="s">
        <v>74</v>
      </c>
      <c r="BE126" s="10">
        <v>3.0</v>
      </c>
      <c r="BF126" s="10">
        <v>2.0</v>
      </c>
    </row>
    <row r="127" ht="14.25" hidden="1" customHeight="1">
      <c r="A127" s="10">
        <f t="shared" si="25"/>
        <v>112</v>
      </c>
      <c r="B127" s="10" t="s">
        <v>556</v>
      </c>
      <c r="C127" s="11" t="s">
        <v>595</v>
      </c>
      <c r="D127" s="11" t="s">
        <v>596</v>
      </c>
      <c r="E127" s="10">
        <f t="shared" si="26"/>
        <v>6</v>
      </c>
      <c r="F127" s="11" t="s">
        <v>596</v>
      </c>
      <c r="G127" s="11"/>
      <c r="H127" s="10"/>
      <c r="I127" s="11"/>
      <c r="J127" s="11"/>
      <c r="K127" s="10" t="s">
        <v>145</v>
      </c>
      <c r="L127" s="10" t="s">
        <v>145</v>
      </c>
      <c r="M127" s="10" t="s">
        <v>245</v>
      </c>
      <c r="N127" s="10" t="s">
        <v>74</v>
      </c>
      <c r="O127" s="10"/>
      <c r="P127" s="10"/>
      <c r="Q127" s="10"/>
      <c r="R127" s="10"/>
      <c r="S127" s="10"/>
      <c r="T127" s="10"/>
      <c r="U127" s="10"/>
      <c r="V127" s="10" t="s">
        <v>74</v>
      </c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</row>
    <row r="128" ht="14.25" hidden="1" customHeight="1">
      <c r="A128" s="10">
        <f t="shared" si="25"/>
        <v>113</v>
      </c>
      <c r="B128" s="10" t="s">
        <v>556</v>
      </c>
      <c r="C128" s="11" t="s">
        <v>595</v>
      </c>
      <c r="D128" s="11" t="s">
        <v>597</v>
      </c>
      <c r="E128" s="10">
        <f t="shared" si="26"/>
        <v>7</v>
      </c>
      <c r="F128" s="11" t="s">
        <v>595</v>
      </c>
      <c r="G128" s="11"/>
      <c r="H128" s="10"/>
      <c r="I128" s="11"/>
      <c r="J128" s="11"/>
      <c r="K128" s="10" t="s">
        <v>145</v>
      </c>
      <c r="L128" s="10" t="s">
        <v>145</v>
      </c>
      <c r="M128" s="10" t="s">
        <v>65</v>
      </c>
      <c r="N128" s="10" t="s">
        <v>74</v>
      </c>
      <c r="O128" s="10"/>
      <c r="P128" s="10"/>
      <c r="Q128" s="10"/>
      <c r="R128" s="10"/>
      <c r="S128" s="10"/>
      <c r="T128" s="10"/>
      <c r="U128" s="10"/>
      <c r="V128" s="10" t="s">
        <v>74</v>
      </c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</row>
    <row r="129" ht="14.25" hidden="1" customHeight="1">
      <c r="A129" s="10">
        <f t="shared" si="25"/>
        <v>114</v>
      </c>
      <c r="B129" s="10" t="s">
        <v>556</v>
      </c>
      <c r="C129" s="11" t="s">
        <v>598</v>
      </c>
      <c r="D129" s="11" t="s">
        <v>599</v>
      </c>
      <c r="E129" s="10">
        <f t="shared" si="26"/>
        <v>8</v>
      </c>
      <c r="F129" s="11" t="s">
        <v>599</v>
      </c>
      <c r="G129" s="11"/>
      <c r="H129" s="10"/>
      <c r="I129" s="11">
        <v>-7.716316</v>
      </c>
      <c r="J129" s="11">
        <v>114.211782</v>
      </c>
      <c r="K129" s="10" t="s">
        <v>64</v>
      </c>
      <c r="L129" s="10" t="s">
        <v>64</v>
      </c>
      <c r="M129" s="10" t="s">
        <v>109</v>
      </c>
      <c r="N129" s="10" t="s">
        <v>86</v>
      </c>
      <c r="O129" s="10" t="s">
        <v>67</v>
      </c>
      <c r="P129" s="10"/>
      <c r="Q129" s="10"/>
      <c r="R129" s="10"/>
      <c r="S129" s="10"/>
      <c r="T129" s="10"/>
      <c r="U129" s="10" t="s">
        <v>72</v>
      </c>
      <c r="V129" s="10" t="s">
        <v>600</v>
      </c>
      <c r="W129" s="10">
        <v>3.0</v>
      </c>
      <c r="X129" s="10" t="s">
        <v>74</v>
      </c>
      <c r="Y129" s="10" t="s">
        <v>75</v>
      </c>
      <c r="Z129" s="10" t="s">
        <v>74</v>
      </c>
      <c r="AA129" s="10" t="s">
        <v>76</v>
      </c>
      <c r="AB129" s="10" t="s">
        <v>74</v>
      </c>
      <c r="AC129" s="10"/>
      <c r="AD129" s="10" t="s">
        <v>74</v>
      </c>
      <c r="AE129" s="10">
        <v>4.0</v>
      </c>
      <c r="AF129" s="10" t="s">
        <v>74</v>
      </c>
      <c r="AG129" s="10" t="s">
        <v>74</v>
      </c>
      <c r="AH129" s="10" t="s">
        <v>74</v>
      </c>
      <c r="AI129" s="10" t="s">
        <v>74</v>
      </c>
      <c r="AJ129" s="10" t="s">
        <v>74</v>
      </c>
      <c r="AK129" s="10" t="s">
        <v>601</v>
      </c>
      <c r="AL129" s="10">
        <v>35.0</v>
      </c>
      <c r="AM129" s="10" t="s">
        <v>602</v>
      </c>
      <c r="AN129" s="10">
        <v>3.0</v>
      </c>
      <c r="AO129" s="10" t="s">
        <v>74</v>
      </c>
      <c r="AP129" s="10" t="s">
        <v>79</v>
      </c>
      <c r="AQ129" s="10" t="s">
        <v>80</v>
      </c>
      <c r="AR129" s="10">
        <v>750.0</v>
      </c>
      <c r="AS129" s="10" t="s">
        <v>81</v>
      </c>
      <c r="AT129" s="10">
        <v>996.0</v>
      </c>
      <c r="AU129" s="10"/>
      <c r="AV129" s="10" t="s">
        <v>74</v>
      </c>
      <c r="AW129" s="10" t="s">
        <v>74</v>
      </c>
      <c r="AX129" s="10">
        <v>1.0</v>
      </c>
      <c r="AY129" s="10">
        <v>50.0</v>
      </c>
      <c r="AZ129" s="10" t="s">
        <v>74</v>
      </c>
      <c r="BA129" s="10" t="s">
        <v>74</v>
      </c>
      <c r="BB129" s="10">
        <v>1.0</v>
      </c>
      <c r="BC129" s="10" t="s">
        <v>74</v>
      </c>
      <c r="BD129" s="10" t="s">
        <v>74</v>
      </c>
      <c r="BE129" s="10">
        <v>2.0</v>
      </c>
      <c r="BF129" s="10">
        <v>3.0</v>
      </c>
    </row>
    <row r="130" ht="14.25" hidden="1" customHeight="1">
      <c r="A130" s="10">
        <f t="shared" si="25"/>
        <v>115</v>
      </c>
      <c r="B130" s="10" t="s">
        <v>556</v>
      </c>
      <c r="C130" s="11" t="s">
        <v>603</v>
      </c>
      <c r="D130" s="11" t="s">
        <v>604</v>
      </c>
      <c r="E130" s="10">
        <f t="shared" si="26"/>
        <v>9</v>
      </c>
      <c r="F130" s="11" t="s">
        <v>605</v>
      </c>
      <c r="G130" s="11"/>
      <c r="H130" s="10"/>
      <c r="I130" s="11">
        <v>-6.840785</v>
      </c>
      <c r="J130" s="11">
        <v>115.230331</v>
      </c>
      <c r="K130" s="10" t="s">
        <v>64</v>
      </c>
      <c r="L130" s="10" t="s">
        <v>64</v>
      </c>
      <c r="M130" s="10" t="s">
        <v>65</v>
      </c>
      <c r="N130" s="10" t="s">
        <v>86</v>
      </c>
      <c r="O130" s="10" t="s">
        <v>67</v>
      </c>
      <c r="P130" s="10"/>
      <c r="Q130" s="10" t="s">
        <v>606</v>
      </c>
      <c r="R130" s="10" t="s">
        <v>607</v>
      </c>
      <c r="S130" s="10" t="s">
        <v>63</v>
      </c>
      <c r="T130" s="10"/>
      <c r="U130" s="10"/>
      <c r="V130" s="10" t="s">
        <v>74</v>
      </c>
      <c r="W130" s="10">
        <v>3.0</v>
      </c>
      <c r="X130" s="10" t="s">
        <v>74</v>
      </c>
      <c r="Y130" s="10" t="s">
        <v>75</v>
      </c>
      <c r="Z130" s="10" t="s">
        <v>74</v>
      </c>
      <c r="AA130" s="10" t="s">
        <v>76</v>
      </c>
      <c r="AB130" s="10" t="s">
        <v>74</v>
      </c>
      <c r="AC130" s="10"/>
      <c r="AD130" s="10" t="s">
        <v>74</v>
      </c>
      <c r="AE130" s="10">
        <v>4.0</v>
      </c>
      <c r="AF130" s="10" t="s">
        <v>74</v>
      </c>
      <c r="AG130" s="10" t="s">
        <v>74</v>
      </c>
      <c r="AH130" s="10" t="s">
        <v>74</v>
      </c>
      <c r="AI130" s="10" t="s">
        <v>74</v>
      </c>
      <c r="AJ130" s="10" t="s">
        <v>74</v>
      </c>
      <c r="AK130" s="10" t="s">
        <v>608</v>
      </c>
      <c r="AL130" s="10">
        <v>35.0</v>
      </c>
      <c r="AM130" s="10" t="s">
        <v>609</v>
      </c>
      <c r="AN130" s="10">
        <v>3.0</v>
      </c>
      <c r="AO130" s="10" t="s">
        <v>74</v>
      </c>
      <c r="AP130" s="10" t="s">
        <v>79</v>
      </c>
      <c r="AQ130" s="10" t="s">
        <v>80</v>
      </c>
      <c r="AR130" s="10">
        <v>500.0</v>
      </c>
      <c r="AS130" s="10" t="s">
        <v>81</v>
      </c>
      <c r="AT130" s="10">
        <v>996.0</v>
      </c>
      <c r="AU130" s="10"/>
      <c r="AV130" s="10" t="s">
        <v>74</v>
      </c>
      <c r="AW130" s="10" t="s">
        <v>74</v>
      </c>
      <c r="AX130" s="10">
        <v>1.0</v>
      </c>
      <c r="AY130" s="10">
        <v>45.0</v>
      </c>
      <c r="AZ130" s="10" t="s">
        <v>74</v>
      </c>
      <c r="BA130" s="10" t="s">
        <v>74</v>
      </c>
      <c r="BB130" s="10">
        <v>1.0</v>
      </c>
      <c r="BC130" s="10" t="s">
        <v>74</v>
      </c>
      <c r="BD130" s="10" t="s">
        <v>74</v>
      </c>
      <c r="BE130" s="10">
        <v>2.0</v>
      </c>
      <c r="BF130" s="10">
        <v>3.0</v>
      </c>
    </row>
    <row r="131" ht="14.25" hidden="1" customHeight="1">
      <c r="A131" s="10">
        <f t="shared" si="25"/>
        <v>116</v>
      </c>
      <c r="B131" s="10" t="s">
        <v>556</v>
      </c>
      <c r="C131" s="11" t="s">
        <v>603</v>
      </c>
      <c r="D131" s="11" t="s">
        <v>610</v>
      </c>
      <c r="E131" s="10">
        <f t="shared" si="26"/>
        <v>10</v>
      </c>
      <c r="F131" s="11" t="s">
        <v>611</v>
      </c>
      <c r="G131" s="11"/>
      <c r="H131" s="10"/>
      <c r="I131" s="11">
        <v>-7.165406</v>
      </c>
      <c r="J131" s="11">
        <v>114.327171</v>
      </c>
      <c r="K131" s="10" t="s">
        <v>64</v>
      </c>
      <c r="L131" s="10" t="s">
        <v>64</v>
      </c>
      <c r="M131" s="10" t="s">
        <v>65</v>
      </c>
      <c r="N131" s="10" t="s">
        <v>86</v>
      </c>
      <c r="O131" s="10" t="s">
        <v>67</v>
      </c>
      <c r="P131" s="10"/>
      <c r="Q131" s="10"/>
      <c r="R131" s="10"/>
      <c r="S131" s="10"/>
      <c r="T131" s="10" t="s">
        <v>612</v>
      </c>
      <c r="U131" s="10" t="s">
        <v>246</v>
      </c>
      <c r="V131" s="10" t="s">
        <v>613</v>
      </c>
      <c r="W131" s="10">
        <v>3.0</v>
      </c>
      <c r="X131" s="10" t="s">
        <v>74</v>
      </c>
      <c r="Y131" s="10" t="s">
        <v>75</v>
      </c>
      <c r="Z131" s="10" t="s">
        <v>74</v>
      </c>
      <c r="AA131" s="10" t="s">
        <v>76</v>
      </c>
      <c r="AB131" s="10" t="s">
        <v>74</v>
      </c>
      <c r="AC131" s="10"/>
      <c r="AD131" s="10" t="s">
        <v>74</v>
      </c>
      <c r="AE131" s="10">
        <v>4.0</v>
      </c>
      <c r="AF131" s="10" t="s">
        <v>74</v>
      </c>
      <c r="AG131" s="10" t="s">
        <v>74</v>
      </c>
      <c r="AH131" s="10" t="s">
        <v>74</v>
      </c>
      <c r="AI131" s="10" t="s">
        <v>74</v>
      </c>
      <c r="AJ131" s="10" t="s">
        <v>74</v>
      </c>
      <c r="AK131" s="10" t="s">
        <v>614</v>
      </c>
      <c r="AL131" s="10">
        <v>35.0</v>
      </c>
      <c r="AM131" s="10" t="s">
        <v>609</v>
      </c>
      <c r="AN131" s="10">
        <v>3.0</v>
      </c>
      <c r="AO131" s="10" t="s">
        <v>74</v>
      </c>
      <c r="AP131" s="10" t="s">
        <v>79</v>
      </c>
      <c r="AQ131" s="10" t="s">
        <v>80</v>
      </c>
      <c r="AR131" s="10">
        <v>500.0</v>
      </c>
      <c r="AS131" s="10" t="s">
        <v>81</v>
      </c>
      <c r="AT131" s="10">
        <v>996.0</v>
      </c>
      <c r="AU131" s="10" t="s">
        <v>74</v>
      </c>
      <c r="AV131" s="10" t="s">
        <v>74</v>
      </c>
      <c r="AW131" s="10">
        <v>1.0</v>
      </c>
      <c r="AX131" s="10">
        <v>50.0</v>
      </c>
      <c r="AY131" s="10" t="s">
        <v>74</v>
      </c>
      <c r="AZ131" s="10" t="s">
        <v>74</v>
      </c>
      <c r="BA131" s="10">
        <v>1.0</v>
      </c>
      <c r="BB131" s="10" t="s">
        <v>74</v>
      </c>
      <c r="BC131" s="10" t="s">
        <v>74</v>
      </c>
      <c r="BD131" s="10">
        <v>3.0</v>
      </c>
      <c r="BE131" s="10">
        <v>3.0</v>
      </c>
      <c r="BF131" s="10"/>
    </row>
    <row r="132" ht="14.25" hidden="1" customHeight="1">
      <c r="A132" s="10">
        <f t="shared" si="25"/>
        <v>117</v>
      </c>
      <c r="B132" s="10" t="s">
        <v>556</v>
      </c>
      <c r="C132" s="11" t="s">
        <v>603</v>
      </c>
      <c r="D132" s="11" t="s">
        <v>615</v>
      </c>
      <c r="E132" s="10">
        <f t="shared" si="26"/>
        <v>11</v>
      </c>
      <c r="F132" s="11" t="s">
        <v>615</v>
      </c>
      <c r="G132" s="11"/>
      <c r="H132" s="10"/>
      <c r="I132" s="11">
        <v>-7.056667</v>
      </c>
      <c r="J132" s="11">
        <v>113.942222</v>
      </c>
      <c r="K132" s="10" t="s">
        <v>64</v>
      </c>
      <c r="L132" s="10" t="s">
        <v>64</v>
      </c>
      <c r="M132" s="10" t="s">
        <v>65</v>
      </c>
      <c r="N132" s="10" t="s">
        <v>86</v>
      </c>
      <c r="O132" s="10" t="s">
        <v>67</v>
      </c>
      <c r="P132" s="10"/>
      <c r="Q132" s="10" t="s">
        <v>616</v>
      </c>
      <c r="R132" s="10" t="s">
        <v>617</v>
      </c>
      <c r="S132" s="10" t="s">
        <v>63</v>
      </c>
      <c r="T132" s="10"/>
      <c r="U132" s="10" t="s">
        <v>72</v>
      </c>
      <c r="V132" s="10" t="s">
        <v>618</v>
      </c>
      <c r="W132" s="10">
        <v>3.0</v>
      </c>
      <c r="X132" s="10" t="s">
        <v>74</v>
      </c>
      <c r="Y132" s="10" t="s">
        <v>75</v>
      </c>
      <c r="Z132" s="10" t="s">
        <v>74</v>
      </c>
      <c r="AA132" s="10" t="s">
        <v>76</v>
      </c>
      <c r="AB132" s="10" t="s">
        <v>74</v>
      </c>
      <c r="AC132" s="10"/>
      <c r="AD132" s="10" t="s">
        <v>74</v>
      </c>
      <c r="AE132" s="10">
        <v>4.0</v>
      </c>
      <c r="AF132" s="10" t="s">
        <v>74</v>
      </c>
      <c r="AG132" s="10" t="s">
        <v>74</v>
      </c>
      <c r="AH132" s="10" t="s">
        <v>74</v>
      </c>
      <c r="AI132" s="10" t="s">
        <v>74</v>
      </c>
      <c r="AJ132" s="10" t="s">
        <v>74</v>
      </c>
      <c r="AK132" s="10" t="s">
        <v>619</v>
      </c>
      <c r="AL132" s="10">
        <v>35.0</v>
      </c>
      <c r="AM132" s="10" t="s">
        <v>609</v>
      </c>
      <c r="AN132" s="10">
        <v>2.0</v>
      </c>
      <c r="AO132" s="10" t="s">
        <v>74</v>
      </c>
      <c r="AP132" s="10" t="s">
        <v>79</v>
      </c>
      <c r="AQ132" s="10" t="s">
        <v>80</v>
      </c>
      <c r="AR132" s="10">
        <v>500.0</v>
      </c>
      <c r="AS132" s="10" t="s">
        <v>81</v>
      </c>
      <c r="AT132" s="10">
        <v>996.0</v>
      </c>
      <c r="AU132" s="10"/>
      <c r="AV132" s="10" t="s">
        <v>74</v>
      </c>
      <c r="AW132" s="10" t="s">
        <v>74</v>
      </c>
      <c r="AX132" s="10">
        <v>1.0</v>
      </c>
      <c r="AY132" s="10">
        <v>65.0</v>
      </c>
      <c r="AZ132" s="10" t="s">
        <v>74</v>
      </c>
      <c r="BA132" s="10" t="s">
        <v>74</v>
      </c>
      <c r="BB132" s="10">
        <v>1.0</v>
      </c>
      <c r="BC132" s="10" t="s">
        <v>74</v>
      </c>
      <c r="BD132" s="10" t="s">
        <v>74</v>
      </c>
      <c r="BE132" s="10">
        <v>3.0</v>
      </c>
      <c r="BF132" s="10">
        <v>3.0</v>
      </c>
    </row>
    <row r="133" ht="14.25" hidden="1" customHeight="1">
      <c r="A133" s="10">
        <f t="shared" si="25"/>
        <v>118</v>
      </c>
      <c r="B133" s="10" t="s">
        <v>556</v>
      </c>
      <c r="C133" s="11" t="s">
        <v>603</v>
      </c>
      <c r="D133" s="11" t="s">
        <v>620</v>
      </c>
      <c r="E133" s="10">
        <f t="shared" si="26"/>
        <v>12</v>
      </c>
      <c r="F133" s="11" t="s">
        <v>621</v>
      </c>
      <c r="G133" s="11"/>
      <c r="H133" s="10"/>
      <c r="I133" s="11"/>
      <c r="J133" s="11"/>
      <c r="K133" s="10" t="s">
        <v>145</v>
      </c>
      <c r="L133" s="10" t="s">
        <v>145</v>
      </c>
      <c r="M133" s="10" t="s">
        <v>109</v>
      </c>
      <c r="N133" s="10" t="s">
        <v>74</v>
      </c>
      <c r="O133" s="10"/>
      <c r="P133" s="10"/>
      <c r="Q133" s="10"/>
      <c r="R133" s="10"/>
      <c r="S133" s="10"/>
      <c r="T133" s="10"/>
      <c r="U133" s="10"/>
      <c r="V133" s="10" t="s">
        <v>622</v>
      </c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</row>
    <row r="134" ht="14.25" hidden="1" customHeight="1">
      <c r="A134" s="10">
        <f t="shared" si="25"/>
        <v>119</v>
      </c>
      <c r="B134" s="10" t="s">
        <v>556</v>
      </c>
      <c r="C134" s="11" t="s">
        <v>603</v>
      </c>
      <c r="D134" s="11" t="s">
        <v>623</v>
      </c>
      <c r="E134" s="10">
        <f t="shared" si="26"/>
        <v>13</v>
      </c>
      <c r="F134" s="11" t="s">
        <v>624</v>
      </c>
      <c r="G134" s="11"/>
      <c r="H134" s="10"/>
      <c r="I134" s="11">
        <v>-7.13707</v>
      </c>
      <c r="J134" s="11">
        <v>114.496105</v>
      </c>
      <c r="K134" s="10" t="s">
        <v>64</v>
      </c>
      <c r="L134" s="10" t="s">
        <v>64</v>
      </c>
      <c r="M134" s="10" t="s">
        <v>65</v>
      </c>
      <c r="N134" s="10" t="s">
        <v>86</v>
      </c>
      <c r="O134" s="10" t="s">
        <v>67</v>
      </c>
      <c r="P134" s="10"/>
      <c r="Q134" s="10"/>
      <c r="R134" s="10"/>
      <c r="S134" s="10"/>
      <c r="T134" s="10"/>
      <c r="U134" s="10" t="s">
        <v>72</v>
      </c>
      <c r="V134" s="10" t="s">
        <v>625</v>
      </c>
      <c r="W134" s="10">
        <v>3.0</v>
      </c>
      <c r="X134" s="10" t="s">
        <v>74</v>
      </c>
      <c r="Y134" s="10" t="s">
        <v>75</v>
      </c>
      <c r="Z134" s="10" t="s">
        <v>74</v>
      </c>
      <c r="AA134" s="10" t="s">
        <v>76</v>
      </c>
      <c r="AB134" s="10" t="s">
        <v>74</v>
      </c>
      <c r="AC134" s="10"/>
      <c r="AD134" s="10" t="s">
        <v>74</v>
      </c>
      <c r="AE134" s="10">
        <v>4.0</v>
      </c>
      <c r="AF134" s="10" t="s">
        <v>74</v>
      </c>
      <c r="AG134" s="10" t="s">
        <v>74</v>
      </c>
      <c r="AH134" s="10" t="s">
        <v>74</v>
      </c>
      <c r="AI134" s="10" t="s">
        <v>74</v>
      </c>
      <c r="AJ134" s="10" t="s">
        <v>74</v>
      </c>
      <c r="AK134" s="10" t="s">
        <v>626</v>
      </c>
      <c r="AL134" s="10">
        <v>35.0</v>
      </c>
      <c r="AM134" s="10" t="s">
        <v>609</v>
      </c>
      <c r="AN134" s="10">
        <v>3.0</v>
      </c>
      <c r="AO134" s="10" t="s">
        <v>74</v>
      </c>
      <c r="AP134" s="10" t="s">
        <v>90</v>
      </c>
      <c r="AQ134" s="10" t="s">
        <v>91</v>
      </c>
      <c r="AR134" s="10">
        <v>500.0</v>
      </c>
      <c r="AS134" s="10" t="s">
        <v>81</v>
      </c>
      <c r="AT134" s="10">
        <v>996.0</v>
      </c>
      <c r="AU134" s="10"/>
      <c r="AV134" s="10" t="s">
        <v>74</v>
      </c>
      <c r="AW134" s="10" t="s">
        <v>74</v>
      </c>
      <c r="AX134" s="10">
        <v>1.0</v>
      </c>
      <c r="AY134" s="10">
        <v>46.0</v>
      </c>
      <c r="AZ134" s="10" t="s">
        <v>74</v>
      </c>
      <c r="BA134" s="10" t="s">
        <v>74</v>
      </c>
      <c r="BB134" s="10">
        <v>1.0</v>
      </c>
      <c r="BC134" s="10" t="s">
        <v>74</v>
      </c>
      <c r="BD134" s="10" t="s">
        <v>74</v>
      </c>
      <c r="BE134" s="10">
        <v>2.0</v>
      </c>
      <c r="BF134" s="10">
        <v>3.0</v>
      </c>
    </row>
    <row r="135" ht="14.25" hidden="1" customHeight="1">
      <c r="A135" s="10">
        <f t="shared" si="25"/>
        <v>120</v>
      </c>
      <c r="B135" s="10" t="s">
        <v>556</v>
      </c>
      <c r="C135" s="11" t="s">
        <v>603</v>
      </c>
      <c r="D135" s="11" t="s">
        <v>627</v>
      </c>
      <c r="E135" s="10">
        <f t="shared" si="26"/>
        <v>14</v>
      </c>
      <c r="F135" s="11" t="s">
        <v>628</v>
      </c>
      <c r="G135" s="11"/>
      <c r="H135" s="10"/>
      <c r="I135" s="11"/>
      <c r="J135" s="11"/>
      <c r="K135" s="10" t="s">
        <v>145</v>
      </c>
      <c r="L135" s="10" t="s">
        <v>145</v>
      </c>
      <c r="M135" s="10" t="s">
        <v>245</v>
      </c>
      <c r="N135" s="10" t="s">
        <v>74</v>
      </c>
      <c r="O135" s="10"/>
      <c r="P135" s="10"/>
      <c r="Q135" s="10"/>
      <c r="R135" s="10"/>
      <c r="S135" s="10"/>
      <c r="T135" s="10"/>
      <c r="U135" s="10"/>
      <c r="V135" s="10" t="s">
        <v>74</v>
      </c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</row>
    <row r="136" ht="14.25" hidden="1" customHeight="1">
      <c r="A136" s="10">
        <f t="shared" si="25"/>
        <v>121</v>
      </c>
      <c r="B136" s="10" t="s">
        <v>556</v>
      </c>
      <c r="C136" s="11" t="s">
        <v>603</v>
      </c>
      <c r="D136" s="11" t="s">
        <v>627</v>
      </c>
      <c r="E136" s="10">
        <f t="shared" si="26"/>
        <v>15</v>
      </c>
      <c r="F136" s="11" t="s">
        <v>627</v>
      </c>
      <c r="G136" s="11"/>
      <c r="H136" s="10"/>
      <c r="I136" s="11">
        <v>-7.008023</v>
      </c>
      <c r="J136" s="11">
        <v>115.704182</v>
      </c>
      <c r="K136" s="10" t="s">
        <v>64</v>
      </c>
      <c r="L136" s="10" t="s">
        <v>64</v>
      </c>
      <c r="M136" s="10" t="s">
        <v>65</v>
      </c>
      <c r="N136" s="10" t="s">
        <v>86</v>
      </c>
      <c r="O136" s="10" t="s">
        <v>67</v>
      </c>
      <c r="P136" s="10"/>
      <c r="Q136" s="10"/>
      <c r="R136" s="10"/>
      <c r="S136" s="10"/>
      <c r="T136" s="10" t="s">
        <v>612</v>
      </c>
      <c r="U136" s="10" t="s">
        <v>95</v>
      </c>
      <c r="V136" s="10" t="s">
        <v>74</v>
      </c>
      <c r="W136" s="10">
        <v>3.0</v>
      </c>
      <c r="X136" s="10" t="s">
        <v>74</v>
      </c>
      <c r="Y136" s="10" t="s">
        <v>75</v>
      </c>
      <c r="Z136" s="10" t="s">
        <v>74</v>
      </c>
      <c r="AA136" s="10" t="s">
        <v>76</v>
      </c>
      <c r="AB136" s="10" t="s">
        <v>74</v>
      </c>
      <c r="AC136" s="10"/>
      <c r="AD136" s="10" t="s">
        <v>74</v>
      </c>
      <c r="AE136" s="10">
        <v>4.0</v>
      </c>
      <c r="AF136" s="10" t="s">
        <v>74</v>
      </c>
      <c r="AG136" s="10" t="s">
        <v>74</v>
      </c>
      <c r="AH136" s="10" t="s">
        <v>74</v>
      </c>
      <c r="AI136" s="10" t="s">
        <v>74</v>
      </c>
      <c r="AJ136" s="10" t="s">
        <v>74</v>
      </c>
      <c r="AK136" s="10" t="s">
        <v>629</v>
      </c>
      <c r="AL136" s="10">
        <v>35.0</v>
      </c>
      <c r="AM136" s="10" t="s">
        <v>609</v>
      </c>
      <c r="AN136" s="10">
        <v>996.0</v>
      </c>
      <c r="AO136" s="10" t="s">
        <v>74</v>
      </c>
      <c r="AP136" s="10" t="s">
        <v>74</v>
      </c>
      <c r="AQ136" s="10" t="s">
        <v>74</v>
      </c>
      <c r="AR136" s="10">
        <v>0.0</v>
      </c>
      <c r="AS136" s="10" t="s">
        <v>74</v>
      </c>
      <c r="AT136" s="10">
        <v>996.0</v>
      </c>
      <c r="AU136" s="10"/>
      <c r="AV136" s="10" t="s">
        <v>74</v>
      </c>
      <c r="AW136" s="10" t="s">
        <v>74</v>
      </c>
      <c r="AX136" s="10">
        <v>0.0</v>
      </c>
      <c r="AY136" s="10">
        <v>0.0</v>
      </c>
      <c r="AZ136" s="10" t="s">
        <v>74</v>
      </c>
      <c r="BA136" s="10" t="s">
        <v>74</v>
      </c>
      <c r="BB136" s="10">
        <v>1.0</v>
      </c>
      <c r="BC136" s="10" t="s">
        <v>74</v>
      </c>
      <c r="BD136" s="10" t="s">
        <v>74</v>
      </c>
      <c r="BE136" s="10">
        <v>0.0</v>
      </c>
      <c r="BF136" s="10">
        <v>0.0</v>
      </c>
    </row>
    <row r="137" ht="14.25" hidden="1" customHeight="1">
      <c r="A137" s="10">
        <f t="shared" si="25"/>
        <v>122</v>
      </c>
      <c r="B137" s="10" t="s">
        <v>556</v>
      </c>
      <c r="C137" s="11" t="s">
        <v>603</v>
      </c>
      <c r="D137" s="11" t="s">
        <v>630</v>
      </c>
      <c r="E137" s="10">
        <f t="shared" si="26"/>
        <v>16</v>
      </c>
      <c r="F137" s="11" t="s">
        <v>631</v>
      </c>
      <c r="G137" s="11"/>
      <c r="H137" s="10"/>
      <c r="I137" s="11"/>
      <c r="J137" s="11"/>
      <c r="K137" s="10" t="s">
        <v>145</v>
      </c>
      <c r="L137" s="10" t="s">
        <v>145</v>
      </c>
      <c r="M137" s="10" t="s">
        <v>245</v>
      </c>
      <c r="N137" s="10" t="s">
        <v>74</v>
      </c>
      <c r="O137" s="10"/>
      <c r="P137" s="10"/>
      <c r="Q137" s="10"/>
      <c r="R137" s="10"/>
      <c r="S137" s="10"/>
      <c r="T137" s="10"/>
      <c r="U137" s="10"/>
      <c r="V137" s="10" t="s">
        <v>74</v>
      </c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</row>
    <row r="138" ht="14.25" customHeight="1">
      <c r="A138" s="4" t="s">
        <v>632</v>
      </c>
      <c r="B138" s="5"/>
      <c r="C138" s="6" t="s">
        <v>633</v>
      </c>
      <c r="D138" s="7"/>
      <c r="E138" s="15"/>
      <c r="F138" s="7"/>
      <c r="G138" s="7"/>
      <c r="H138" s="8"/>
      <c r="I138" s="7"/>
      <c r="J138" s="7"/>
      <c r="K138" s="7"/>
      <c r="L138" s="7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</row>
    <row r="139" ht="14.25" hidden="1" customHeight="1">
      <c r="A139" s="10">
        <f>A137+1</f>
        <v>123</v>
      </c>
      <c r="B139" s="10" t="s">
        <v>633</v>
      </c>
      <c r="C139" s="11" t="s">
        <v>634</v>
      </c>
      <c r="D139" s="11" t="s">
        <v>634</v>
      </c>
      <c r="E139" s="10">
        <v>1.0</v>
      </c>
      <c r="F139" s="11" t="s">
        <v>635</v>
      </c>
      <c r="G139" s="11"/>
      <c r="H139" s="10"/>
      <c r="I139" s="11"/>
      <c r="J139" s="11"/>
      <c r="K139" s="10" t="s">
        <v>145</v>
      </c>
      <c r="L139" s="10" t="s">
        <v>145</v>
      </c>
      <c r="M139" s="10" t="s">
        <v>65</v>
      </c>
      <c r="N139" s="10" t="s">
        <v>74</v>
      </c>
      <c r="O139" s="10"/>
      <c r="P139" s="10" t="s">
        <v>74</v>
      </c>
      <c r="Q139" s="10"/>
      <c r="R139" s="10"/>
      <c r="S139" s="10"/>
      <c r="T139" s="10"/>
      <c r="U139" s="10"/>
      <c r="V139" s="10" t="s">
        <v>74</v>
      </c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</row>
    <row r="140" ht="14.25" customHeight="1">
      <c r="A140" s="10">
        <f t="shared" ref="A140:A144" si="27">A139+1</f>
        <v>124</v>
      </c>
      <c r="B140" s="10" t="s">
        <v>633</v>
      </c>
      <c r="C140" s="11" t="s">
        <v>636</v>
      </c>
      <c r="D140" s="11" t="s">
        <v>637</v>
      </c>
      <c r="E140" s="10">
        <f t="shared" ref="E140:E144" si="28">E139+1</f>
        <v>2</v>
      </c>
      <c r="F140" s="11" t="s">
        <v>638</v>
      </c>
      <c r="G140" s="11"/>
      <c r="H140" s="10"/>
      <c r="I140" s="11">
        <v>-8.16167</v>
      </c>
      <c r="J140" s="11">
        <v>114.437403</v>
      </c>
      <c r="K140" s="10" t="s">
        <v>64</v>
      </c>
      <c r="L140" s="10" t="s">
        <v>64</v>
      </c>
      <c r="M140" s="10" t="s">
        <v>109</v>
      </c>
      <c r="N140" s="10" t="s">
        <v>228</v>
      </c>
      <c r="O140" s="10" t="s">
        <v>67</v>
      </c>
      <c r="P140" s="10" t="s">
        <v>68</v>
      </c>
      <c r="Q140" s="10"/>
      <c r="R140" s="10"/>
      <c r="S140" s="10"/>
      <c r="T140" s="10"/>
      <c r="U140" s="10" t="s">
        <v>113</v>
      </c>
      <c r="V140" s="10" t="s">
        <v>639</v>
      </c>
      <c r="W140" s="10">
        <v>1.0</v>
      </c>
      <c r="X140" s="10" t="s">
        <v>74</v>
      </c>
      <c r="Y140" s="10" t="s">
        <v>75</v>
      </c>
      <c r="Z140" s="10" t="s">
        <v>74</v>
      </c>
      <c r="AA140" s="10" t="s">
        <v>76</v>
      </c>
      <c r="AB140" s="10" t="s">
        <v>74</v>
      </c>
      <c r="AC140" s="10"/>
      <c r="AD140" s="10" t="s">
        <v>74</v>
      </c>
      <c r="AE140" s="10">
        <v>4.0</v>
      </c>
      <c r="AF140" s="10" t="s">
        <v>74</v>
      </c>
      <c r="AG140" s="10" t="s">
        <v>74</v>
      </c>
      <c r="AH140" s="10" t="s">
        <v>74</v>
      </c>
      <c r="AI140" s="10" t="s">
        <v>74</v>
      </c>
      <c r="AJ140" s="10" t="s">
        <v>74</v>
      </c>
      <c r="AK140" s="10" t="s">
        <v>640</v>
      </c>
      <c r="AL140" s="10">
        <v>51.0</v>
      </c>
      <c r="AM140" s="10" t="s">
        <v>641</v>
      </c>
      <c r="AN140" s="10">
        <v>1.0</v>
      </c>
      <c r="AO140" s="10" t="s">
        <v>74</v>
      </c>
      <c r="AP140" s="10" t="s">
        <v>577</v>
      </c>
      <c r="AQ140" s="10" t="s">
        <v>642</v>
      </c>
      <c r="AR140" s="10">
        <v>2000.0</v>
      </c>
      <c r="AS140" s="10" t="s">
        <v>81</v>
      </c>
      <c r="AT140" s="10">
        <v>1.0</v>
      </c>
      <c r="AU140" s="10"/>
      <c r="AV140" s="10" t="s">
        <v>74</v>
      </c>
      <c r="AW140" s="10" t="s">
        <v>74</v>
      </c>
      <c r="AX140" s="10">
        <v>7.0</v>
      </c>
      <c r="AY140" s="10">
        <v>65.0</v>
      </c>
      <c r="AZ140" s="10" t="s">
        <v>74</v>
      </c>
      <c r="BA140" s="10" t="s">
        <v>74</v>
      </c>
      <c r="BB140" s="10">
        <v>1.0</v>
      </c>
      <c r="BC140" s="10" t="s">
        <v>74</v>
      </c>
      <c r="BD140" s="10" t="s">
        <v>74</v>
      </c>
      <c r="BE140" s="10">
        <v>3.0</v>
      </c>
      <c r="BF140" s="10">
        <v>5.0</v>
      </c>
    </row>
    <row r="141" ht="14.25" customHeight="1">
      <c r="A141" s="10">
        <f t="shared" si="27"/>
        <v>125</v>
      </c>
      <c r="B141" s="10" t="s">
        <v>633</v>
      </c>
      <c r="C141" s="11" t="s">
        <v>643</v>
      </c>
      <c r="D141" s="11" t="s">
        <v>644</v>
      </c>
      <c r="E141" s="10">
        <f t="shared" si="28"/>
        <v>3</v>
      </c>
      <c r="F141" s="11" t="s">
        <v>645</v>
      </c>
      <c r="G141" s="11"/>
      <c r="H141" s="10"/>
      <c r="I141" s="11">
        <v>-8.532545</v>
      </c>
      <c r="J141" s="11">
        <v>115.508156</v>
      </c>
      <c r="K141" s="10" t="s">
        <v>64</v>
      </c>
      <c r="L141" s="10" t="s">
        <v>64</v>
      </c>
      <c r="M141" s="10" t="s">
        <v>109</v>
      </c>
      <c r="N141" s="10" t="s">
        <v>228</v>
      </c>
      <c r="O141" s="10" t="s">
        <v>67</v>
      </c>
      <c r="P141" s="10" t="s">
        <v>539</v>
      </c>
      <c r="Q141" s="10" t="s">
        <v>646</v>
      </c>
      <c r="R141" s="10" t="s">
        <v>192</v>
      </c>
      <c r="S141" s="10" t="s">
        <v>63</v>
      </c>
      <c r="T141" s="10"/>
      <c r="U141" s="10" t="s">
        <v>113</v>
      </c>
      <c r="V141" s="10" t="s">
        <v>647</v>
      </c>
      <c r="W141" s="10">
        <v>1.0</v>
      </c>
      <c r="X141" s="10" t="s">
        <v>74</v>
      </c>
      <c r="Y141" s="10" t="s">
        <v>75</v>
      </c>
      <c r="Z141" s="10" t="s">
        <v>74</v>
      </c>
      <c r="AA141" s="10" t="s">
        <v>76</v>
      </c>
      <c r="AB141" s="10" t="s">
        <v>74</v>
      </c>
      <c r="AC141" s="10"/>
      <c r="AD141" s="10" t="s">
        <v>74</v>
      </c>
      <c r="AE141" s="10">
        <v>4.0</v>
      </c>
      <c r="AF141" s="10" t="s">
        <v>74</v>
      </c>
      <c r="AG141" s="10" t="s">
        <v>74</v>
      </c>
      <c r="AH141" s="10" t="s">
        <v>74</v>
      </c>
      <c r="AI141" s="10" t="s">
        <v>74</v>
      </c>
      <c r="AJ141" s="10" t="s">
        <v>74</v>
      </c>
      <c r="AK141" s="10" t="s">
        <v>648</v>
      </c>
      <c r="AL141" s="10">
        <v>51.0</v>
      </c>
      <c r="AM141" s="10" t="s">
        <v>649</v>
      </c>
      <c r="AN141" s="10">
        <v>1.0</v>
      </c>
      <c r="AO141" s="10" t="s">
        <v>74</v>
      </c>
      <c r="AP141" s="10" t="s">
        <v>79</v>
      </c>
      <c r="AQ141" s="10" t="s">
        <v>650</v>
      </c>
      <c r="AR141" s="10">
        <v>2000.0</v>
      </c>
      <c r="AS141" s="10" t="s">
        <v>81</v>
      </c>
      <c r="AT141" s="10">
        <v>1.0</v>
      </c>
      <c r="AU141" s="10"/>
      <c r="AV141" s="10" t="s">
        <v>74</v>
      </c>
      <c r="AW141" s="10" t="s">
        <v>74</v>
      </c>
      <c r="AX141" s="10">
        <v>3.0</v>
      </c>
      <c r="AY141" s="10">
        <v>65.0</v>
      </c>
      <c r="AZ141" s="10" t="s">
        <v>74</v>
      </c>
      <c r="BA141" s="10" t="s">
        <v>74</v>
      </c>
      <c r="BB141" s="10">
        <v>1.0</v>
      </c>
      <c r="BC141" s="10" t="s">
        <v>74</v>
      </c>
      <c r="BD141" s="10" t="s">
        <v>74</v>
      </c>
      <c r="BE141" s="10">
        <v>3.0</v>
      </c>
      <c r="BF141" s="10">
        <v>5.0</v>
      </c>
    </row>
    <row r="142" ht="14.25" hidden="1" customHeight="1">
      <c r="A142" s="10">
        <f t="shared" si="27"/>
        <v>126</v>
      </c>
      <c r="B142" s="10" t="s">
        <v>633</v>
      </c>
      <c r="C142" s="11" t="s">
        <v>651</v>
      </c>
      <c r="D142" s="11" t="s">
        <v>651</v>
      </c>
      <c r="E142" s="10">
        <f t="shared" si="28"/>
        <v>4</v>
      </c>
      <c r="F142" s="11" t="s">
        <v>652</v>
      </c>
      <c r="G142" s="11"/>
      <c r="H142" s="10"/>
      <c r="I142" s="11">
        <v>-8.572957</v>
      </c>
      <c r="J142" s="11">
        <v>115.433382</v>
      </c>
      <c r="K142" s="10" t="s">
        <v>145</v>
      </c>
      <c r="L142" s="10" t="s">
        <v>456</v>
      </c>
      <c r="M142" s="10" t="s">
        <v>109</v>
      </c>
      <c r="N142" s="10" t="s">
        <v>86</v>
      </c>
      <c r="O142" s="10"/>
      <c r="P142" s="10" t="s">
        <v>74</v>
      </c>
      <c r="Q142" s="10"/>
      <c r="R142" s="10"/>
      <c r="S142" s="10"/>
      <c r="T142" s="10"/>
      <c r="U142" s="10"/>
      <c r="V142" s="10" t="s">
        <v>74</v>
      </c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</row>
    <row r="143" ht="14.25" hidden="1" customHeight="1">
      <c r="A143" s="10">
        <f t="shared" si="27"/>
        <v>127</v>
      </c>
      <c r="B143" s="10" t="s">
        <v>633</v>
      </c>
      <c r="C143" s="14" t="s">
        <v>651</v>
      </c>
      <c r="D143" s="11" t="s">
        <v>653</v>
      </c>
      <c r="E143" s="10">
        <f t="shared" si="28"/>
        <v>5</v>
      </c>
      <c r="F143" s="14" t="s">
        <v>654</v>
      </c>
      <c r="G143" s="11"/>
      <c r="H143" s="10"/>
      <c r="I143" s="11">
        <v>-8.688363</v>
      </c>
      <c r="J143" s="11">
        <v>115.459372</v>
      </c>
      <c r="K143" s="10" t="s">
        <v>64</v>
      </c>
      <c r="L143" s="10" t="s">
        <v>64</v>
      </c>
      <c r="M143" s="10" t="s">
        <v>65</v>
      </c>
      <c r="N143" s="10" t="s">
        <v>110</v>
      </c>
      <c r="O143" s="10" t="s">
        <v>67</v>
      </c>
      <c r="P143" s="10" t="s">
        <v>233</v>
      </c>
      <c r="Q143" s="10"/>
      <c r="R143" s="10"/>
      <c r="S143" s="10"/>
      <c r="T143" s="10"/>
      <c r="U143" s="10" t="s">
        <v>72</v>
      </c>
      <c r="V143" s="10" t="s">
        <v>655</v>
      </c>
      <c r="W143" s="10">
        <v>3.0</v>
      </c>
      <c r="X143" s="10" t="s">
        <v>74</v>
      </c>
      <c r="Y143" s="10" t="s">
        <v>75</v>
      </c>
      <c r="Z143" s="10" t="s">
        <v>74</v>
      </c>
      <c r="AA143" s="10" t="s">
        <v>76</v>
      </c>
      <c r="AB143" s="10" t="s">
        <v>74</v>
      </c>
      <c r="AC143" s="10"/>
      <c r="AD143" s="10" t="s">
        <v>656</v>
      </c>
      <c r="AE143" s="10">
        <v>4.0</v>
      </c>
      <c r="AF143" s="10" t="s">
        <v>74</v>
      </c>
      <c r="AG143" s="10" t="s">
        <v>74</v>
      </c>
      <c r="AH143" s="10" t="s">
        <v>74</v>
      </c>
      <c r="AI143" s="10" t="s">
        <v>74</v>
      </c>
      <c r="AJ143" s="10" t="s">
        <v>74</v>
      </c>
      <c r="AK143" s="10" t="s">
        <v>657</v>
      </c>
      <c r="AL143" s="10">
        <v>51.0</v>
      </c>
      <c r="AM143" s="10" t="s">
        <v>658</v>
      </c>
      <c r="AN143" s="10">
        <v>3.0</v>
      </c>
      <c r="AO143" s="10" t="s">
        <v>74</v>
      </c>
      <c r="AP143" s="10" t="s">
        <v>659</v>
      </c>
      <c r="AQ143" s="10" t="s">
        <v>660</v>
      </c>
      <c r="AR143" s="10">
        <v>500.0</v>
      </c>
      <c r="AS143" s="10" t="s">
        <v>661</v>
      </c>
      <c r="AT143" s="10">
        <v>996.0</v>
      </c>
      <c r="AU143" s="10"/>
      <c r="AV143" s="10" t="s">
        <v>74</v>
      </c>
      <c r="AW143" s="10" t="s">
        <v>74</v>
      </c>
      <c r="AX143" s="10">
        <v>2.0</v>
      </c>
      <c r="AY143" s="10">
        <v>0.0</v>
      </c>
      <c r="AZ143" s="10" t="s">
        <v>74</v>
      </c>
      <c r="BA143" s="10" t="s">
        <v>74</v>
      </c>
      <c r="BB143" s="10">
        <v>1.0</v>
      </c>
      <c r="BC143" s="10" t="s">
        <v>74</v>
      </c>
      <c r="BD143" s="10" t="s">
        <v>74</v>
      </c>
      <c r="BE143" s="10">
        <v>0.0</v>
      </c>
      <c r="BF143" s="10">
        <v>0.0</v>
      </c>
    </row>
    <row r="144" ht="14.25" hidden="1" customHeight="1">
      <c r="A144" s="10">
        <f t="shared" si="27"/>
        <v>128</v>
      </c>
      <c r="B144" s="10" t="s">
        <v>633</v>
      </c>
      <c r="C144" s="11" t="s">
        <v>651</v>
      </c>
      <c r="D144" s="11" t="s">
        <v>653</v>
      </c>
      <c r="E144" s="10">
        <f t="shared" si="28"/>
        <v>6</v>
      </c>
      <c r="F144" s="11" t="s">
        <v>662</v>
      </c>
      <c r="G144" s="11"/>
      <c r="H144" s="10"/>
      <c r="I144" s="11">
        <v>-8.672731</v>
      </c>
      <c r="J144" s="11">
        <v>115.553953</v>
      </c>
      <c r="K144" s="10" t="s">
        <v>64</v>
      </c>
      <c r="L144" s="10" t="s">
        <v>64</v>
      </c>
      <c r="M144" s="10" t="s">
        <v>65</v>
      </c>
      <c r="N144" s="10" t="s">
        <v>86</v>
      </c>
      <c r="O144" s="10" t="s">
        <v>67</v>
      </c>
      <c r="P144" s="10" t="s">
        <v>68</v>
      </c>
      <c r="Q144" s="10" t="s">
        <v>663</v>
      </c>
      <c r="R144" s="10" t="s">
        <v>664</v>
      </c>
      <c r="S144" s="10"/>
      <c r="T144" s="10"/>
      <c r="U144" s="10" t="s">
        <v>72</v>
      </c>
      <c r="V144" s="10" t="s">
        <v>665</v>
      </c>
      <c r="W144" s="10">
        <v>3.0</v>
      </c>
      <c r="X144" s="10" t="s">
        <v>74</v>
      </c>
      <c r="Y144" s="10" t="s">
        <v>75</v>
      </c>
      <c r="Z144" s="10" t="s">
        <v>74</v>
      </c>
      <c r="AA144" s="10" t="s">
        <v>76</v>
      </c>
      <c r="AB144" s="10" t="s">
        <v>74</v>
      </c>
      <c r="AC144" s="10"/>
      <c r="AD144" s="10" t="s">
        <v>74</v>
      </c>
      <c r="AE144" s="10">
        <v>4.0</v>
      </c>
      <c r="AF144" s="10" t="s">
        <v>74</v>
      </c>
      <c r="AG144" s="10" t="s">
        <v>74</v>
      </c>
      <c r="AH144" s="10" t="s">
        <v>74</v>
      </c>
      <c r="AI144" s="10" t="s">
        <v>74</v>
      </c>
      <c r="AJ144" s="10" t="s">
        <v>74</v>
      </c>
      <c r="AK144" s="10" t="s">
        <v>666</v>
      </c>
      <c r="AL144" s="10">
        <v>51.0</v>
      </c>
      <c r="AM144" s="10" t="s">
        <v>658</v>
      </c>
      <c r="AN144" s="10">
        <v>3.0</v>
      </c>
      <c r="AO144" s="10" t="s">
        <v>74</v>
      </c>
      <c r="AP144" s="10" t="s">
        <v>79</v>
      </c>
      <c r="AQ144" s="10" t="s">
        <v>80</v>
      </c>
      <c r="AR144" s="10">
        <v>500.0</v>
      </c>
      <c r="AS144" s="10" t="s">
        <v>123</v>
      </c>
      <c r="AT144" s="10">
        <v>996.0</v>
      </c>
      <c r="AU144" s="10"/>
      <c r="AV144" s="10" t="s">
        <v>74</v>
      </c>
      <c r="AW144" s="10" t="s">
        <v>74</v>
      </c>
      <c r="AX144" s="10">
        <v>1.0</v>
      </c>
      <c r="AY144" s="10">
        <v>45.0</v>
      </c>
      <c r="AZ144" s="10" t="s">
        <v>74</v>
      </c>
      <c r="BA144" s="10" t="s">
        <v>74</v>
      </c>
      <c r="BB144" s="10">
        <v>1.0</v>
      </c>
      <c r="BC144" s="10" t="s">
        <v>74</v>
      </c>
      <c r="BD144" s="10" t="s">
        <v>74</v>
      </c>
      <c r="BE144" s="10">
        <v>0.0</v>
      </c>
      <c r="BF144" s="10">
        <v>4.0</v>
      </c>
    </row>
    <row r="145" ht="14.25" customHeight="1">
      <c r="A145" s="4" t="s">
        <v>667</v>
      </c>
      <c r="B145" s="5"/>
      <c r="C145" s="6" t="s">
        <v>668</v>
      </c>
      <c r="D145" s="6"/>
      <c r="E145" s="15"/>
      <c r="F145" s="7"/>
      <c r="G145" s="7"/>
      <c r="H145" s="8"/>
      <c r="I145" s="7"/>
      <c r="J145" s="7"/>
      <c r="K145" s="7"/>
      <c r="L145" s="7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</row>
    <row r="146" ht="14.25" hidden="1" customHeight="1">
      <c r="A146" s="10">
        <f>A144+1</f>
        <v>129</v>
      </c>
      <c r="B146" s="10" t="s">
        <v>668</v>
      </c>
      <c r="C146" s="11" t="s">
        <v>669</v>
      </c>
      <c r="D146" s="11" t="s">
        <v>670</v>
      </c>
      <c r="E146" s="10">
        <v>1.0</v>
      </c>
      <c r="F146" s="11" t="s">
        <v>671</v>
      </c>
      <c r="G146" s="11"/>
      <c r="H146" s="10"/>
      <c r="I146" s="11"/>
      <c r="J146" s="11"/>
      <c r="K146" s="10" t="s">
        <v>145</v>
      </c>
      <c r="L146" s="10" t="s">
        <v>145</v>
      </c>
      <c r="M146" s="10" t="s">
        <v>109</v>
      </c>
      <c r="N146" s="10" t="s">
        <v>74</v>
      </c>
      <c r="O146" s="10"/>
      <c r="P146" s="10"/>
      <c r="Q146" s="10"/>
      <c r="R146" s="10"/>
      <c r="S146" s="10"/>
      <c r="T146" s="10"/>
      <c r="U146" s="10"/>
      <c r="V146" s="10" t="s">
        <v>74</v>
      </c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</row>
    <row r="147" ht="14.25" customHeight="1">
      <c r="A147" s="10">
        <f t="shared" ref="A147:A157" si="29">A146+1</f>
        <v>130</v>
      </c>
      <c r="B147" s="10" t="s">
        <v>668</v>
      </c>
      <c r="C147" s="11" t="s">
        <v>669</v>
      </c>
      <c r="D147" s="11" t="s">
        <v>672</v>
      </c>
      <c r="E147" s="10">
        <f t="shared" ref="E147:E157" si="30">E146+1</f>
        <v>2</v>
      </c>
      <c r="F147" s="11" t="s">
        <v>672</v>
      </c>
      <c r="G147" s="11"/>
      <c r="H147" s="10"/>
      <c r="I147" s="11">
        <v>-8.573611</v>
      </c>
      <c r="J147" s="11">
        <v>119.020833</v>
      </c>
      <c r="K147" s="10" t="s">
        <v>64</v>
      </c>
      <c r="L147" s="10" t="s">
        <v>64</v>
      </c>
      <c r="M147" s="10" t="s">
        <v>109</v>
      </c>
      <c r="N147" s="10" t="s">
        <v>228</v>
      </c>
      <c r="O147" s="10" t="s">
        <v>67</v>
      </c>
      <c r="P147" s="10" t="s">
        <v>68</v>
      </c>
      <c r="Q147" s="10" t="s">
        <v>673</v>
      </c>
      <c r="R147" s="10" t="s">
        <v>674</v>
      </c>
      <c r="S147" s="10" t="s">
        <v>63</v>
      </c>
      <c r="T147" s="10"/>
      <c r="U147" s="10" t="s">
        <v>113</v>
      </c>
      <c r="V147" s="10" t="s">
        <v>675</v>
      </c>
      <c r="W147" s="10">
        <v>1.0</v>
      </c>
      <c r="X147" s="10" t="s">
        <v>74</v>
      </c>
      <c r="Y147" s="10" t="s">
        <v>75</v>
      </c>
      <c r="Z147" s="10" t="s">
        <v>74</v>
      </c>
      <c r="AA147" s="10" t="s">
        <v>76</v>
      </c>
      <c r="AB147" s="10" t="s">
        <v>74</v>
      </c>
      <c r="AC147" s="10"/>
      <c r="AD147" s="10" t="s">
        <v>74</v>
      </c>
      <c r="AE147" s="10">
        <v>4.0</v>
      </c>
      <c r="AF147" s="10" t="s">
        <v>74</v>
      </c>
      <c r="AG147" s="10" t="s">
        <v>74</v>
      </c>
      <c r="AH147" s="10" t="s">
        <v>74</v>
      </c>
      <c r="AI147" s="10" t="s">
        <v>74</v>
      </c>
      <c r="AJ147" s="10" t="s">
        <v>74</v>
      </c>
      <c r="AK147" s="10" t="s">
        <v>676</v>
      </c>
      <c r="AL147" s="10">
        <v>52.0</v>
      </c>
      <c r="AM147" s="10" t="s">
        <v>677</v>
      </c>
      <c r="AN147" s="10">
        <v>1.0</v>
      </c>
      <c r="AO147" s="10" t="s">
        <v>74</v>
      </c>
      <c r="AP147" s="10" t="s">
        <v>79</v>
      </c>
      <c r="AQ147" s="10" t="s">
        <v>80</v>
      </c>
      <c r="AR147" s="10">
        <v>1000.0</v>
      </c>
      <c r="AS147" s="10" t="s">
        <v>81</v>
      </c>
      <c r="AT147" s="10">
        <v>2.0</v>
      </c>
      <c r="AU147" s="10"/>
      <c r="AV147" s="10" t="s">
        <v>74</v>
      </c>
      <c r="AW147" s="10" t="s">
        <v>74</v>
      </c>
      <c r="AX147" s="10">
        <v>2.0</v>
      </c>
      <c r="AY147" s="10">
        <v>58.0</v>
      </c>
      <c r="AZ147" s="10" t="s">
        <v>74</v>
      </c>
      <c r="BA147" s="10" t="s">
        <v>74</v>
      </c>
      <c r="BB147" s="10">
        <v>1.0</v>
      </c>
      <c r="BC147" s="10" t="s">
        <v>74</v>
      </c>
      <c r="BD147" s="10" t="s">
        <v>74</v>
      </c>
      <c r="BE147" s="10">
        <v>6.0</v>
      </c>
      <c r="BF147" s="10">
        <v>6.0</v>
      </c>
    </row>
    <row r="148" ht="14.25" hidden="1" customHeight="1">
      <c r="A148" s="10">
        <f t="shared" si="29"/>
        <v>131</v>
      </c>
      <c r="B148" s="10" t="s">
        <v>668</v>
      </c>
      <c r="C148" s="11" t="s">
        <v>669</v>
      </c>
      <c r="D148" s="11" t="s">
        <v>678</v>
      </c>
      <c r="E148" s="10">
        <f t="shared" si="30"/>
        <v>3</v>
      </c>
      <c r="F148" s="11" t="s">
        <v>679</v>
      </c>
      <c r="G148" s="11"/>
      <c r="H148" s="10"/>
      <c r="I148" s="11"/>
      <c r="J148" s="11"/>
      <c r="K148" s="10" t="s">
        <v>145</v>
      </c>
      <c r="L148" s="10" t="s">
        <v>145</v>
      </c>
      <c r="M148" s="10" t="s">
        <v>65</v>
      </c>
      <c r="N148" s="10" t="s">
        <v>74</v>
      </c>
      <c r="O148" s="10"/>
      <c r="P148" s="10"/>
      <c r="Q148" s="10"/>
      <c r="R148" s="10"/>
      <c r="S148" s="10"/>
      <c r="T148" s="10"/>
      <c r="U148" s="10"/>
      <c r="V148" s="10" t="s">
        <v>74</v>
      </c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</row>
    <row r="149" ht="14.25" hidden="1" customHeight="1">
      <c r="A149" s="10">
        <f t="shared" si="29"/>
        <v>132</v>
      </c>
      <c r="B149" s="10" t="s">
        <v>668</v>
      </c>
      <c r="C149" s="11" t="s">
        <v>680</v>
      </c>
      <c r="D149" s="11" t="s">
        <v>681</v>
      </c>
      <c r="E149" s="10">
        <f t="shared" si="30"/>
        <v>4</v>
      </c>
      <c r="F149" s="11" t="s">
        <v>682</v>
      </c>
      <c r="G149" s="11"/>
      <c r="H149" s="10"/>
      <c r="I149" s="11"/>
      <c r="J149" s="11"/>
      <c r="K149" s="10" t="s">
        <v>145</v>
      </c>
      <c r="L149" s="10" t="s">
        <v>145</v>
      </c>
      <c r="M149" s="10" t="s">
        <v>65</v>
      </c>
      <c r="N149" s="10" t="s">
        <v>74</v>
      </c>
      <c r="O149" s="10"/>
      <c r="P149" s="10"/>
      <c r="Q149" s="10"/>
      <c r="R149" s="10"/>
      <c r="S149" s="10"/>
      <c r="T149" s="10"/>
      <c r="U149" s="10"/>
      <c r="V149" s="10" t="s">
        <v>74</v>
      </c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</row>
    <row r="150" ht="14.25" hidden="1" customHeight="1">
      <c r="A150" s="10">
        <f t="shared" si="29"/>
        <v>133</v>
      </c>
      <c r="B150" s="10" t="s">
        <v>668</v>
      </c>
      <c r="C150" s="11" t="s">
        <v>680</v>
      </c>
      <c r="D150" s="11" t="s">
        <v>683</v>
      </c>
      <c r="E150" s="10">
        <f t="shared" si="30"/>
        <v>5</v>
      </c>
      <c r="F150" s="11" t="s">
        <v>684</v>
      </c>
      <c r="G150" s="11"/>
      <c r="H150" s="10"/>
      <c r="I150" s="11"/>
      <c r="J150" s="11"/>
      <c r="K150" s="10" t="s">
        <v>145</v>
      </c>
      <c r="L150" s="10" t="s">
        <v>145</v>
      </c>
      <c r="M150" s="10" t="s">
        <v>65</v>
      </c>
      <c r="N150" s="10" t="s">
        <v>74</v>
      </c>
      <c r="O150" s="10"/>
      <c r="P150" s="10"/>
      <c r="Q150" s="10"/>
      <c r="R150" s="10"/>
      <c r="S150" s="10"/>
      <c r="T150" s="10"/>
      <c r="U150" s="10"/>
      <c r="V150" s="10" t="s">
        <v>74</v>
      </c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</row>
    <row r="151" ht="14.25" customHeight="1">
      <c r="A151" s="10">
        <f t="shared" si="29"/>
        <v>134</v>
      </c>
      <c r="B151" s="10" t="s">
        <v>668</v>
      </c>
      <c r="C151" s="11" t="s">
        <v>685</v>
      </c>
      <c r="D151" s="11" t="s">
        <v>686</v>
      </c>
      <c r="E151" s="10">
        <f t="shared" si="30"/>
        <v>6</v>
      </c>
      <c r="F151" s="11" t="s">
        <v>686</v>
      </c>
      <c r="G151" s="11"/>
      <c r="H151" s="10"/>
      <c r="I151" s="11">
        <v>-8.730693</v>
      </c>
      <c r="J151" s="11">
        <v>116.072444</v>
      </c>
      <c r="K151" s="10" t="s">
        <v>64</v>
      </c>
      <c r="L151" s="10" t="s">
        <v>64</v>
      </c>
      <c r="M151" s="10" t="s">
        <v>109</v>
      </c>
      <c r="N151" s="10" t="s">
        <v>228</v>
      </c>
      <c r="O151" s="10" t="s">
        <v>67</v>
      </c>
      <c r="P151" s="10" t="s">
        <v>68</v>
      </c>
      <c r="Q151" s="10" t="s">
        <v>687</v>
      </c>
      <c r="R151" s="10" t="s">
        <v>688</v>
      </c>
      <c r="S151" s="10" t="s">
        <v>63</v>
      </c>
      <c r="T151" s="10"/>
      <c r="U151" s="10" t="s">
        <v>113</v>
      </c>
      <c r="V151" s="10" t="s">
        <v>689</v>
      </c>
      <c r="W151" s="10">
        <v>1.0</v>
      </c>
      <c r="X151" s="10" t="s">
        <v>74</v>
      </c>
      <c r="Y151" s="10" t="s">
        <v>75</v>
      </c>
      <c r="Z151" s="10" t="s">
        <v>74</v>
      </c>
      <c r="AA151" s="10" t="s">
        <v>76</v>
      </c>
      <c r="AB151" s="10" t="s">
        <v>74</v>
      </c>
      <c r="AC151" s="10"/>
      <c r="AD151" s="10" t="s">
        <v>74</v>
      </c>
      <c r="AE151" s="10">
        <v>4.0</v>
      </c>
      <c r="AF151" s="10" t="s">
        <v>74</v>
      </c>
      <c r="AG151" s="10" t="s">
        <v>74</v>
      </c>
      <c r="AH151" s="10" t="s">
        <v>74</v>
      </c>
      <c r="AI151" s="10" t="s">
        <v>74</v>
      </c>
      <c r="AJ151" s="10" t="s">
        <v>74</v>
      </c>
      <c r="AK151" s="10" t="s">
        <v>690</v>
      </c>
      <c r="AL151" s="10">
        <v>52.0</v>
      </c>
      <c r="AM151" s="10" t="s">
        <v>691</v>
      </c>
      <c r="AN151" s="10">
        <v>1.0</v>
      </c>
      <c r="AO151" s="10" t="s">
        <v>74</v>
      </c>
      <c r="AP151" s="10" t="s">
        <v>79</v>
      </c>
      <c r="AQ151" s="10" t="s">
        <v>650</v>
      </c>
      <c r="AR151" s="10">
        <v>0.0</v>
      </c>
      <c r="AS151" s="10" t="s">
        <v>81</v>
      </c>
      <c r="AT151" s="10">
        <v>996.0</v>
      </c>
      <c r="AU151" s="10"/>
      <c r="AV151" s="10" t="s">
        <v>74</v>
      </c>
      <c r="AW151" s="10" t="s">
        <v>74</v>
      </c>
      <c r="AX151" s="10">
        <v>3.0</v>
      </c>
      <c r="AY151" s="10">
        <v>163.0</v>
      </c>
      <c r="AZ151" s="10" t="s">
        <v>74</v>
      </c>
      <c r="BA151" s="10" t="s">
        <v>74</v>
      </c>
      <c r="BB151" s="10">
        <v>1.0</v>
      </c>
      <c r="BC151" s="10" t="s">
        <v>74</v>
      </c>
      <c r="BD151" s="10" t="s">
        <v>74</v>
      </c>
      <c r="BE151" s="10">
        <v>2.0</v>
      </c>
      <c r="BF151" s="10">
        <v>4.0</v>
      </c>
    </row>
    <row r="152" ht="14.25" hidden="1" customHeight="1">
      <c r="A152" s="10">
        <f t="shared" si="29"/>
        <v>135</v>
      </c>
      <c r="B152" s="10" t="s">
        <v>668</v>
      </c>
      <c r="C152" s="11" t="s">
        <v>685</v>
      </c>
      <c r="D152" s="11" t="s">
        <v>692</v>
      </c>
      <c r="E152" s="10">
        <f t="shared" si="30"/>
        <v>7</v>
      </c>
      <c r="F152" s="11" t="s">
        <v>692</v>
      </c>
      <c r="G152" s="11"/>
      <c r="H152" s="10"/>
      <c r="I152" s="11"/>
      <c r="J152" s="11"/>
      <c r="K152" s="10" t="s">
        <v>145</v>
      </c>
      <c r="L152" s="10" t="s">
        <v>145</v>
      </c>
      <c r="M152" s="10" t="s">
        <v>109</v>
      </c>
      <c r="N152" s="10" t="s">
        <v>74</v>
      </c>
      <c r="O152" s="10"/>
      <c r="P152" s="10"/>
      <c r="Q152" s="10"/>
      <c r="R152" s="10"/>
      <c r="S152" s="10"/>
      <c r="T152" s="10"/>
      <c r="U152" s="10"/>
      <c r="V152" s="10" t="s">
        <v>74</v>
      </c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</row>
    <row r="153" ht="14.25" customHeight="1">
      <c r="A153" s="10">
        <f t="shared" si="29"/>
        <v>136</v>
      </c>
      <c r="B153" s="10" t="s">
        <v>668</v>
      </c>
      <c r="C153" s="11" t="s">
        <v>693</v>
      </c>
      <c r="D153" s="11" t="s">
        <v>694</v>
      </c>
      <c r="E153" s="10">
        <f t="shared" si="30"/>
        <v>8</v>
      </c>
      <c r="F153" s="11" t="s">
        <v>695</v>
      </c>
      <c r="G153" s="11"/>
      <c r="H153" s="10"/>
      <c r="I153" s="11">
        <v>-8.485858</v>
      </c>
      <c r="J153" s="11">
        <v>116.674823</v>
      </c>
      <c r="K153" s="10" t="s">
        <v>64</v>
      </c>
      <c r="L153" s="10" t="s">
        <v>64</v>
      </c>
      <c r="M153" s="10" t="s">
        <v>65</v>
      </c>
      <c r="N153" s="10" t="s">
        <v>228</v>
      </c>
      <c r="O153" s="10" t="s">
        <v>67</v>
      </c>
      <c r="P153" s="10" t="s">
        <v>68</v>
      </c>
      <c r="Q153" s="10" t="s">
        <v>696</v>
      </c>
      <c r="R153" s="10" t="s">
        <v>204</v>
      </c>
      <c r="S153" s="10" t="s">
        <v>63</v>
      </c>
      <c r="T153" s="10"/>
      <c r="U153" s="10" t="s">
        <v>72</v>
      </c>
      <c r="V153" s="10" t="s">
        <v>697</v>
      </c>
      <c r="W153" s="10">
        <v>1.0</v>
      </c>
      <c r="X153" s="10" t="s">
        <v>74</v>
      </c>
      <c r="Y153" s="10" t="s">
        <v>75</v>
      </c>
      <c r="Z153" s="10" t="s">
        <v>74</v>
      </c>
      <c r="AA153" s="10" t="s">
        <v>76</v>
      </c>
      <c r="AB153" s="10" t="s">
        <v>74</v>
      </c>
      <c r="AC153" s="10"/>
      <c r="AD153" s="10" t="s">
        <v>74</v>
      </c>
      <c r="AE153" s="10">
        <v>4.0</v>
      </c>
      <c r="AF153" s="10" t="s">
        <v>74</v>
      </c>
      <c r="AG153" s="10" t="s">
        <v>74</v>
      </c>
      <c r="AH153" s="10" t="s">
        <v>74</v>
      </c>
      <c r="AI153" s="10" t="s">
        <v>74</v>
      </c>
      <c r="AJ153" s="10" t="s">
        <v>74</v>
      </c>
      <c r="AK153" s="10" t="s">
        <v>698</v>
      </c>
      <c r="AL153" s="10">
        <v>52.0</v>
      </c>
      <c r="AM153" s="10" t="s">
        <v>699</v>
      </c>
      <c r="AN153" s="10">
        <v>1.0</v>
      </c>
      <c r="AO153" s="10" t="s">
        <v>74</v>
      </c>
      <c r="AP153" s="10" t="s">
        <v>79</v>
      </c>
      <c r="AQ153" s="10" t="s">
        <v>80</v>
      </c>
      <c r="AR153" s="10">
        <v>1000.0</v>
      </c>
      <c r="AS153" s="10" t="s">
        <v>81</v>
      </c>
      <c r="AT153" s="10">
        <v>996.0</v>
      </c>
      <c r="AU153" s="10"/>
      <c r="AV153" s="10" t="s">
        <v>74</v>
      </c>
      <c r="AW153" s="10" t="s">
        <v>74</v>
      </c>
      <c r="AX153" s="10">
        <v>2.0</v>
      </c>
      <c r="AY153" s="10">
        <v>94.0</v>
      </c>
      <c r="AZ153" s="10" t="s">
        <v>74</v>
      </c>
      <c r="BA153" s="10" t="s">
        <v>74</v>
      </c>
      <c r="BB153" s="10">
        <v>1.0</v>
      </c>
      <c r="BC153" s="10" t="s">
        <v>74</v>
      </c>
      <c r="BD153" s="10" t="s">
        <v>74</v>
      </c>
      <c r="BE153" s="10">
        <v>6.0</v>
      </c>
      <c r="BF153" s="10">
        <v>6.0</v>
      </c>
    </row>
    <row r="154" ht="14.25" hidden="1" customHeight="1">
      <c r="A154" s="10">
        <f t="shared" si="29"/>
        <v>137</v>
      </c>
      <c r="B154" s="10" t="s">
        <v>668</v>
      </c>
      <c r="C154" s="11" t="s">
        <v>700</v>
      </c>
      <c r="D154" s="11" t="s">
        <v>701</v>
      </c>
      <c r="E154" s="10">
        <f t="shared" si="30"/>
        <v>9</v>
      </c>
      <c r="F154" s="11" t="s">
        <v>701</v>
      </c>
      <c r="G154" s="11"/>
      <c r="H154" s="10"/>
      <c r="I154" s="11"/>
      <c r="J154" s="11"/>
      <c r="K154" s="10" t="s">
        <v>145</v>
      </c>
      <c r="L154" s="10" t="s">
        <v>145</v>
      </c>
      <c r="M154" s="10" t="s">
        <v>65</v>
      </c>
      <c r="N154" s="10" t="s">
        <v>74</v>
      </c>
      <c r="O154" s="10"/>
      <c r="P154" s="10"/>
      <c r="Q154" s="10"/>
      <c r="R154" s="10"/>
      <c r="S154" s="10"/>
      <c r="T154" s="10"/>
      <c r="U154" s="10"/>
      <c r="V154" s="10" t="s">
        <v>74</v>
      </c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</row>
    <row r="155" ht="14.25" hidden="1" customHeight="1">
      <c r="A155" s="10">
        <f t="shared" si="29"/>
        <v>138</v>
      </c>
      <c r="B155" s="10" t="s">
        <v>668</v>
      </c>
      <c r="C155" s="11" t="s">
        <v>700</v>
      </c>
      <c r="D155" s="11" t="s">
        <v>702</v>
      </c>
      <c r="E155" s="10">
        <f t="shared" si="30"/>
        <v>10</v>
      </c>
      <c r="F155" s="11" t="s">
        <v>703</v>
      </c>
      <c r="G155" s="11"/>
      <c r="H155" s="10"/>
      <c r="I155" s="11"/>
      <c r="J155" s="11"/>
      <c r="K155" s="10" t="s">
        <v>145</v>
      </c>
      <c r="L155" s="10" t="s">
        <v>145</v>
      </c>
      <c r="M155" s="10" t="s">
        <v>65</v>
      </c>
      <c r="N155" s="10" t="s">
        <v>74</v>
      </c>
      <c r="O155" s="10"/>
      <c r="P155" s="10"/>
      <c r="Q155" s="10"/>
      <c r="R155" s="10"/>
      <c r="S155" s="10"/>
      <c r="T155" s="10"/>
      <c r="U155" s="10"/>
      <c r="V155" s="10" t="s">
        <v>74</v>
      </c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</row>
    <row r="156" ht="14.25" hidden="1" customHeight="1">
      <c r="A156" s="10">
        <f t="shared" si="29"/>
        <v>139</v>
      </c>
      <c r="B156" s="10" t="s">
        <v>668</v>
      </c>
      <c r="C156" s="11" t="s">
        <v>700</v>
      </c>
      <c r="D156" s="11" t="s">
        <v>704</v>
      </c>
      <c r="E156" s="10">
        <f t="shared" si="30"/>
        <v>11</v>
      </c>
      <c r="F156" s="11" t="s">
        <v>705</v>
      </c>
      <c r="G156" s="11"/>
      <c r="H156" s="10"/>
      <c r="I156" s="11"/>
      <c r="J156" s="11"/>
      <c r="K156" s="10" t="s">
        <v>145</v>
      </c>
      <c r="L156" s="10" t="s">
        <v>145</v>
      </c>
      <c r="M156" s="10" t="s">
        <v>65</v>
      </c>
      <c r="N156" s="10" t="s">
        <v>74</v>
      </c>
      <c r="O156" s="10"/>
      <c r="P156" s="10"/>
      <c r="Q156" s="10"/>
      <c r="R156" s="10"/>
      <c r="S156" s="10"/>
      <c r="T156" s="10"/>
      <c r="U156" s="10"/>
      <c r="V156" s="10" t="s">
        <v>74</v>
      </c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</row>
    <row r="157" ht="14.25" customHeight="1">
      <c r="A157" s="10">
        <f t="shared" si="29"/>
        <v>140</v>
      </c>
      <c r="B157" s="10" t="s">
        <v>668</v>
      </c>
      <c r="C157" s="11" t="s">
        <v>706</v>
      </c>
      <c r="D157" s="11" t="s">
        <v>707</v>
      </c>
      <c r="E157" s="10">
        <f t="shared" si="30"/>
        <v>12</v>
      </c>
      <c r="F157" s="11" t="s">
        <v>707</v>
      </c>
      <c r="G157" s="11"/>
      <c r="H157" s="10"/>
      <c r="I157" s="11">
        <v>-8.521389</v>
      </c>
      <c r="J157" s="11">
        <v>116.831389</v>
      </c>
      <c r="K157" s="10" t="s">
        <v>64</v>
      </c>
      <c r="L157" s="10" t="s">
        <v>64</v>
      </c>
      <c r="M157" s="10" t="s">
        <v>65</v>
      </c>
      <c r="N157" s="10" t="s">
        <v>228</v>
      </c>
      <c r="O157" s="10" t="s">
        <v>67</v>
      </c>
      <c r="P157" s="10" t="s">
        <v>68</v>
      </c>
      <c r="Q157" s="10"/>
      <c r="R157" s="10"/>
      <c r="S157" s="10"/>
      <c r="T157" s="10"/>
      <c r="U157" s="10" t="s">
        <v>72</v>
      </c>
      <c r="V157" s="10" t="s">
        <v>708</v>
      </c>
      <c r="W157" s="10">
        <v>1.0</v>
      </c>
      <c r="X157" s="10" t="s">
        <v>74</v>
      </c>
      <c r="Y157" s="10" t="s">
        <v>75</v>
      </c>
      <c r="Z157" s="10" t="s">
        <v>74</v>
      </c>
      <c r="AA157" s="10" t="s">
        <v>76</v>
      </c>
      <c r="AB157" s="10" t="s">
        <v>74</v>
      </c>
      <c r="AC157" s="10"/>
      <c r="AD157" s="10" t="s">
        <v>74</v>
      </c>
      <c r="AE157" s="10">
        <v>4.0</v>
      </c>
      <c r="AF157" s="10" t="s">
        <v>74</v>
      </c>
      <c r="AG157" s="10" t="s">
        <v>74</v>
      </c>
      <c r="AH157" s="10" t="s">
        <v>74</v>
      </c>
      <c r="AI157" s="10" t="s">
        <v>74</v>
      </c>
      <c r="AJ157" s="10" t="s">
        <v>74</v>
      </c>
      <c r="AK157" s="10" t="s">
        <v>709</v>
      </c>
      <c r="AL157" s="10">
        <v>52.0</v>
      </c>
      <c r="AM157" s="10" t="s">
        <v>710</v>
      </c>
      <c r="AN157" s="10">
        <v>1.0</v>
      </c>
      <c r="AO157" s="10" t="s">
        <v>74</v>
      </c>
      <c r="AP157" s="10" t="s">
        <v>79</v>
      </c>
      <c r="AQ157" s="10" t="s">
        <v>80</v>
      </c>
      <c r="AR157" s="10">
        <v>1000.0</v>
      </c>
      <c r="AS157" s="10" t="s">
        <v>81</v>
      </c>
      <c r="AT157" s="10">
        <v>996.0</v>
      </c>
      <c r="AU157" s="10"/>
      <c r="AV157" s="10" t="s">
        <v>74</v>
      </c>
      <c r="AW157" s="10" t="s">
        <v>74</v>
      </c>
      <c r="AX157" s="10">
        <v>2.0</v>
      </c>
      <c r="AY157" s="10">
        <v>94.0</v>
      </c>
      <c r="AZ157" s="10" t="s">
        <v>74</v>
      </c>
      <c r="BA157" s="10" t="s">
        <v>74</v>
      </c>
      <c r="BB157" s="10">
        <v>1.0</v>
      </c>
      <c r="BC157" s="10" t="s">
        <v>74</v>
      </c>
      <c r="BD157" s="10" t="s">
        <v>74</v>
      </c>
      <c r="BE157" s="10">
        <v>6.0</v>
      </c>
      <c r="BF157" s="10">
        <v>6.0</v>
      </c>
    </row>
    <row r="158" ht="14.25" customHeight="1">
      <c r="A158" s="4" t="s">
        <v>711</v>
      </c>
      <c r="B158" s="5"/>
      <c r="C158" s="6" t="s">
        <v>712</v>
      </c>
      <c r="D158" s="7"/>
      <c r="E158" s="15"/>
      <c r="F158" s="7"/>
      <c r="G158" s="7"/>
      <c r="H158" s="8"/>
      <c r="I158" s="7"/>
      <c r="J158" s="7"/>
      <c r="K158" s="7"/>
      <c r="L158" s="7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</row>
    <row r="159" ht="14.25" hidden="1" customHeight="1">
      <c r="A159" s="10">
        <f>A157+1</f>
        <v>141</v>
      </c>
      <c r="B159" s="10" t="s">
        <v>712</v>
      </c>
      <c r="C159" s="11" t="s">
        <v>713</v>
      </c>
      <c r="D159" s="11" t="s">
        <v>714</v>
      </c>
      <c r="E159" s="10">
        <v>1.0</v>
      </c>
      <c r="F159" s="11" t="s">
        <v>715</v>
      </c>
      <c r="G159" s="11"/>
      <c r="H159" s="10"/>
      <c r="I159" s="11"/>
      <c r="J159" s="11"/>
      <c r="K159" s="10" t="s">
        <v>145</v>
      </c>
      <c r="L159" s="10" t="s">
        <v>145</v>
      </c>
      <c r="M159" s="10" t="s">
        <v>365</v>
      </c>
      <c r="N159" s="10" t="s">
        <v>74</v>
      </c>
      <c r="O159" s="10" t="s">
        <v>716</v>
      </c>
      <c r="P159" s="10" t="s">
        <v>68</v>
      </c>
      <c r="Q159" s="10"/>
      <c r="R159" s="10"/>
      <c r="S159" s="10"/>
      <c r="T159" s="10"/>
      <c r="U159" s="10" t="s">
        <v>72</v>
      </c>
      <c r="V159" s="10" t="s">
        <v>717</v>
      </c>
      <c r="W159" s="10"/>
      <c r="X159" s="10"/>
      <c r="Y159" s="10"/>
      <c r="Z159" s="10"/>
      <c r="AA159" s="10"/>
      <c r="AB159" s="10"/>
      <c r="AC159" s="10"/>
      <c r="AD159" s="10" t="s">
        <v>718</v>
      </c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</row>
    <row r="160" ht="14.25" hidden="1" customHeight="1">
      <c r="A160" s="10">
        <f t="shared" ref="A160:A201" si="31">A159+1</f>
        <v>142</v>
      </c>
      <c r="B160" s="10" t="s">
        <v>712</v>
      </c>
      <c r="C160" s="11" t="s">
        <v>713</v>
      </c>
      <c r="D160" s="11" t="s">
        <v>719</v>
      </c>
      <c r="E160" s="10">
        <f t="shared" ref="E160:E201" si="32">E159+1</f>
        <v>2</v>
      </c>
      <c r="F160" s="11" t="s">
        <v>720</v>
      </c>
      <c r="G160" s="11"/>
      <c r="H160" s="10"/>
      <c r="I160" s="11"/>
      <c r="J160" s="11"/>
      <c r="K160" s="10" t="s">
        <v>145</v>
      </c>
      <c r="L160" s="10" t="s">
        <v>145</v>
      </c>
      <c r="M160" s="10" t="s">
        <v>65</v>
      </c>
      <c r="N160" s="10" t="s">
        <v>74</v>
      </c>
      <c r="O160" s="10"/>
      <c r="P160" s="10"/>
      <c r="Q160" s="10"/>
      <c r="R160" s="10"/>
      <c r="S160" s="10"/>
      <c r="T160" s="10"/>
      <c r="U160" s="10"/>
      <c r="V160" s="10" t="s">
        <v>74</v>
      </c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</row>
    <row r="161" ht="14.25" hidden="1" customHeight="1">
      <c r="A161" s="10">
        <f t="shared" si="31"/>
        <v>143</v>
      </c>
      <c r="B161" s="10" t="s">
        <v>712</v>
      </c>
      <c r="C161" s="11" t="s">
        <v>713</v>
      </c>
      <c r="D161" s="11" t="s">
        <v>719</v>
      </c>
      <c r="E161" s="10">
        <f t="shared" si="32"/>
        <v>3</v>
      </c>
      <c r="F161" s="11" t="s">
        <v>721</v>
      </c>
      <c r="G161" s="11"/>
      <c r="H161" s="10"/>
      <c r="I161" s="11"/>
      <c r="J161" s="11"/>
      <c r="K161" s="10" t="s">
        <v>64</v>
      </c>
      <c r="L161" s="10" t="s">
        <v>64</v>
      </c>
      <c r="M161" s="10" t="s">
        <v>245</v>
      </c>
      <c r="N161" s="10" t="s">
        <v>86</v>
      </c>
      <c r="O161" s="10" t="s">
        <v>67</v>
      </c>
      <c r="P161" s="10" t="s">
        <v>68</v>
      </c>
      <c r="Q161" s="10" t="s">
        <v>722</v>
      </c>
      <c r="R161" s="10" t="s">
        <v>723</v>
      </c>
      <c r="S161" s="10" t="s">
        <v>63</v>
      </c>
      <c r="T161" s="10" t="s">
        <v>724</v>
      </c>
      <c r="U161" s="10" t="s">
        <v>246</v>
      </c>
      <c r="V161" s="10" t="s">
        <v>725</v>
      </c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</row>
    <row r="162" ht="14.25" hidden="1" customHeight="1">
      <c r="A162" s="10">
        <f t="shared" si="31"/>
        <v>144</v>
      </c>
      <c r="B162" s="10" t="s">
        <v>712</v>
      </c>
      <c r="C162" s="14" t="s">
        <v>713</v>
      </c>
      <c r="D162" s="11" t="s">
        <v>726</v>
      </c>
      <c r="E162" s="10">
        <f t="shared" si="32"/>
        <v>4</v>
      </c>
      <c r="F162" s="19" t="s">
        <v>727</v>
      </c>
      <c r="G162" s="11"/>
      <c r="H162" s="10"/>
      <c r="I162" s="11"/>
      <c r="J162" s="11"/>
      <c r="K162" s="10" t="s">
        <v>64</v>
      </c>
      <c r="L162" s="10" t="s">
        <v>64</v>
      </c>
      <c r="M162" s="10" t="s">
        <v>245</v>
      </c>
      <c r="N162" s="10" t="s">
        <v>110</v>
      </c>
      <c r="O162" s="10" t="s">
        <v>67</v>
      </c>
      <c r="P162" s="10" t="s">
        <v>68</v>
      </c>
      <c r="Q162" s="10"/>
      <c r="R162" s="10"/>
      <c r="S162" s="10"/>
      <c r="T162" s="10"/>
      <c r="U162" s="10" t="s">
        <v>246</v>
      </c>
      <c r="V162" s="10" t="s">
        <v>728</v>
      </c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</row>
    <row r="163" ht="14.25" hidden="1" customHeight="1">
      <c r="A163" s="10">
        <f t="shared" si="31"/>
        <v>145</v>
      </c>
      <c r="B163" s="10" t="s">
        <v>712</v>
      </c>
      <c r="C163" s="11" t="s">
        <v>713</v>
      </c>
      <c r="D163" s="11" t="s">
        <v>729</v>
      </c>
      <c r="E163" s="10">
        <f t="shared" si="32"/>
        <v>5</v>
      </c>
      <c r="F163" s="20" t="s">
        <v>730</v>
      </c>
      <c r="G163" s="11"/>
      <c r="H163" s="10"/>
      <c r="I163" s="11"/>
      <c r="J163" s="11"/>
      <c r="K163" s="10" t="s">
        <v>145</v>
      </c>
      <c r="L163" s="10" t="s">
        <v>145</v>
      </c>
      <c r="M163" s="10" t="s">
        <v>65</v>
      </c>
      <c r="N163" s="10" t="s">
        <v>74</v>
      </c>
      <c r="O163" s="10" t="s">
        <v>731</v>
      </c>
      <c r="P163" s="10"/>
      <c r="Q163" s="10"/>
      <c r="R163" s="10"/>
      <c r="S163" s="10"/>
      <c r="T163" s="10"/>
      <c r="U163" s="10" t="s">
        <v>246</v>
      </c>
      <c r="V163" s="10" t="s">
        <v>732</v>
      </c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</row>
    <row r="164" ht="14.25" hidden="1" customHeight="1">
      <c r="A164" s="10">
        <f t="shared" si="31"/>
        <v>146</v>
      </c>
      <c r="B164" s="10" t="s">
        <v>712</v>
      </c>
      <c r="C164" s="14" t="s">
        <v>713</v>
      </c>
      <c r="D164" s="11" t="s">
        <v>733</v>
      </c>
      <c r="E164" s="10">
        <f t="shared" si="32"/>
        <v>6</v>
      </c>
      <c r="F164" s="19" t="s">
        <v>734</v>
      </c>
      <c r="G164" s="11"/>
      <c r="H164" s="10"/>
      <c r="I164" s="11">
        <v>-8.221416</v>
      </c>
      <c r="J164" s="11">
        <v>124.511932</v>
      </c>
      <c r="K164" s="10" t="s">
        <v>64</v>
      </c>
      <c r="L164" s="10" t="s">
        <v>64</v>
      </c>
      <c r="M164" s="10" t="s">
        <v>65</v>
      </c>
      <c r="N164" s="10" t="s">
        <v>110</v>
      </c>
      <c r="O164" s="10" t="s">
        <v>67</v>
      </c>
      <c r="P164" s="10" t="s">
        <v>68</v>
      </c>
      <c r="Q164" s="10" t="s">
        <v>735</v>
      </c>
      <c r="R164" s="10" t="s">
        <v>736</v>
      </c>
      <c r="S164" s="10" t="s">
        <v>63</v>
      </c>
      <c r="T164" s="10"/>
      <c r="U164" s="10" t="s">
        <v>72</v>
      </c>
      <c r="V164" s="10" t="s">
        <v>737</v>
      </c>
      <c r="W164" s="10">
        <v>1.0</v>
      </c>
      <c r="X164" s="10" t="s">
        <v>74</v>
      </c>
      <c r="Y164" s="10" t="s">
        <v>75</v>
      </c>
      <c r="Z164" s="10" t="s">
        <v>74</v>
      </c>
      <c r="AA164" s="10" t="s">
        <v>76</v>
      </c>
      <c r="AB164" s="10" t="s">
        <v>74</v>
      </c>
      <c r="AC164" s="10"/>
      <c r="AD164" s="10" t="s">
        <v>74</v>
      </c>
      <c r="AE164" s="10">
        <v>4.0</v>
      </c>
      <c r="AF164" s="10" t="s">
        <v>74</v>
      </c>
      <c r="AG164" s="10" t="s">
        <v>74</v>
      </c>
      <c r="AH164" s="10" t="s">
        <v>74</v>
      </c>
      <c r="AI164" s="10" t="s">
        <v>74</v>
      </c>
      <c r="AJ164" s="10" t="s">
        <v>74</v>
      </c>
      <c r="AK164" s="10" t="s">
        <v>738</v>
      </c>
      <c r="AL164" s="10">
        <v>53.0</v>
      </c>
      <c r="AM164" s="10" t="s">
        <v>739</v>
      </c>
      <c r="AN164" s="10">
        <v>1.0</v>
      </c>
      <c r="AO164" s="10" t="s">
        <v>74</v>
      </c>
      <c r="AP164" s="10" t="s">
        <v>577</v>
      </c>
      <c r="AQ164" s="10" t="s">
        <v>740</v>
      </c>
      <c r="AR164" s="10">
        <v>750.0</v>
      </c>
      <c r="AS164" s="10" t="s">
        <v>81</v>
      </c>
      <c r="AT164" s="10">
        <v>996.0</v>
      </c>
      <c r="AU164" s="10"/>
      <c r="AV164" s="10" t="s">
        <v>74</v>
      </c>
      <c r="AW164" s="10" t="s">
        <v>74</v>
      </c>
      <c r="AX164" s="10">
        <v>2.0</v>
      </c>
      <c r="AY164" s="10">
        <v>55.0</v>
      </c>
      <c r="AZ164" s="10" t="s">
        <v>74</v>
      </c>
      <c r="BA164" s="10" t="s">
        <v>74</v>
      </c>
      <c r="BB164" s="10">
        <v>1.0</v>
      </c>
      <c r="BC164" s="10" t="s">
        <v>74</v>
      </c>
      <c r="BD164" s="10" t="s">
        <v>74</v>
      </c>
      <c r="BE164" s="10">
        <v>5.0</v>
      </c>
      <c r="BF164" s="10">
        <v>6.0</v>
      </c>
    </row>
    <row r="165" ht="14.25" hidden="1" customHeight="1">
      <c r="A165" s="10">
        <f t="shared" si="31"/>
        <v>147</v>
      </c>
      <c r="B165" s="10" t="s">
        <v>712</v>
      </c>
      <c r="C165" s="11" t="s">
        <v>741</v>
      </c>
      <c r="D165" s="11" t="s">
        <v>742</v>
      </c>
      <c r="E165" s="10">
        <f t="shared" si="32"/>
        <v>7</v>
      </c>
      <c r="F165" s="20" t="s">
        <v>743</v>
      </c>
      <c r="G165" s="11"/>
      <c r="H165" s="10"/>
      <c r="I165" s="11">
        <v>-9.011999</v>
      </c>
      <c r="J165" s="11">
        <v>124.811174</v>
      </c>
      <c r="K165" s="10" t="s">
        <v>64</v>
      </c>
      <c r="L165" s="10" t="s">
        <v>64</v>
      </c>
      <c r="M165" s="10" t="s">
        <v>109</v>
      </c>
      <c r="N165" s="10" t="s">
        <v>66</v>
      </c>
      <c r="O165" s="10" t="s">
        <v>67</v>
      </c>
      <c r="P165" s="10" t="s">
        <v>68</v>
      </c>
      <c r="Q165" s="10"/>
      <c r="R165" s="10"/>
      <c r="S165" s="10"/>
      <c r="T165" s="10"/>
      <c r="U165" s="10" t="s">
        <v>113</v>
      </c>
      <c r="V165" s="10" t="s">
        <v>744</v>
      </c>
      <c r="W165" s="10">
        <v>1.0</v>
      </c>
      <c r="X165" s="10" t="s">
        <v>74</v>
      </c>
      <c r="Y165" s="10" t="s">
        <v>75</v>
      </c>
      <c r="Z165" s="10" t="s">
        <v>74</v>
      </c>
      <c r="AA165" s="10" t="s">
        <v>76</v>
      </c>
      <c r="AB165" s="10" t="s">
        <v>74</v>
      </c>
      <c r="AC165" s="10"/>
      <c r="AD165" s="10" t="s">
        <v>74</v>
      </c>
      <c r="AE165" s="10">
        <v>4.0</v>
      </c>
      <c r="AF165" s="10" t="s">
        <v>74</v>
      </c>
      <c r="AG165" s="10" t="s">
        <v>74</v>
      </c>
      <c r="AH165" s="10" t="s">
        <v>74</v>
      </c>
      <c r="AI165" s="10" t="s">
        <v>74</v>
      </c>
      <c r="AJ165" s="10" t="s">
        <v>74</v>
      </c>
      <c r="AK165" s="10" t="s">
        <v>745</v>
      </c>
      <c r="AL165" s="10">
        <v>53.0</v>
      </c>
      <c r="AM165" s="10" t="s">
        <v>746</v>
      </c>
      <c r="AN165" s="10">
        <v>1.0</v>
      </c>
      <c r="AO165" s="10" t="s">
        <v>74</v>
      </c>
      <c r="AP165" s="10" t="s">
        <v>79</v>
      </c>
      <c r="AQ165" s="10" t="s">
        <v>80</v>
      </c>
      <c r="AR165" s="10">
        <v>750.0</v>
      </c>
      <c r="AS165" s="10" t="s">
        <v>81</v>
      </c>
      <c r="AT165" s="10">
        <v>996.0</v>
      </c>
      <c r="AU165" s="10"/>
      <c r="AV165" s="10" t="s">
        <v>74</v>
      </c>
      <c r="AW165" s="10" t="s">
        <v>74</v>
      </c>
      <c r="AX165" s="10">
        <v>1.0</v>
      </c>
      <c r="AY165" s="10">
        <v>48.0</v>
      </c>
      <c r="AZ165" s="10" t="s">
        <v>74</v>
      </c>
      <c r="BA165" s="10" t="s">
        <v>74</v>
      </c>
      <c r="BB165" s="10">
        <v>1.0</v>
      </c>
      <c r="BC165" s="10" t="s">
        <v>74</v>
      </c>
      <c r="BD165" s="10" t="s">
        <v>74</v>
      </c>
      <c r="BE165" s="10">
        <v>2.0</v>
      </c>
      <c r="BF165" s="10">
        <v>3.0</v>
      </c>
    </row>
    <row r="166" ht="14.25" hidden="1" customHeight="1">
      <c r="A166" s="10">
        <f t="shared" si="31"/>
        <v>148</v>
      </c>
      <c r="B166" s="10" t="s">
        <v>712</v>
      </c>
      <c r="C166" s="14" t="s">
        <v>747</v>
      </c>
      <c r="D166" s="11" t="s">
        <v>748</v>
      </c>
      <c r="E166" s="10">
        <f t="shared" si="32"/>
        <v>8</v>
      </c>
      <c r="F166" s="19" t="s">
        <v>749</v>
      </c>
      <c r="G166" s="11"/>
      <c r="H166" s="10"/>
      <c r="I166" s="11"/>
      <c r="J166" s="11"/>
      <c r="K166" s="10" t="s">
        <v>64</v>
      </c>
      <c r="L166" s="10" t="s">
        <v>64</v>
      </c>
      <c r="M166" s="10" t="s">
        <v>65</v>
      </c>
      <c r="N166" s="10" t="s">
        <v>110</v>
      </c>
      <c r="O166" s="10" t="s">
        <v>67</v>
      </c>
      <c r="P166" s="10" t="s">
        <v>68</v>
      </c>
      <c r="Q166" s="10"/>
      <c r="R166" s="10"/>
      <c r="S166" s="10"/>
      <c r="T166" s="10"/>
      <c r="U166" s="10" t="s">
        <v>72</v>
      </c>
      <c r="V166" s="10" t="s">
        <v>750</v>
      </c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</row>
    <row r="167" ht="14.25" hidden="1" customHeight="1">
      <c r="A167" s="10">
        <f t="shared" si="31"/>
        <v>149</v>
      </c>
      <c r="B167" s="10" t="s">
        <v>712</v>
      </c>
      <c r="C167" s="11" t="s">
        <v>747</v>
      </c>
      <c r="D167" s="11" t="s">
        <v>751</v>
      </c>
      <c r="E167" s="10">
        <f t="shared" si="32"/>
        <v>9</v>
      </c>
      <c r="F167" s="20" t="s">
        <v>751</v>
      </c>
      <c r="G167" s="11"/>
      <c r="H167" s="10"/>
      <c r="I167" s="11"/>
      <c r="J167" s="11"/>
      <c r="K167" s="10" t="s">
        <v>145</v>
      </c>
      <c r="L167" s="10" t="s">
        <v>145</v>
      </c>
      <c r="M167" s="10" t="s">
        <v>245</v>
      </c>
      <c r="N167" s="10" t="s">
        <v>74</v>
      </c>
      <c r="O167" s="10" t="s">
        <v>752</v>
      </c>
      <c r="P167" s="10" t="s">
        <v>68</v>
      </c>
      <c r="Q167" s="10"/>
      <c r="R167" s="10"/>
      <c r="S167" s="10"/>
      <c r="T167" s="10"/>
      <c r="U167" s="10"/>
      <c r="V167" s="10" t="s">
        <v>753</v>
      </c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</row>
    <row r="168" ht="14.25" hidden="1" customHeight="1">
      <c r="A168" s="10">
        <f t="shared" si="31"/>
        <v>150</v>
      </c>
      <c r="B168" s="10" t="s">
        <v>712</v>
      </c>
      <c r="C168" s="11" t="s">
        <v>196</v>
      </c>
      <c r="D168" s="11" t="s">
        <v>754</v>
      </c>
      <c r="E168" s="10">
        <f t="shared" si="32"/>
        <v>10</v>
      </c>
      <c r="F168" s="20" t="s">
        <v>755</v>
      </c>
      <c r="G168" s="11"/>
      <c r="H168" s="10"/>
      <c r="I168" s="11">
        <v>-8.329389</v>
      </c>
      <c r="J168" s="11">
        <v>123.303306</v>
      </c>
      <c r="K168" s="10" t="s">
        <v>64</v>
      </c>
      <c r="L168" s="10" t="s">
        <v>64</v>
      </c>
      <c r="M168" s="10" t="s">
        <v>65</v>
      </c>
      <c r="N168" s="10" t="s">
        <v>86</v>
      </c>
      <c r="O168" s="10" t="s">
        <v>67</v>
      </c>
      <c r="P168" s="10" t="s">
        <v>68</v>
      </c>
      <c r="Q168" s="10"/>
      <c r="R168" s="10"/>
      <c r="S168" s="10"/>
      <c r="T168" s="10"/>
      <c r="U168" s="10" t="s">
        <v>72</v>
      </c>
      <c r="V168" s="10" t="s">
        <v>756</v>
      </c>
      <c r="W168" s="10">
        <v>2.0</v>
      </c>
      <c r="X168" s="10" t="s">
        <v>74</v>
      </c>
      <c r="Y168" s="10" t="s">
        <v>75</v>
      </c>
      <c r="Z168" s="10" t="s">
        <v>74</v>
      </c>
      <c r="AA168" s="10" t="s">
        <v>76</v>
      </c>
      <c r="AB168" s="10" t="s">
        <v>74</v>
      </c>
      <c r="AC168" s="10"/>
      <c r="AD168" s="10" t="s">
        <v>74</v>
      </c>
      <c r="AE168" s="10">
        <v>4.0</v>
      </c>
      <c r="AF168" s="10" t="s">
        <v>74</v>
      </c>
      <c r="AG168" s="10" t="s">
        <v>74</v>
      </c>
      <c r="AH168" s="10" t="s">
        <v>74</v>
      </c>
      <c r="AI168" s="10" t="s">
        <v>74</v>
      </c>
      <c r="AJ168" s="10" t="s">
        <v>74</v>
      </c>
      <c r="AK168" s="10" t="s">
        <v>757</v>
      </c>
      <c r="AL168" s="10">
        <v>53.0</v>
      </c>
      <c r="AM168" s="10" t="s">
        <v>758</v>
      </c>
      <c r="AN168" s="10">
        <v>996.0</v>
      </c>
      <c r="AO168" s="10" t="s">
        <v>74</v>
      </c>
      <c r="AP168" s="10" t="s">
        <v>79</v>
      </c>
      <c r="AQ168" s="10" t="s">
        <v>80</v>
      </c>
      <c r="AR168" s="10">
        <v>0.0</v>
      </c>
      <c r="AS168" s="10" t="s">
        <v>81</v>
      </c>
      <c r="AT168" s="10">
        <v>996.0</v>
      </c>
      <c r="AU168" s="10"/>
      <c r="AV168" s="10" t="s">
        <v>74</v>
      </c>
      <c r="AW168" s="10" t="s">
        <v>74</v>
      </c>
      <c r="AX168" s="10">
        <v>1.0</v>
      </c>
      <c r="AY168" s="10">
        <v>0.0</v>
      </c>
      <c r="AZ168" s="10" t="s">
        <v>74</v>
      </c>
      <c r="BA168" s="10" t="s">
        <v>74</v>
      </c>
      <c r="BB168" s="10">
        <v>1.0</v>
      </c>
      <c r="BC168" s="10" t="s">
        <v>74</v>
      </c>
      <c r="BD168" s="10" t="s">
        <v>74</v>
      </c>
      <c r="BE168" s="10">
        <v>3.0</v>
      </c>
      <c r="BF168" s="10">
        <v>3.0</v>
      </c>
    </row>
    <row r="169" ht="14.25" customHeight="1">
      <c r="A169" s="10">
        <f t="shared" si="31"/>
        <v>151</v>
      </c>
      <c r="B169" s="10" t="s">
        <v>712</v>
      </c>
      <c r="C169" s="11" t="s">
        <v>196</v>
      </c>
      <c r="D169" s="11" t="s">
        <v>759</v>
      </c>
      <c r="E169" s="10">
        <f t="shared" si="32"/>
        <v>11</v>
      </c>
      <c r="F169" s="20" t="s">
        <v>760</v>
      </c>
      <c r="G169" s="11"/>
      <c r="H169" s="10"/>
      <c r="I169" s="11"/>
      <c r="J169" s="11"/>
      <c r="K169" s="10" t="s">
        <v>64</v>
      </c>
      <c r="L169" s="10" t="s">
        <v>64</v>
      </c>
      <c r="M169" s="10" t="s">
        <v>65</v>
      </c>
      <c r="N169" s="10" t="s">
        <v>228</v>
      </c>
      <c r="O169" s="10" t="s">
        <v>67</v>
      </c>
      <c r="P169" s="10" t="s">
        <v>68</v>
      </c>
      <c r="Q169" s="10"/>
      <c r="R169" s="10"/>
      <c r="S169" s="10"/>
      <c r="T169" s="10"/>
      <c r="U169" s="10" t="s">
        <v>72</v>
      </c>
      <c r="V169" s="10" t="s">
        <v>761</v>
      </c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</row>
    <row r="170" ht="14.25" hidden="1" customHeight="1">
      <c r="A170" s="10">
        <f t="shared" si="31"/>
        <v>152</v>
      </c>
      <c r="B170" s="10" t="s">
        <v>712</v>
      </c>
      <c r="C170" s="11" t="s">
        <v>196</v>
      </c>
      <c r="D170" s="11" t="s">
        <v>762</v>
      </c>
      <c r="E170" s="10">
        <f t="shared" si="32"/>
        <v>12</v>
      </c>
      <c r="F170" s="20" t="s">
        <v>763</v>
      </c>
      <c r="G170" s="11"/>
      <c r="H170" s="10"/>
      <c r="I170" s="11">
        <v>-8.434805</v>
      </c>
      <c r="J170" s="11">
        <v>123.060227</v>
      </c>
      <c r="K170" s="10" t="s">
        <v>64</v>
      </c>
      <c r="L170" s="10" t="s">
        <v>64</v>
      </c>
      <c r="M170" s="10" t="s">
        <v>65</v>
      </c>
      <c r="N170" s="10" t="s">
        <v>86</v>
      </c>
      <c r="O170" s="10" t="s">
        <v>67</v>
      </c>
      <c r="P170" s="10" t="s">
        <v>68</v>
      </c>
      <c r="Q170" s="10"/>
      <c r="R170" s="10"/>
      <c r="S170" s="10"/>
      <c r="T170" s="10"/>
      <c r="U170" s="10" t="s">
        <v>72</v>
      </c>
      <c r="V170" s="10" t="s">
        <v>764</v>
      </c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</row>
    <row r="171" ht="14.25" hidden="1" customHeight="1">
      <c r="A171" s="10">
        <f t="shared" si="31"/>
        <v>153</v>
      </c>
      <c r="B171" s="10" t="s">
        <v>712</v>
      </c>
      <c r="C171" s="14" t="s">
        <v>765</v>
      </c>
      <c r="D171" s="11" t="s">
        <v>766</v>
      </c>
      <c r="E171" s="10">
        <f t="shared" si="32"/>
        <v>13</v>
      </c>
      <c r="F171" s="19" t="s">
        <v>767</v>
      </c>
      <c r="G171" s="11"/>
      <c r="H171" s="10"/>
      <c r="I171" s="11" t="s">
        <v>345</v>
      </c>
      <c r="J171" s="11"/>
      <c r="K171" s="10" t="s">
        <v>64</v>
      </c>
      <c r="L171" s="10" t="s">
        <v>64</v>
      </c>
      <c r="M171" s="10" t="s">
        <v>65</v>
      </c>
      <c r="N171" s="10" t="s">
        <v>110</v>
      </c>
      <c r="O171" s="10" t="s">
        <v>67</v>
      </c>
      <c r="P171" s="10" t="s">
        <v>68</v>
      </c>
      <c r="Q171" s="10" t="s">
        <v>768</v>
      </c>
      <c r="R171" s="10" t="s">
        <v>769</v>
      </c>
      <c r="S171" s="10" t="s">
        <v>63</v>
      </c>
      <c r="T171" s="10"/>
      <c r="U171" s="10" t="s">
        <v>72</v>
      </c>
      <c r="V171" s="10" t="s">
        <v>770</v>
      </c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</row>
    <row r="172" ht="14.25" customHeight="1">
      <c r="A172" s="10">
        <f t="shared" si="31"/>
        <v>154</v>
      </c>
      <c r="B172" s="10" t="s">
        <v>712</v>
      </c>
      <c r="C172" s="11" t="s">
        <v>765</v>
      </c>
      <c r="D172" s="11" t="s">
        <v>771</v>
      </c>
      <c r="E172" s="10">
        <f t="shared" si="32"/>
        <v>14</v>
      </c>
      <c r="F172" s="20" t="s">
        <v>772</v>
      </c>
      <c r="G172" s="11"/>
      <c r="H172" s="10"/>
      <c r="I172" s="11">
        <v>-10.219318</v>
      </c>
      <c r="J172" s="11">
        <v>123.519126</v>
      </c>
      <c r="K172" s="10" t="s">
        <v>64</v>
      </c>
      <c r="L172" s="10" t="s">
        <v>64</v>
      </c>
      <c r="M172" s="10" t="s">
        <v>65</v>
      </c>
      <c r="N172" s="10" t="s">
        <v>228</v>
      </c>
      <c r="O172" s="10" t="s">
        <v>67</v>
      </c>
      <c r="P172" s="10" t="s">
        <v>68</v>
      </c>
      <c r="Q172" s="10"/>
      <c r="R172" s="10"/>
      <c r="S172" s="10"/>
      <c r="T172" s="10"/>
      <c r="U172" s="10" t="s">
        <v>95</v>
      </c>
      <c r="V172" s="10" t="s">
        <v>773</v>
      </c>
      <c r="W172" s="10">
        <v>1.0</v>
      </c>
      <c r="X172" s="10" t="s">
        <v>74</v>
      </c>
      <c r="Y172" s="10" t="s">
        <v>75</v>
      </c>
      <c r="Z172" s="10" t="s">
        <v>74</v>
      </c>
      <c r="AA172" s="10" t="s">
        <v>76</v>
      </c>
      <c r="AB172" s="10" t="s">
        <v>74</v>
      </c>
      <c r="AC172" s="10"/>
      <c r="AD172" s="10" t="s">
        <v>74</v>
      </c>
      <c r="AE172" s="10">
        <v>4.0</v>
      </c>
      <c r="AF172" s="10" t="s">
        <v>74</v>
      </c>
      <c r="AG172" s="10" t="s">
        <v>74</v>
      </c>
      <c r="AH172" s="10" t="s">
        <v>74</v>
      </c>
      <c r="AI172" s="10" t="s">
        <v>74</v>
      </c>
      <c r="AJ172" s="10" t="s">
        <v>74</v>
      </c>
      <c r="AK172" s="10" t="s">
        <v>774</v>
      </c>
      <c r="AL172" s="10">
        <v>53.0</v>
      </c>
      <c r="AM172" s="10" t="s">
        <v>775</v>
      </c>
      <c r="AN172" s="10">
        <v>1.0</v>
      </c>
      <c r="AO172" s="10" t="s">
        <v>74</v>
      </c>
      <c r="AP172" s="10" t="s">
        <v>79</v>
      </c>
      <c r="AQ172" s="10" t="s">
        <v>80</v>
      </c>
      <c r="AR172" s="10">
        <v>500.0</v>
      </c>
      <c r="AS172" s="10" t="s">
        <v>81</v>
      </c>
      <c r="AT172" s="10">
        <v>996.0</v>
      </c>
      <c r="AU172" s="10"/>
      <c r="AV172" s="10" t="s">
        <v>74</v>
      </c>
      <c r="AW172" s="10" t="s">
        <v>74</v>
      </c>
      <c r="AX172" s="10">
        <v>2.0</v>
      </c>
      <c r="AY172" s="10">
        <v>42.0</v>
      </c>
      <c r="AZ172" s="10" t="s">
        <v>74</v>
      </c>
      <c r="BA172" s="10" t="s">
        <v>74</v>
      </c>
      <c r="BB172" s="10">
        <v>1.0</v>
      </c>
      <c r="BC172" s="10" t="s">
        <v>74</v>
      </c>
      <c r="BD172" s="10" t="s">
        <v>74</v>
      </c>
      <c r="BE172" s="10">
        <v>2.0</v>
      </c>
      <c r="BF172" s="10">
        <v>8.0</v>
      </c>
    </row>
    <row r="173" ht="14.25" hidden="1" customHeight="1">
      <c r="A173" s="10">
        <f t="shared" si="31"/>
        <v>155</v>
      </c>
      <c r="B173" s="10" t="s">
        <v>712</v>
      </c>
      <c r="C173" s="11" t="s">
        <v>765</v>
      </c>
      <c r="D173" s="11" t="s">
        <v>776</v>
      </c>
      <c r="E173" s="10">
        <f t="shared" si="32"/>
        <v>15</v>
      </c>
      <c r="F173" s="20" t="s">
        <v>777</v>
      </c>
      <c r="G173" s="11"/>
      <c r="H173" s="10"/>
      <c r="I173" s="11">
        <v>-10.182344</v>
      </c>
      <c r="J173" s="11">
        <v>123.497746</v>
      </c>
      <c r="K173" s="10" t="s">
        <v>64</v>
      </c>
      <c r="L173" s="10" t="s">
        <v>64</v>
      </c>
      <c r="M173" s="10" t="s">
        <v>245</v>
      </c>
      <c r="N173" s="10" t="s">
        <v>86</v>
      </c>
      <c r="O173" s="10" t="s">
        <v>67</v>
      </c>
      <c r="P173" s="10" t="s">
        <v>68</v>
      </c>
      <c r="Q173" s="10"/>
      <c r="R173" s="10"/>
      <c r="S173" s="10"/>
      <c r="T173" s="10"/>
      <c r="U173" s="10" t="s">
        <v>72</v>
      </c>
      <c r="V173" s="10" t="s">
        <v>778</v>
      </c>
      <c r="W173" s="10">
        <v>3.0</v>
      </c>
      <c r="X173" s="10" t="s">
        <v>74</v>
      </c>
      <c r="Y173" s="10" t="s">
        <v>75</v>
      </c>
      <c r="Z173" s="10" t="s">
        <v>74</v>
      </c>
      <c r="AA173" s="10" t="s">
        <v>76</v>
      </c>
      <c r="AB173" s="10" t="s">
        <v>74</v>
      </c>
      <c r="AC173" s="10"/>
      <c r="AD173" s="10" t="s">
        <v>74</v>
      </c>
      <c r="AE173" s="10">
        <v>4.0</v>
      </c>
      <c r="AF173" s="10" t="s">
        <v>74</v>
      </c>
      <c r="AG173" s="10" t="s">
        <v>74</v>
      </c>
      <c r="AH173" s="10" t="s">
        <v>74</v>
      </c>
      <c r="AI173" s="10" t="s">
        <v>74</v>
      </c>
      <c r="AJ173" s="10" t="s">
        <v>74</v>
      </c>
      <c r="AK173" s="10" t="s">
        <v>779</v>
      </c>
      <c r="AL173" s="10">
        <v>53.0</v>
      </c>
      <c r="AM173" s="10" t="s">
        <v>780</v>
      </c>
      <c r="AN173" s="10">
        <v>996.0</v>
      </c>
      <c r="AO173" s="10" t="s">
        <v>74</v>
      </c>
      <c r="AP173" s="10" t="s">
        <v>90</v>
      </c>
      <c r="AQ173" s="10" t="s">
        <v>91</v>
      </c>
      <c r="AR173" s="10">
        <v>0.0</v>
      </c>
      <c r="AS173" s="10" t="s">
        <v>81</v>
      </c>
      <c r="AT173" s="10">
        <v>996.0</v>
      </c>
      <c r="AU173" s="10"/>
      <c r="AV173" s="10" t="s">
        <v>74</v>
      </c>
      <c r="AW173" s="10" t="s">
        <v>74</v>
      </c>
      <c r="AX173" s="10">
        <v>1.0</v>
      </c>
      <c r="AY173" s="10">
        <v>0.0</v>
      </c>
      <c r="AZ173" s="10" t="s">
        <v>74</v>
      </c>
      <c r="BA173" s="10" t="s">
        <v>74</v>
      </c>
      <c r="BB173" s="10">
        <v>1.0</v>
      </c>
      <c r="BC173" s="10" t="s">
        <v>74</v>
      </c>
      <c r="BD173" s="10" t="s">
        <v>74</v>
      </c>
      <c r="BE173" s="10">
        <v>3.0</v>
      </c>
      <c r="BF173" s="10">
        <v>3.0</v>
      </c>
    </row>
    <row r="174" ht="14.25" hidden="1" customHeight="1">
      <c r="A174" s="10">
        <f t="shared" si="31"/>
        <v>156</v>
      </c>
      <c r="B174" s="10" t="s">
        <v>712</v>
      </c>
      <c r="C174" s="11" t="s">
        <v>781</v>
      </c>
      <c r="D174" s="11" t="s">
        <v>782</v>
      </c>
      <c r="E174" s="10">
        <f t="shared" si="32"/>
        <v>16</v>
      </c>
      <c r="F174" s="20" t="s">
        <v>783</v>
      </c>
      <c r="G174" s="11"/>
      <c r="H174" s="10"/>
      <c r="I174" s="11"/>
      <c r="J174" s="11"/>
      <c r="K174" s="10" t="s">
        <v>145</v>
      </c>
      <c r="L174" s="10" t="s">
        <v>145</v>
      </c>
      <c r="M174" s="10" t="s">
        <v>65</v>
      </c>
      <c r="N174" s="10" t="s">
        <v>74</v>
      </c>
      <c r="O174" s="10"/>
      <c r="P174" s="10"/>
      <c r="Q174" s="10"/>
      <c r="R174" s="10"/>
      <c r="S174" s="10"/>
      <c r="T174" s="10"/>
      <c r="U174" s="10"/>
      <c r="V174" s="10" t="s">
        <v>74</v>
      </c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</row>
    <row r="175" ht="14.25" hidden="1" customHeight="1">
      <c r="A175" s="10">
        <f t="shared" si="31"/>
        <v>157</v>
      </c>
      <c r="B175" s="10" t="s">
        <v>712</v>
      </c>
      <c r="C175" s="11" t="s">
        <v>781</v>
      </c>
      <c r="D175" s="11" t="s">
        <v>784</v>
      </c>
      <c r="E175" s="10">
        <f t="shared" si="32"/>
        <v>17</v>
      </c>
      <c r="F175" s="20" t="s">
        <v>785</v>
      </c>
      <c r="G175" s="11"/>
      <c r="H175" s="10"/>
      <c r="I175" s="11"/>
      <c r="J175" s="11"/>
      <c r="K175" s="10" t="s">
        <v>64</v>
      </c>
      <c r="L175" s="10" t="s">
        <v>64</v>
      </c>
      <c r="M175" s="10" t="s">
        <v>65</v>
      </c>
      <c r="N175" s="10" t="s">
        <v>86</v>
      </c>
      <c r="O175" s="10" t="s">
        <v>67</v>
      </c>
      <c r="P175" s="10" t="s">
        <v>68</v>
      </c>
      <c r="Q175" s="10"/>
      <c r="R175" s="10"/>
      <c r="S175" s="10"/>
      <c r="T175" s="10"/>
      <c r="U175" s="10"/>
      <c r="V175" s="10" t="s">
        <v>786</v>
      </c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</row>
    <row r="176" ht="14.25" hidden="1" customHeight="1">
      <c r="A176" s="10">
        <f t="shared" si="31"/>
        <v>158</v>
      </c>
      <c r="B176" s="10" t="s">
        <v>712</v>
      </c>
      <c r="C176" s="11" t="s">
        <v>787</v>
      </c>
      <c r="D176" s="11" t="s">
        <v>788</v>
      </c>
      <c r="E176" s="10">
        <f t="shared" si="32"/>
        <v>18</v>
      </c>
      <c r="F176" s="20" t="s">
        <v>789</v>
      </c>
      <c r="G176" s="11"/>
      <c r="H176" s="10"/>
      <c r="I176" s="11"/>
      <c r="J176" s="11"/>
      <c r="K176" s="10" t="s">
        <v>145</v>
      </c>
      <c r="L176" s="10" t="s">
        <v>145</v>
      </c>
      <c r="M176" s="10" t="s">
        <v>245</v>
      </c>
      <c r="N176" s="10" t="s">
        <v>74</v>
      </c>
      <c r="O176" s="10"/>
      <c r="P176" s="10"/>
      <c r="Q176" s="10"/>
      <c r="R176" s="10"/>
      <c r="S176" s="10"/>
      <c r="T176" s="10"/>
      <c r="U176" s="10"/>
      <c r="V176" s="10" t="s">
        <v>74</v>
      </c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</row>
    <row r="177" ht="14.25" hidden="1" customHeight="1">
      <c r="A177" s="10">
        <f t="shared" si="31"/>
        <v>159</v>
      </c>
      <c r="B177" s="10" t="s">
        <v>712</v>
      </c>
      <c r="C177" s="11" t="s">
        <v>790</v>
      </c>
      <c r="D177" s="11" t="s">
        <v>791</v>
      </c>
      <c r="E177" s="10">
        <f t="shared" si="32"/>
        <v>19</v>
      </c>
      <c r="F177" s="20" t="s">
        <v>792</v>
      </c>
      <c r="G177" s="11"/>
      <c r="H177" s="10"/>
      <c r="I177" s="11"/>
      <c r="J177" s="11"/>
      <c r="K177" s="10" t="s">
        <v>145</v>
      </c>
      <c r="L177" s="10" t="s">
        <v>145</v>
      </c>
      <c r="M177" s="10" t="s">
        <v>245</v>
      </c>
      <c r="N177" s="10" t="s">
        <v>74</v>
      </c>
      <c r="O177" s="10"/>
      <c r="P177" s="10"/>
      <c r="Q177" s="10"/>
      <c r="R177" s="10"/>
      <c r="S177" s="10"/>
      <c r="T177" s="10"/>
      <c r="U177" s="10"/>
      <c r="V177" s="10" t="s">
        <v>74</v>
      </c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</row>
    <row r="178" ht="14.25" hidden="1" customHeight="1">
      <c r="A178" s="10">
        <f t="shared" si="31"/>
        <v>160</v>
      </c>
      <c r="B178" s="10" t="s">
        <v>712</v>
      </c>
      <c r="C178" s="11" t="s">
        <v>790</v>
      </c>
      <c r="D178" s="11" t="s">
        <v>791</v>
      </c>
      <c r="E178" s="10">
        <f t="shared" si="32"/>
        <v>20</v>
      </c>
      <c r="F178" s="20" t="s">
        <v>793</v>
      </c>
      <c r="G178" s="11"/>
      <c r="H178" s="10"/>
      <c r="I178" s="11"/>
      <c r="J178" s="11"/>
      <c r="K178" s="10" t="s">
        <v>145</v>
      </c>
      <c r="L178" s="10" t="s">
        <v>145</v>
      </c>
      <c r="M178" s="10" t="s">
        <v>245</v>
      </c>
      <c r="N178" s="10" t="s">
        <v>74</v>
      </c>
      <c r="O178" s="10"/>
      <c r="P178" s="10"/>
      <c r="Q178" s="10"/>
      <c r="R178" s="10"/>
      <c r="S178" s="10"/>
      <c r="T178" s="10"/>
      <c r="U178" s="10"/>
      <c r="V178" s="10" t="s">
        <v>74</v>
      </c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</row>
    <row r="179" ht="14.25" hidden="1" customHeight="1">
      <c r="A179" s="10">
        <f t="shared" si="31"/>
        <v>161</v>
      </c>
      <c r="B179" s="10" t="s">
        <v>712</v>
      </c>
      <c r="C179" s="11" t="s">
        <v>790</v>
      </c>
      <c r="D179" s="11" t="s">
        <v>794</v>
      </c>
      <c r="E179" s="10">
        <f t="shared" si="32"/>
        <v>21</v>
      </c>
      <c r="F179" s="20" t="s">
        <v>795</v>
      </c>
      <c r="G179" s="11"/>
      <c r="H179" s="10"/>
      <c r="I179" s="11"/>
      <c r="J179" s="11"/>
      <c r="K179" s="10" t="s">
        <v>145</v>
      </c>
      <c r="L179" s="10" t="s">
        <v>145</v>
      </c>
      <c r="M179" s="10" t="s">
        <v>245</v>
      </c>
      <c r="N179" s="10" t="s">
        <v>74</v>
      </c>
      <c r="O179" s="10"/>
      <c r="P179" s="10"/>
      <c r="Q179" s="10"/>
      <c r="R179" s="10"/>
      <c r="S179" s="10"/>
      <c r="T179" s="10"/>
      <c r="U179" s="10"/>
      <c r="V179" s="10" t="s">
        <v>74</v>
      </c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</row>
    <row r="180" ht="14.25" customHeight="1">
      <c r="A180" s="10">
        <f t="shared" si="31"/>
        <v>162</v>
      </c>
      <c r="B180" s="10" t="s">
        <v>712</v>
      </c>
      <c r="C180" s="11" t="s">
        <v>790</v>
      </c>
      <c r="D180" s="11" t="s">
        <v>794</v>
      </c>
      <c r="E180" s="10">
        <f t="shared" si="32"/>
        <v>22</v>
      </c>
      <c r="F180" s="20" t="s">
        <v>796</v>
      </c>
      <c r="G180" s="11"/>
      <c r="H180" s="10"/>
      <c r="I180" s="11">
        <v>-8.492196</v>
      </c>
      <c r="J180" s="11">
        <v>119.876708</v>
      </c>
      <c r="K180" s="10" t="s">
        <v>64</v>
      </c>
      <c r="L180" s="10" t="s">
        <v>64</v>
      </c>
      <c r="M180" s="10" t="s">
        <v>109</v>
      </c>
      <c r="N180" s="10" t="s">
        <v>228</v>
      </c>
      <c r="O180" s="10" t="s">
        <v>67</v>
      </c>
      <c r="P180" s="10" t="s">
        <v>68</v>
      </c>
      <c r="Q180" s="10" t="s">
        <v>797</v>
      </c>
      <c r="R180" s="10" t="s">
        <v>798</v>
      </c>
      <c r="S180" s="10" t="s">
        <v>63</v>
      </c>
      <c r="T180" s="10"/>
      <c r="U180" s="10" t="s">
        <v>113</v>
      </c>
      <c r="V180" s="10" t="s">
        <v>799</v>
      </c>
      <c r="W180" s="10">
        <v>1.0</v>
      </c>
      <c r="X180" s="10" t="s">
        <v>74</v>
      </c>
      <c r="Y180" s="10" t="s">
        <v>75</v>
      </c>
      <c r="Z180" s="10" t="s">
        <v>74</v>
      </c>
      <c r="AA180" s="10" t="s">
        <v>76</v>
      </c>
      <c r="AB180" s="10" t="s">
        <v>74</v>
      </c>
      <c r="AC180" s="10"/>
      <c r="AD180" s="10" t="s">
        <v>74</v>
      </c>
      <c r="AE180" s="10">
        <v>4.0</v>
      </c>
      <c r="AF180" s="10" t="s">
        <v>74</v>
      </c>
      <c r="AG180" s="10" t="s">
        <v>74</v>
      </c>
      <c r="AH180" s="10" t="s">
        <v>74</v>
      </c>
      <c r="AI180" s="10" t="s">
        <v>74</v>
      </c>
      <c r="AJ180" s="10" t="s">
        <v>74</v>
      </c>
      <c r="AK180" s="10" t="s">
        <v>800</v>
      </c>
      <c r="AL180" s="10">
        <v>53.0</v>
      </c>
      <c r="AM180" s="10" t="s">
        <v>801</v>
      </c>
      <c r="AN180" s="10">
        <v>1.0</v>
      </c>
      <c r="AO180" s="10" t="s">
        <v>74</v>
      </c>
      <c r="AP180" s="10" t="s">
        <v>79</v>
      </c>
      <c r="AQ180" s="10" t="s">
        <v>80</v>
      </c>
      <c r="AR180" s="10">
        <v>1000.0</v>
      </c>
      <c r="AS180" s="10" t="s">
        <v>81</v>
      </c>
      <c r="AT180" s="10">
        <v>2.0</v>
      </c>
      <c r="AU180" s="10"/>
      <c r="AV180" s="10" t="s">
        <v>74</v>
      </c>
      <c r="AW180" s="10" t="s">
        <v>74</v>
      </c>
      <c r="AX180" s="10">
        <v>1.0</v>
      </c>
      <c r="AY180" s="10">
        <v>60.0</v>
      </c>
      <c r="AZ180" s="10" t="s">
        <v>74</v>
      </c>
      <c r="BA180" s="10" t="s">
        <v>74</v>
      </c>
      <c r="BB180" s="10">
        <v>1.0</v>
      </c>
      <c r="BC180" s="10" t="s">
        <v>74</v>
      </c>
      <c r="BD180" s="10" t="s">
        <v>74</v>
      </c>
      <c r="BE180" s="10">
        <v>0.0</v>
      </c>
      <c r="BF180" s="10">
        <v>6.0</v>
      </c>
    </row>
    <row r="181" ht="14.25" hidden="1" customHeight="1">
      <c r="A181" s="10">
        <f t="shared" si="31"/>
        <v>163</v>
      </c>
      <c r="B181" s="10" t="s">
        <v>712</v>
      </c>
      <c r="C181" s="11" t="s">
        <v>790</v>
      </c>
      <c r="D181" s="11" t="s">
        <v>794</v>
      </c>
      <c r="E181" s="10">
        <f t="shared" si="32"/>
        <v>23</v>
      </c>
      <c r="F181" s="20" t="s">
        <v>802</v>
      </c>
      <c r="G181" s="11"/>
      <c r="H181" s="10"/>
      <c r="I181" s="11"/>
      <c r="J181" s="11"/>
      <c r="K181" s="10" t="s">
        <v>145</v>
      </c>
      <c r="L181" s="10" t="s">
        <v>145</v>
      </c>
      <c r="M181" s="10" t="s">
        <v>245</v>
      </c>
      <c r="N181" s="10" t="s">
        <v>74</v>
      </c>
      <c r="O181" s="10"/>
      <c r="P181" s="10"/>
      <c r="Q181" s="10"/>
      <c r="R181" s="10"/>
      <c r="S181" s="10"/>
      <c r="T181" s="10"/>
      <c r="U181" s="10"/>
      <c r="V181" s="10" t="s">
        <v>74</v>
      </c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</row>
    <row r="182" ht="14.25" hidden="1" customHeight="1">
      <c r="A182" s="10">
        <f t="shared" si="31"/>
        <v>164</v>
      </c>
      <c r="B182" s="10" t="s">
        <v>712</v>
      </c>
      <c r="C182" s="11" t="s">
        <v>790</v>
      </c>
      <c r="D182" s="11" t="s">
        <v>794</v>
      </c>
      <c r="E182" s="10">
        <f t="shared" si="32"/>
        <v>24</v>
      </c>
      <c r="F182" s="20" t="s">
        <v>803</v>
      </c>
      <c r="G182" s="11"/>
      <c r="H182" s="10"/>
      <c r="I182" s="11"/>
      <c r="J182" s="11"/>
      <c r="K182" s="10" t="s">
        <v>145</v>
      </c>
      <c r="L182" s="10" t="s">
        <v>145</v>
      </c>
      <c r="M182" s="10" t="s">
        <v>245</v>
      </c>
      <c r="N182" s="10" t="s">
        <v>74</v>
      </c>
      <c r="O182" s="10"/>
      <c r="P182" s="10"/>
      <c r="Q182" s="10"/>
      <c r="R182" s="10"/>
      <c r="S182" s="10"/>
      <c r="T182" s="10"/>
      <c r="U182" s="10"/>
      <c r="V182" s="10" t="s">
        <v>74</v>
      </c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</row>
    <row r="183" ht="14.25" hidden="1" customHeight="1">
      <c r="A183" s="10">
        <f t="shared" si="31"/>
        <v>165</v>
      </c>
      <c r="B183" s="10" t="s">
        <v>712</v>
      </c>
      <c r="C183" s="11" t="s">
        <v>790</v>
      </c>
      <c r="D183" s="11" t="s">
        <v>794</v>
      </c>
      <c r="E183" s="10">
        <f t="shared" si="32"/>
        <v>25</v>
      </c>
      <c r="F183" s="20" t="s">
        <v>804</v>
      </c>
      <c r="G183" s="11"/>
      <c r="H183" s="10"/>
      <c r="I183" s="11"/>
      <c r="J183" s="11"/>
      <c r="K183" s="10" t="s">
        <v>145</v>
      </c>
      <c r="L183" s="10" t="s">
        <v>145</v>
      </c>
      <c r="M183" s="10" t="s">
        <v>245</v>
      </c>
      <c r="N183" s="10" t="s">
        <v>74</v>
      </c>
      <c r="O183" s="10" t="s">
        <v>805</v>
      </c>
      <c r="P183" s="10" t="s">
        <v>68</v>
      </c>
      <c r="Q183" s="10"/>
      <c r="R183" s="10"/>
      <c r="S183" s="10"/>
      <c r="T183" s="10"/>
      <c r="U183" s="10"/>
      <c r="V183" s="10" t="s">
        <v>806</v>
      </c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</row>
    <row r="184" ht="14.25" hidden="1" customHeight="1">
      <c r="A184" s="10">
        <f t="shared" si="31"/>
        <v>166</v>
      </c>
      <c r="B184" s="10" t="s">
        <v>712</v>
      </c>
      <c r="C184" s="11" t="s">
        <v>790</v>
      </c>
      <c r="D184" s="11" t="s">
        <v>794</v>
      </c>
      <c r="E184" s="10">
        <f t="shared" si="32"/>
        <v>26</v>
      </c>
      <c r="F184" s="20" t="s">
        <v>807</v>
      </c>
      <c r="G184" s="11"/>
      <c r="H184" s="10"/>
      <c r="I184" s="11"/>
      <c r="J184" s="11"/>
      <c r="K184" s="10" t="s">
        <v>145</v>
      </c>
      <c r="L184" s="10" t="s">
        <v>145</v>
      </c>
      <c r="M184" s="10" t="s">
        <v>109</v>
      </c>
      <c r="N184" s="10" t="s">
        <v>74</v>
      </c>
      <c r="O184" s="10"/>
      <c r="P184" s="10"/>
      <c r="Q184" s="10"/>
      <c r="R184" s="10"/>
      <c r="S184" s="10"/>
      <c r="T184" s="10"/>
      <c r="U184" s="10"/>
      <c r="V184" s="10" t="s">
        <v>74</v>
      </c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</row>
    <row r="185" ht="14.25" hidden="1" customHeight="1">
      <c r="A185" s="10">
        <f t="shared" si="31"/>
        <v>167</v>
      </c>
      <c r="B185" s="10" t="s">
        <v>712</v>
      </c>
      <c r="C185" s="11" t="s">
        <v>808</v>
      </c>
      <c r="D185" s="11" t="s">
        <v>809</v>
      </c>
      <c r="E185" s="10">
        <f t="shared" si="32"/>
        <v>27</v>
      </c>
      <c r="F185" s="20" t="s">
        <v>810</v>
      </c>
      <c r="G185" s="11"/>
      <c r="H185" s="10"/>
      <c r="I185" s="11"/>
      <c r="J185" s="11"/>
      <c r="K185" s="10" t="s">
        <v>145</v>
      </c>
      <c r="L185" s="10" t="s">
        <v>145</v>
      </c>
      <c r="M185" s="10" t="s">
        <v>245</v>
      </c>
      <c r="N185" s="10" t="s">
        <v>74</v>
      </c>
      <c r="O185" s="10"/>
      <c r="P185" s="10"/>
      <c r="Q185" s="10"/>
      <c r="R185" s="10"/>
      <c r="S185" s="10"/>
      <c r="T185" s="10"/>
      <c r="U185" s="10"/>
      <c r="V185" s="10" t="s">
        <v>74</v>
      </c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</row>
    <row r="186" ht="14.25" hidden="1" customHeight="1">
      <c r="A186" s="10">
        <f t="shared" si="31"/>
        <v>168</v>
      </c>
      <c r="B186" s="10" t="s">
        <v>712</v>
      </c>
      <c r="C186" s="11" t="s">
        <v>811</v>
      </c>
      <c r="D186" s="11" t="s">
        <v>812</v>
      </c>
      <c r="E186" s="10">
        <f t="shared" si="32"/>
        <v>28</v>
      </c>
      <c r="F186" s="20" t="s">
        <v>813</v>
      </c>
      <c r="G186" s="11"/>
      <c r="H186" s="10"/>
      <c r="I186" s="11">
        <v>-8.516763</v>
      </c>
      <c r="J186" s="11">
        <v>121.328956</v>
      </c>
      <c r="K186" s="10" t="s">
        <v>64</v>
      </c>
      <c r="L186" s="10" t="s">
        <v>64</v>
      </c>
      <c r="M186" s="10" t="s">
        <v>109</v>
      </c>
      <c r="N186" s="10" t="s">
        <v>86</v>
      </c>
      <c r="O186" s="10" t="s">
        <v>67</v>
      </c>
      <c r="P186" s="10" t="s">
        <v>233</v>
      </c>
      <c r="Q186" s="10" t="s">
        <v>814</v>
      </c>
      <c r="R186" s="10" t="s">
        <v>815</v>
      </c>
      <c r="S186" s="10" t="s">
        <v>63</v>
      </c>
      <c r="T186" s="10"/>
      <c r="U186" s="10" t="s">
        <v>113</v>
      </c>
      <c r="V186" s="10" t="s">
        <v>816</v>
      </c>
      <c r="W186" s="10">
        <v>1.0</v>
      </c>
      <c r="X186" s="10" t="s">
        <v>74</v>
      </c>
      <c r="Y186" s="10" t="s">
        <v>75</v>
      </c>
      <c r="Z186" s="10" t="s">
        <v>74</v>
      </c>
      <c r="AA186" s="10" t="s">
        <v>76</v>
      </c>
      <c r="AB186" s="10" t="s">
        <v>74</v>
      </c>
      <c r="AC186" s="10"/>
      <c r="AD186" s="10" t="s">
        <v>74</v>
      </c>
      <c r="AE186" s="10">
        <v>4.0</v>
      </c>
      <c r="AF186" s="10" t="s">
        <v>74</v>
      </c>
      <c r="AG186" s="10" t="s">
        <v>74</v>
      </c>
      <c r="AH186" s="10" t="s">
        <v>74</v>
      </c>
      <c r="AI186" s="10" t="s">
        <v>74</v>
      </c>
      <c r="AJ186" s="10" t="s">
        <v>74</v>
      </c>
      <c r="AK186" s="10" t="s">
        <v>817</v>
      </c>
      <c r="AL186" s="10">
        <v>53.0</v>
      </c>
      <c r="AM186" s="10" t="s">
        <v>818</v>
      </c>
      <c r="AN186" s="10">
        <v>1.0</v>
      </c>
      <c r="AO186" s="10" t="s">
        <v>74</v>
      </c>
      <c r="AP186" s="10" t="s">
        <v>79</v>
      </c>
      <c r="AQ186" s="10" t="s">
        <v>80</v>
      </c>
      <c r="AR186" s="10">
        <v>1000.0</v>
      </c>
      <c r="AS186" s="10" t="s">
        <v>81</v>
      </c>
      <c r="AT186" s="10">
        <v>996.0</v>
      </c>
      <c r="AU186" s="10"/>
      <c r="AV186" s="10" t="s">
        <v>74</v>
      </c>
      <c r="AW186" s="10" t="s">
        <v>74</v>
      </c>
      <c r="AX186" s="10">
        <v>1.0</v>
      </c>
      <c r="AY186" s="10">
        <v>63.0</v>
      </c>
      <c r="AZ186" s="10" t="s">
        <v>74</v>
      </c>
      <c r="BA186" s="10" t="s">
        <v>74</v>
      </c>
      <c r="BB186" s="10">
        <v>1.0</v>
      </c>
      <c r="BC186" s="10" t="s">
        <v>74</v>
      </c>
      <c r="BD186" s="10" t="s">
        <v>74</v>
      </c>
      <c r="BE186" s="10">
        <v>2.0</v>
      </c>
      <c r="BF186" s="10">
        <v>3.0</v>
      </c>
    </row>
    <row r="187" ht="14.25" hidden="1" customHeight="1">
      <c r="A187" s="10">
        <f t="shared" si="31"/>
        <v>169</v>
      </c>
      <c r="B187" s="10" t="s">
        <v>712</v>
      </c>
      <c r="C187" s="11" t="s">
        <v>819</v>
      </c>
      <c r="D187" s="11" t="s">
        <v>820</v>
      </c>
      <c r="E187" s="10">
        <f t="shared" si="32"/>
        <v>29</v>
      </c>
      <c r="F187" s="20" t="s">
        <v>820</v>
      </c>
      <c r="G187" s="11"/>
      <c r="H187" s="10"/>
      <c r="I187" s="11">
        <v>-8.842472</v>
      </c>
      <c r="J187" s="11">
        <v>120.855436</v>
      </c>
      <c r="K187" s="10" t="s">
        <v>64</v>
      </c>
      <c r="L187" s="10" t="s">
        <v>64</v>
      </c>
      <c r="M187" s="10" t="s">
        <v>65</v>
      </c>
      <c r="N187" s="10" t="s">
        <v>66</v>
      </c>
      <c r="O187" s="10" t="s">
        <v>67</v>
      </c>
      <c r="P187" s="10" t="s">
        <v>68</v>
      </c>
      <c r="Q187" s="10"/>
      <c r="R187" s="10"/>
      <c r="S187" s="10"/>
      <c r="T187" s="10"/>
      <c r="U187" s="10" t="s">
        <v>72</v>
      </c>
      <c r="V187" s="10" t="s">
        <v>821</v>
      </c>
      <c r="W187" s="10">
        <v>1.0</v>
      </c>
      <c r="X187" s="10" t="s">
        <v>74</v>
      </c>
      <c r="Y187" s="10" t="s">
        <v>75</v>
      </c>
      <c r="Z187" s="10" t="s">
        <v>74</v>
      </c>
      <c r="AA187" s="10" t="s">
        <v>76</v>
      </c>
      <c r="AB187" s="10" t="s">
        <v>74</v>
      </c>
      <c r="AC187" s="10"/>
      <c r="AD187" s="10" t="s">
        <v>74</v>
      </c>
      <c r="AE187" s="10">
        <v>4.0</v>
      </c>
      <c r="AF187" s="10" t="s">
        <v>74</v>
      </c>
      <c r="AG187" s="10" t="s">
        <v>74</v>
      </c>
      <c r="AH187" s="10" t="s">
        <v>74</v>
      </c>
      <c r="AI187" s="10" t="s">
        <v>74</v>
      </c>
      <c r="AJ187" s="10" t="s">
        <v>74</v>
      </c>
      <c r="AK187" s="10" t="s">
        <v>822</v>
      </c>
      <c r="AL187" s="10">
        <v>53.0</v>
      </c>
      <c r="AM187" s="10" t="s">
        <v>823</v>
      </c>
      <c r="AN187" s="10">
        <v>1.0</v>
      </c>
      <c r="AO187" s="10" t="s">
        <v>74</v>
      </c>
      <c r="AP187" s="10" t="s">
        <v>79</v>
      </c>
      <c r="AQ187" s="10" t="s">
        <v>80</v>
      </c>
      <c r="AR187" s="10">
        <v>1000.0</v>
      </c>
      <c r="AS187" s="10" t="s">
        <v>81</v>
      </c>
      <c r="AT187" s="10">
        <v>996.0</v>
      </c>
      <c r="AU187" s="10"/>
      <c r="AV187" s="10" t="s">
        <v>74</v>
      </c>
      <c r="AW187" s="10" t="s">
        <v>74</v>
      </c>
      <c r="AX187" s="10">
        <v>1.0</v>
      </c>
      <c r="AY187" s="10">
        <v>60.0</v>
      </c>
      <c r="AZ187" s="10" t="s">
        <v>74</v>
      </c>
      <c r="BA187" s="10" t="s">
        <v>74</v>
      </c>
      <c r="BB187" s="10">
        <v>1.0</v>
      </c>
      <c r="BC187" s="10" t="s">
        <v>74</v>
      </c>
      <c r="BD187" s="10" t="s">
        <v>74</v>
      </c>
      <c r="BE187" s="10">
        <v>2.0</v>
      </c>
      <c r="BF187" s="10">
        <v>3.0</v>
      </c>
    </row>
    <row r="188" ht="14.25" hidden="1" customHeight="1">
      <c r="A188" s="10">
        <f t="shared" si="31"/>
        <v>170</v>
      </c>
      <c r="B188" s="10" t="s">
        <v>712</v>
      </c>
      <c r="C188" s="11" t="s">
        <v>824</v>
      </c>
      <c r="D188" s="11" t="s">
        <v>825</v>
      </c>
      <c r="E188" s="10">
        <f t="shared" si="32"/>
        <v>30</v>
      </c>
      <c r="F188" s="20" t="s">
        <v>826</v>
      </c>
      <c r="G188" s="11"/>
      <c r="H188" s="10"/>
      <c r="I188" s="11"/>
      <c r="J188" s="11"/>
      <c r="K188" s="10" t="s">
        <v>64</v>
      </c>
      <c r="L188" s="10" t="s">
        <v>64</v>
      </c>
      <c r="M188" s="10" t="s">
        <v>245</v>
      </c>
      <c r="N188" s="10" t="s">
        <v>86</v>
      </c>
      <c r="O188" s="10" t="s">
        <v>67</v>
      </c>
      <c r="P188" s="10" t="s">
        <v>68</v>
      </c>
      <c r="Q188" s="10"/>
      <c r="R188" s="10"/>
      <c r="S188" s="10"/>
      <c r="T188" s="10" t="s">
        <v>827</v>
      </c>
      <c r="U188" s="10"/>
      <c r="V188" s="10" t="s">
        <v>828</v>
      </c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</row>
    <row r="189" ht="14.25" customHeight="1">
      <c r="A189" s="10">
        <f t="shared" si="31"/>
        <v>171</v>
      </c>
      <c r="B189" s="10" t="s">
        <v>712</v>
      </c>
      <c r="C189" s="11" t="s">
        <v>824</v>
      </c>
      <c r="D189" s="11" t="s">
        <v>829</v>
      </c>
      <c r="E189" s="10">
        <f t="shared" si="32"/>
        <v>31</v>
      </c>
      <c r="F189" s="20" t="s">
        <v>830</v>
      </c>
      <c r="G189" s="11"/>
      <c r="H189" s="10"/>
      <c r="I189" s="11"/>
      <c r="J189" s="11"/>
      <c r="K189" s="10" t="s">
        <v>64</v>
      </c>
      <c r="L189" s="10" t="s">
        <v>64</v>
      </c>
      <c r="M189" s="10" t="s">
        <v>245</v>
      </c>
      <c r="N189" s="10" t="s">
        <v>228</v>
      </c>
      <c r="O189" s="10" t="s">
        <v>67</v>
      </c>
      <c r="P189" s="10" t="s">
        <v>68</v>
      </c>
      <c r="Q189" s="10"/>
      <c r="R189" s="10"/>
      <c r="S189" s="10"/>
      <c r="T189" s="10"/>
      <c r="U189" s="10"/>
      <c r="V189" s="10" t="s">
        <v>828</v>
      </c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</row>
    <row r="190" ht="14.25" hidden="1" customHeight="1">
      <c r="A190" s="10">
        <f t="shared" si="31"/>
        <v>172</v>
      </c>
      <c r="B190" s="10" t="s">
        <v>712</v>
      </c>
      <c r="C190" s="11" t="s">
        <v>831</v>
      </c>
      <c r="D190" s="11" t="s">
        <v>832</v>
      </c>
      <c r="E190" s="10">
        <f t="shared" si="32"/>
        <v>32</v>
      </c>
      <c r="F190" s="20" t="s">
        <v>833</v>
      </c>
      <c r="G190" s="11"/>
      <c r="H190" s="10"/>
      <c r="I190" s="11">
        <v>-10.488001</v>
      </c>
      <c r="J190" s="11">
        <v>121.840924</v>
      </c>
      <c r="K190" s="10" t="s">
        <v>64</v>
      </c>
      <c r="L190" s="10" t="s">
        <v>64</v>
      </c>
      <c r="M190" s="10" t="s">
        <v>65</v>
      </c>
      <c r="N190" s="10" t="s">
        <v>86</v>
      </c>
      <c r="O190" s="10" t="s">
        <v>67</v>
      </c>
      <c r="P190" s="10" t="s">
        <v>68</v>
      </c>
      <c r="Q190" s="10" t="s">
        <v>834</v>
      </c>
      <c r="R190" s="10" t="s">
        <v>815</v>
      </c>
      <c r="S190" s="10" t="s">
        <v>63</v>
      </c>
      <c r="T190" s="10"/>
      <c r="U190" s="10" t="s">
        <v>95</v>
      </c>
      <c r="V190" s="10" t="s">
        <v>835</v>
      </c>
      <c r="W190" s="10">
        <v>1.0</v>
      </c>
      <c r="X190" s="10" t="s">
        <v>74</v>
      </c>
      <c r="Y190" s="10" t="s">
        <v>75</v>
      </c>
      <c r="Z190" s="10" t="s">
        <v>74</v>
      </c>
      <c r="AA190" s="10" t="s">
        <v>76</v>
      </c>
      <c r="AB190" s="10" t="s">
        <v>74</v>
      </c>
      <c r="AC190" s="10"/>
      <c r="AD190" s="10" t="s">
        <v>74</v>
      </c>
      <c r="AE190" s="10">
        <v>4.0</v>
      </c>
      <c r="AF190" s="10" t="s">
        <v>74</v>
      </c>
      <c r="AG190" s="10" t="s">
        <v>74</v>
      </c>
      <c r="AH190" s="10" t="s">
        <v>74</v>
      </c>
      <c r="AI190" s="10" t="s">
        <v>74</v>
      </c>
      <c r="AJ190" s="10" t="s">
        <v>74</v>
      </c>
      <c r="AK190" s="10" t="s">
        <v>836</v>
      </c>
      <c r="AL190" s="10">
        <v>53.0</v>
      </c>
      <c r="AM190" s="10" t="s">
        <v>837</v>
      </c>
      <c r="AN190" s="10">
        <v>996.0</v>
      </c>
      <c r="AO190" s="10" t="s">
        <v>74</v>
      </c>
      <c r="AP190" s="10" t="s">
        <v>79</v>
      </c>
      <c r="AQ190" s="10" t="s">
        <v>80</v>
      </c>
      <c r="AR190" s="10">
        <v>750.0</v>
      </c>
      <c r="AS190" s="10" t="s">
        <v>81</v>
      </c>
      <c r="AT190" s="10">
        <v>996.0</v>
      </c>
      <c r="AU190" s="10"/>
      <c r="AV190" s="10" t="s">
        <v>74</v>
      </c>
      <c r="AW190" s="10" t="s">
        <v>74</v>
      </c>
      <c r="AX190" s="10">
        <v>1.0</v>
      </c>
      <c r="AY190" s="10">
        <v>50.0</v>
      </c>
      <c r="AZ190" s="10" t="s">
        <v>74</v>
      </c>
      <c r="BA190" s="10" t="s">
        <v>74</v>
      </c>
      <c r="BB190" s="10">
        <v>1.0</v>
      </c>
      <c r="BC190" s="10" t="s">
        <v>74</v>
      </c>
      <c r="BD190" s="10" t="s">
        <v>74</v>
      </c>
      <c r="BE190" s="10">
        <v>2.0</v>
      </c>
      <c r="BF190" s="10">
        <v>3.0</v>
      </c>
    </row>
    <row r="191" ht="14.25" hidden="1" customHeight="1">
      <c r="A191" s="10">
        <f t="shared" si="31"/>
        <v>173</v>
      </c>
      <c r="B191" s="10" t="s">
        <v>712</v>
      </c>
      <c r="C191" s="11" t="s">
        <v>831</v>
      </c>
      <c r="D191" s="11" t="s">
        <v>838</v>
      </c>
      <c r="E191" s="10">
        <f t="shared" si="32"/>
        <v>33</v>
      </c>
      <c r="F191" s="20" t="s">
        <v>838</v>
      </c>
      <c r="G191" s="11"/>
      <c r="H191" s="10"/>
      <c r="I191" s="11"/>
      <c r="J191" s="11"/>
      <c r="K191" s="10" t="s">
        <v>145</v>
      </c>
      <c r="L191" s="10" t="s">
        <v>252</v>
      </c>
      <c r="M191" s="10" t="s">
        <v>65</v>
      </c>
      <c r="N191" s="10" t="s">
        <v>95</v>
      </c>
      <c r="O191" s="10"/>
      <c r="P191" s="10"/>
      <c r="Q191" s="10"/>
      <c r="R191" s="10"/>
      <c r="S191" s="10"/>
      <c r="T191" s="10"/>
      <c r="U191" s="10"/>
      <c r="V191" s="10" t="s">
        <v>74</v>
      </c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</row>
    <row r="192" ht="14.25" hidden="1" customHeight="1">
      <c r="A192" s="10">
        <f t="shared" si="31"/>
        <v>174</v>
      </c>
      <c r="B192" s="10" t="s">
        <v>712</v>
      </c>
      <c r="C192" s="11" t="s">
        <v>839</v>
      </c>
      <c r="D192" s="11" t="s">
        <v>840</v>
      </c>
      <c r="E192" s="10">
        <f t="shared" si="32"/>
        <v>34</v>
      </c>
      <c r="F192" s="20" t="s">
        <v>841</v>
      </c>
      <c r="G192" s="11"/>
      <c r="H192" s="10"/>
      <c r="I192" s="11"/>
      <c r="J192" s="11"/>
      <c r="K192" s="10" t="s">
        <v>64</v>
      </c>
      <c r="L192" s="10" t="s">
        <v>64</v>
      </c>
      <c r="M192" s="10" t="s">
        <v>245</v>
      </c>
      <c r="N192" s="10" t="s">
        <v>86</v>
      </c>
      <c r="O192" s="10" t="s">
        <v>67</v>
      </c>
      <c r="P192" s="10" t="s">
        <v>68</v>
      </c>
      <c r="Q192" s="10" t="s">
        <v>842</v>
      </c>
      <c r="R192" s="10" t="s">
        <v>843</v>
      </c>
      <c r="S192" s="10" t="s">
        <v>63</v>
      </c>
      <c r="T192" s="10"/>
      <c r="U192" s="10"/>
      <c r="V192" s="10" t="s">
        <v>844</v>
      </c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</row>
    <row r="193" ht="14.25" hidden="1" customHeight="1">
      <c r="A193" s="10">
        <f t="shared" si="31"/>
        <v>175</v>
      </c>
      <c r="B193" s="10" t="s">
        <v>712</v>
      </c>
      <c r="C193" s="11" t="s">
        <v>839</v>
      </c>
      <c r="D193" s="11" t="s">
        <v>840</v>
      </c>
      <c r="E193" s="10">
        <f t="shared" si="32"/>
        <v>35</v>
      </c>
      <c r="F193" s="20" t="s">
        <v>845</v>
      </c>
      <c r="G193" s="11"/>
      <c r="H193" s="10"/>
      <c r="I193" s="11"/>
      <c r="J193" s="11"/>
      <c r="K193" s="10" t="s">
        <v>145</v>
      </c>
      <c r="L193" s="10" t="s">
        <v>145</v>
      </c>
      <c r="M193" s="10" t="s">
        <v>245</v>
      </c>
      <c r="N193" s="10" t="s">
        <v>74</v>
      </c>
      <c r="O193" s="10"/>
      <c r="P193" s="10"/>
      <c r="Q193" s="10"/>
      <c r="R193" s="10"/>
      <c r="S193" s="10"/>
      <c r="T193" s="10"/>
      <c r="U193" s="10"/>
      <c r="V193" s="10" t="s">
        <v>74</v>
      </c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</row>
    <row r="194" ht="14.25" hidden="1" customHeight="1">
      <c r="A194" s="10">
        <f t="shared" si="31"/>
        <v>176</v>
      </c>
      <c r="B194" s="10" t="s">
        <v>712</v>
      </c>
      <c r="C194" s="11" t="s">
        <v>839</v>
      </c>
      <c r="D194" s="11" t="s">
        <v>846</v>
      </c>
      <c r="E194" s="10">
        <f t="shared" si="32"/>
        <v>36</v>
      </c>
      <c r="F194" s="20" t="s">
        <v>847</v>
      </c>
      <c r="G194" s="11"/>
      <c r="H194" s="10"/>
      <c r="I194" s="11"/>
      <c r="J194" s="11"/>
      <c r="K194" s="10" t="s">
        <v>145</v>
      </c>
      <c r="L194" s="10" t="s">
        <v>145</v>
      </c>
      <c r="M194" s="10" t="s">
        <v>245</v>
      </c>
      <c r="N194" s="10" t="s">
        <v>74</v>
      </c>
      <c r="O194" s="10"/>
      <c r="P194" s="10"/>
      <c r="Q194" s="10"/>
      <c r="R194" s="10"/>
      <c r="S194" s="10"/>
      <c r="T194" s="10"/>
      <c r="U194" s="10"/>
      <c r="V194" s="10" t="s">
        <v>74</v>
      </c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</row>
    <row r="195" ht="14.25" hidden="1" customHeight="1">
      <c r="A195" s="10">
        <f t="shared" si="31"/>
        <v>177</v>
      </c>
      <c r="B195" s="10" t="s">
        <v>712</v>
      </c>
      <c r="C195" s="11" t="s">
        <v>839</v>
      </c>
      <c r="D195" s="11" t="s">
        <v>846</v>
      </c>
      <c r="E195" s="10">
        <f t="shared" si="32"/>
        <v>37</v>
      </c>
      <c r="F195" s="20" t="s">
        <v>426</v>
      </c>
      <c r="G195" s="11"/>
      <c r="H195" s="10"/>
      <c r="I195" s="11"/>
      <c r="J195" s="11"/>
      <c r="K195" s="10" t="s">
        <v>145</v>
      </c>
      <c r="L195" s="10" t="s">
        <v>145</v>
      </c>
      <c r="M195" s="10" t="s">
        <v>245</v>
      </c>
      <c r="N195" s="10" t="s">
        <v>74</v>
      </c>
      <c r="O195" s="10" t="s">
        <v>848</v>
      </c>
      <c r="P195" s="10" t="s">
        <v>849</v>
      </c>
      <c r="Q195" s="10"/>
      <c r="R195" s="10"/>
      <c r="S195" s="10"/>
      <c r="T195" s="10"/>
      <c r="U195" s="10"/>
      <c r="V195" s="10" t="s">
        <v>844</v>
      </c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</row>
    <row r="196" ht="14.25" hidden="1" customHeight="1">
      <c r="A196" s="10">
        <f t="shared" si="31"/>
        <v>178</v>
      </c>
      <c r="B196" s="10" t="s">
        <v>712</v>
      </c>
      <c r="C196" s="11" t="s">
        <v>839</v>
      </c>
      <c r="D196" s="11" t="s">
        <v>850</v>
      </c>
      <c r="E196" s="10">
        <f t="shared" si="32"/>
        <v>38</v>
      </c>
      <c r="F196" s="20" t="s">
        <v>850</v>
      </c>
      <c r="G196" s="11"/>
      <c r="H196" s="10"/>
      <c r="I196" s="11"/>
      <c r="J196" s="11"/>
      <c r="K196" s="10" t="s">
        <v>64</v>
      </c>
      <c r="L196" s="10" t="s">
        <v>64</v>
      </c>
      <c r="M196" s="10" t="s">
        <v>245</v>
      </c>
      <c r="N196" s="10" t="s">
        <v>86</v>
      </c>
      <c r="O196" s="10" t="s">
        <v>67</v>
      </c>
      <c r="P196" s="10" t="s">
        <v>68</v>
      </c>
      <c r="Q196" s="10"/>
      <c r="R196" s="10"/>
      <c r="S196" s="10"/>
      <c r="T196" s="10"/>
      <c r="U196" s="10"/>
      <c r="V196" s="10" t="s">
        <v>851</v>
      </c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</row>
    <row r="197" ht="14.25" hidden="1" customHeight="1">
      <c r="A197" s="10">
        <f t="shared" si="31"/>
        <v>179</v>
      </c>
      <c r="B197" s="10" t="s">
        <v>712</v>
      </c>
      <c r="C197" s="11" t="s">
        <v>839</v>
      </c>
      <c r="D197" s="11" t="s">
        <v>852</v>
      </c>
      <c r="E197" s="10">
        <f t="shared" si="32"/>
        <v>39</v>
      </c>
      <c r="F197" s="20" t="s">
        <v>853</v>
      </c>
      <c r="G197" s="11"/>
      <c r="H197" s="10"/>
      <c r="I197" s="11"/>
      <c r="J197" s="11"/>
      <c r="K197" s="10" t="s">
        <v>145</v>
      </c>
      <c r="L197" s="10" t="s">
        <v>145</v>
      </c>
      <c r="M197" s="10" t="s">
        <v>65</v>
      </c>
      <c r="N197" s="10" t="s">
        <v>74</v>
      </c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</row>
    <row r="198" ht="14.25" hidden="1" customHeight="1">
      <c r="A198" s="10">
        <f t="shared" si="31"/>
        <v>180</v>
      </c>
      <c r="B198" s="10" t="s">
        <v>712</v>
      </c>
      <c r="C198" s="11" t="s">
        <v>839</v>
      </c>
      <c r="D198" s="11" t="s">
        <v>854</v>
      </c>
      <c r="E198" s="10">
        <f t="shared" si="32"/>
        <v>40</v>
      </c>
      <c r="F198" s="20" t="s">
        <v>854</v>
      </c>
      <c r="G198" s="11"/>
      <c r="H198" s="10"/>
      <c r="I198" s="11"/>
      <c r="J198" s="11"/>
      <c r="K198" s="10" t="s">
        <v>145</v>
      </c>
      <c r="L198" s="10" t="s">
        <v>145</v>
      </c>
      <c r="M198" s="10" t="s">
        <v>245</v>
      </c>
      <c r="N198" s="10" t="s">
        <v>74</v>
      </c>
      <c r="O198" s="10" t="s">
        <v>855</v>
      </c>
      <c r="P198" s="10" t="s">
        <v>68</v>
      </c>
      <c r="Q198" s="10"/>
      <c r="R198" s="10"/>
      <c r="S198" s="10"/>
      <c r="T198" s="10"/>
      <c r="U198" s="10"/>
      <c r="V198" s="10" t="s">
        <v>856</v>
      </c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</row>
    <row r="199" ht="14.25" hidden="1" customHeight="1">
      <c r="A199" s="10">
        <f t="shared" si="31"/>
        <v>181</v>
      </c>
      <c r="B199" s="10" t="s">
        <v>712</v>
      </c>
      <c r="C199" s="11" t="s">
        <v>857</v>
      </c>
      <c r="D199" s="11" t="s">
        <v>858</v>
      </c>
      <c r="E199" s="10">
        <f t="shared" si="32"/>
        <v>41</v>
      </c>
      <c r="F199" s="20" t="s">
        <v>859</v>
      </c>
      <c r="G199" s="11"/>
      <c r="H199" s="10"/>
      <c r="I199" s="11">
        <v>-9.38568065436721</v>
      </c>
      <c r="J199" s="11">
        <v>119.229471969429</v>
      </c>
      <c r="K199" s="10" t="s">
        <v>64</v>
      </c>
      <c r="L199" s="10" t="s">
        <v>456</v>
      </c>
      <c r="M199" s="10" t="s">
        <v>109</v>
      </c>
      <c r="N199" s="10" t="s">
        <v>95</v>
      </c>
      <c r="O199" s="10" t="s">
        <v>860</v>
      </c>
      <c r="P199" s="10" t="s">
        <v>68</v>
      </c>
      <c r="Q199" s="10"/>
      <c r="R199" s="10"/>
      <c r="S199" s="10"/>
      <c r="T199" s="10" t="s">
        <v>861</v>
      </c>
      <c r="U199" s="10" t="s">
        <v>113</v>
      </c>
      <c r="V199" s="10" t="s">
        <v>862</v>
      </c>
      <c r="W199" s="10">
        <v>2.0</v>
      </c>
      <c r="X199" s="10" t="s">
        <v>74</v>
      </c>
      <c r="Y199" s="10" t="s">
        <v>75</v>
      </c>
      <c r="Z199" s="10" t="s">
        <v>74</v>
      </c>
      <c r="AA199" s="10" t="s">
        <v>76</v>
      </c>
      <c r="AB199" s="10" t="s">
        <v>74</v>
      </c>
      <c r="AC199" s="10"/>
      <c r="AD199" s="10" t="s">
        <v>74</v>
      </c>
      <c r="AE199" s="10">
        <v>4.0</v>
      </c>
      <c r="AF199" s="10" t="s">
        <v>74</v>
      </c>
      <c r="AG199" s="10" t="s">
        <v>74</v>
      </c>
      <c r="AH199" s="10" t="s">
        <v>74</v>
      </c>
      <c r="AI199" s="10" t="s">
        <v>74</v>
      </c>
      <c r="AJ199" s="10" t="s">
        <v>74</v>
      </c>
      <c r="AK199" s="10" t="s">
        <v>863</v>
      </c>
      <c r="AL199" s="10">
        <v>53.0</v>
      </c>
      <c r="AM199" s="10" t="s">
        <v>864</v>
      </c>
      <c r="AN199" s="10">
        <v>1.0</v>
      </c>
      <c r="AO199" s="10" t="s">
        <v>74</v>
      </c>
      <c r="AP199" s="10" t="s">
        <v>79</v>
      </c>
      <c r="AQ199" s="10" t="s">
        <v>80</v>
      </c>
      <c r="AR199" s="10">
        <v>500.0</v>
      </c>
      <c r="AS199" s="10" t="s">
        <v>81</v>
      </c>
      <c r="AT199" s="10">
        <v>996.0</v>
      </c>
      <c r="AU199" s="10"/>
      <c r="AV199" s="10" t="s">
        <v>74</v>
      </c>
      <c r="AW199" s="10" t="s">
        <v>74</v>
      </c>
      <c r="AX199" s="10">
        <v>1.0</v>
      </c>
      <c r="AY199" s="10">
        <v>48.0</v>
      </c>
      <c r="AZ199" s="10" t="s">
        <v>74</v>
      </c>
      <c r="BA199" s="10" t="s">
        <v>74</v>
      </c>
      <c r="BB199" s="10">
        <v>1.0</v>
      </c>
      <c r="BC199" s="10" t="s">
        <v>74</v>
      </c>
      <c r="BD199" s="10" t="s">
        <v>74</v>
      </c>
      <c r="BE199" s="10">
        <v>2.0</v>
      </c>
      <c r="BF199" s="10">
        <v>3.0</v>
      </c>
    </row>
    <row r="200" ht="14.25" hidden="1" customHeight="1">
      <c r="A200" s="10">
        <f t="shared" si="31"/>
        <v>182</v>
      </c>
      <c r="B200" s="10" t="s">
        <v>712</v>
      </c>
      <c r="C200" s="11" t="s">
        <v>865</v>
      </c>
      <c r="D200" s="11" t="s">
        <v>866</v>
      </c>
      <c r="E200" s="10">
        <f t="shared" si="32"/>
        <v>42</v>
      </c>
      <c r="F200" s="20" t="s">
        <v>867</v>
      </c>
      <c r="G200" s="11"/>
      <c r="H200" s="10"/>
      <c r="I200" s="11">
        <v>-9.636138</v>
      </c>
      <c r="J200" s="11">
        <v>120.245727</v>
      </c>
      <c r="K200" s="10" t="s">
        <v>64</v>
      </c>
      <c r="L200" s="10" t="s">
        <v>64</v>
      </c>
      <c r="M200" s="10" t="s">
        <v>109</v>
      </c>
      <c r="N200" s="10" t="s">
        <v>86</v>
      </c>
      <c r="O200" s="10" t="s">
        <v>67</v>
      </c>
      <c r="P200" s="10" t="s">
        <v>68</v>
      </c>
      <c r="Q200" s="10" t="s">
        <v>868</v>
      </c>
      <c r="R200" s="10" t="s">
        <v>869</v>
      </c>
      <c r="S200" s="10" t="s">
        <v>63</v>
      </c>
      <c r="T200" s="10"/>
      <c r="U200" s="10" t="s">
        <v>72</v>
      </c>
      <c r="V200" s="10" t="s">
        <v>870</v>
      </c>
      <c r="W200" s="10">
        <v>2.0</v>
      </c>
      <c r="X200" s="10" t="s">
        <v>74</v>
      </c>
      <c r="Y200" s="10" t="s">
        <v>75</v>
      </c>
      <c r="Z200" s="10" t="s">
        <v>74</v>
      </c>
      <c r="AA200" s="10" t="s">
        <v>76</v>
      </c>
      <c r="AB200" s="10" t="s">
        <v>74</v>
      </c>
      <c r="AC200" s="10"/>
      <c r="AD200" s="10" t="s">
        <v>74</v>
      </c>
      <c r="AE200" s="10">
        <v>4.0</v>
      </c>
      <c r="AF200" s="10" t="s">
        <v>74</v>
      </c>
      <c r="AG200" s="10" t="s">
        <v>74</v>
      </c>
      <c r="AH200" s="10" t="s">
        <v>74</v>
      </c>
      <c r="AI200" s="10" t="s">
        <v>74</v>
      </c>
      <c r="AJ200" s="10" t="s">
        <v>74</v>
      </c>
      <c r="AK200" s="10" t="s">
        <v>871</v>
      </c>
      <c r="AL200" s="10">
        <v>53.0</v>
      </c>
      <c r="AM200" s="10" t="s">
        <v>872</v>
      </c>
      <c r="AN200" s="10">
        <v>996.0</v>
      </c>
      <c r="AO200" s="10" t="s">
        <v>74</v>
      </c>
      <c r="AP200" s="10" t="s">
        <v>90</v>
      </c>
      <c r="AQ200" s="10" t="s">
        <v>91</v>
      </c>
      <c r="AR200" s="10">
        <v>0.0</v>
      </c>
      <c r="AS200" s="10" t="s">
        <v>74</v>
      </c>
      <c r="AT200" s="10">
        <v>996.0</v>
      </c>
      <c r="AU200" s="10"/>
      <c r="AV200" s="10" t="s">
        <v>74</v>
      </c>
      <c r="AW200" s="10" t="s">
        <v>74</v>
      </c>
      <c r="AX200" s="10">
        <v>1.0</v>
      </c>
      <c r="AY200" s="10">
        <v>0.0</v>
      </c>
      <c r="AZ200" s="10" t="s">
        <v>74</v>
      </c>
      <c r="BA200" s="10" t="s">
        <v>74</v>
      </c>
      <c r="BB200" s="10">
        <v>1.0</v>
      </c>
      <c r="BC200" s="10" t="s">
        <v>74</v>
      </c>
      <c r="BD200" s="10" t="s">
        <v>74</v>
      </c>
      <c r="BE200" s="10">
        <v>0.0</v>
      </c>
      <c r="BF200" s="10">
        <v>0.0</v>
      </c>
    </row>
    <row r="201" ht="14.25" hidden="1" customHeight="1">
      <c r="A201" s="10">
        <f t="shared" si="31"/>
        <v>183</v>
      </c>
      <c r="B201" s="10" t="s">
        <v>712</v>
      </c>
      <c r="C201" s="11" t="s">
        <v>873</v>
      </c>
      <c r="D201" s="11" t="s">
        <v>874</v>
      </c>
      <c r="E201" s="10">
        <f t="shared" si="32"/>
        <v>43</v>
      </c>
      <c r="F201" s="11" t="s">
        <v>875</v>
      </c>
      <c r="G201" s="11"/>
      <c r="H201" s="10"/>
      <c r="I201" s="11"/>
      <c r="J201" s="11"/>
      <c r="K201" s="10" t="s">
        <v>145</v>
      </c>
      <c r="L201" s="10" t="s">
        <v>145</v>
      </c>
      <c r="M201" s="10" t="s">
        <v>65</v>
      </c>
      <c r="N201" s="10" t="s">
        <v>74</v>
      </c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</row>
    <row r="202" ht="14.25" hidden="1" customHeight="1">
      <c r="A202" s="4" t="s">
        <v>876</v>
      </c>
      <c r="B202" s="5"/>
      <c r="C202" s="21" t="s">
        <v>877</v>
      </c>
      <c r="D202" s="22"/>
      <c r="E202" s="15"/>
      <c r="F202" s="7"/>
      <c r="G202" s="7"/>
      <c r="H202" s="8"/>
      <c r="I202" s="7"/>
      <c r="J202" s="7"/>
      <c r="K202" s="7"/>
      <c r="L202" s="7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</row>
    <row r="203" ht="14.25" hidden="1" customHeight="1">
      <c r="A203" s="10">
        <f>A201+1</f>
        <v>184</v>
      </c>
      <c r="B203" s="10" t="s">
        <v>877</v>
      </c>
      <c r="C203" s="11" t="s">
        <v>878</v>
      </c>
      <c r="D203" s="11" t="s">
        <v>879</v>
      </c>
      <c r="E203" s="10">
        <v>1.0</v>
      </c>
      <c r="F203" s="11" t="s">
        <v>880</v>
      </c>
      <c r="G203" s="11"/>
      <c r="H203" s="10"/>
      <c r="I203" s="11"/>
      <c r="J203" s="11"/>
      <c r="K203" s="10" t="s">
        <v>145</v>
      </c>
      <c r="L203" s="10" t="s">
        <v>145</v>
      </c>
      <c r="M203" s="10" t="s">
        <v>65</v>
      </c>
      <c r="N203" s="10" t="s">
        <v>74</v>
      </c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</row>
    <row r="204" ht="14.25" hidden="1" customHeight="1">
      <c r="A204" s="10">
        <f t="shared" ref="A204:A207" si="33">A203+1</f>
        <v>185</v>
      </c>
      <c r="B204" s="10" t="s">
        <v>877</v>
      </c>
      <c r="C204" s="11" t="s">
        <v>878</v>
      </c>
      <c r="D204" s="11" t="s">
        <v>881</v>
      </c>
      <c r="E204" s="10">
        <f t="shared" ref="E204:E207" si="34">E203+1</f>
        <v>2</v>
      </c>
      <c r="F204" s="11" t="s">
        <v>881</v>
      </c>
      <c r="G204" s="11"/>
      <c r="H204" s="10"/>
      <c r="I204" s="11"/>
      <c r="J204" s="11"/>
      <c r="K204" s="10" t="s">
        <v>145</v>
      </c>
      <c r="L204" s="10" t="s">
        <v>145</v>
      </c>
      <c r="M204" s="10" t="s">
        <v>65</v>
      </c>
      <c r="N204" s="10" t="s">
        <v>74</v>
      </c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</row>
    <row r="205" ht="14.25" hidden="1" customHeight="1">
      <c r="A205" s="10">
        <f t="shared" si="33"/>
        <v>186</v>
      </c>
      <c r="B205" s="10" t="s">
        <v>877</v>
      </c>
      <c r="C205" s="11" t="s">
        <v>878</v>
      </c>
      <c r="D205" s="11" t="s">
        <v>882</v>
      </c>
      <c r="E205" s="10">
        <f t="shared" si="34"/>
        <v>3</v>
      </c>
      <c r="F205" s="11" t="s">
        <v>882</v>
      </c>
      <c r="G205" s="11"/>
      <c r="H205" s="10"/>
      <c r="I205" s="11"/>
      <c r="J205" s="11"/>
      <c r="K205" s="10" t="s">
        <v>64</v>
      </c>
      <c r="L205" s="10" t="s">
        <v>64</v>
      </c>
      <c r="M205" s="10" t="s">
        <v>65</v>
      </c>
      <c r="N205" s="10" t="s">
        <v>86</v>
      </c>
      <c r="O205" s="10" t="s">
        <v>67</v>
      </c>
      <c r="P205" s="10"/>
      <c r="Q205" s="10" t="s">
        <v>883</v>
      </c>
      <c r="R205" s="10" t="s">
        <v>884</v>
      </c>
      <c r="S205" s="10" t="s">
        <v>63</v>
      </c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</row>
    <row r="206" ht="14.25" hidden="1" customHeight="1">
      <c r="A206" s="10">
        <f t="shared" si="33"/>
        <v>187</v>
      </c>
      <c r="B206" s="10" t="s">
        <v>877</v>
      </c>
      <c r="C206" s="11" t="s">
        <v>573</v>
      </c>
      <c r="D206" s="11" t="s">
        <v>885</v>
      </c>
      <c r="E206" s="10">
        <f t="shared" si="34"/>
        <v>4</v>
      </c>
      <c r="F206" s="11" t="s">
        <v>573</v>
      </c>
      <c r="G206" s="11"/>
      <c r="H206" s="10"/>
      <c r="I206" s="11"/>
      <c r="J206" s="11"/>
      <c r="K206" s="10" t="s">
        <v>145</v>
      </c>
      <c r="L206" s="10" t="s">
        <v>456</v>
      </c>
      <c r="M206" s="10" t="s">
        <v>109</v>
      </c>
      <c r="N206" s="10" t="s">
        <v>86</v>
      </c>
      <c r="O206" s="10"/>
      <c r="P206" s="10"/>
      <c r="Q206" s="10"/>
      <c r="R206" s="10"/>
      <c r="S206" s="10"/>
      <c r="T206" s="10"/>
      <c r="U206" s="10" t="s">
        <v>95</v>
      </c>
      <c r="V206" s="10" t="s">
        <v>74</v>
      </c>
      <c r="W206" s="10">
        <v>1.0</v>
      </c>
      <c r="X206" s="10" t="s">
        <v>74</v>
      </c>
      <c r="Y206" s="10" t="s">
        <v>75</v>
      </c>
      <c r="Z206" s="10" t="s">
        <v>74</v>
      </c>
      <c r="AA206" s="10" t="s">
        <v>76</v>
      </c>
      <c r="AB206" s="10" t="s">
        <v>74</v>
      </c>
      <c r="AC206" s="10"/>
      <c r="AD206" s="10" t="s">
        <v>74</v>
      </c>
      <c r="AE206" s="10">
        <v>4.0</v>
      </c>
      <c r="AF206" s="10" t="s">
        <v>74</v>
      </c>
      <c r="AG206" s="10" t="s">
        <v>74</v>
      </c>
      <c r="AH206" s="10" t="s">
        <v>74</v>
      </c>
      <c r="AI206" s="10" t="s">
        <v>74</v>
      </c>
      <c r="AJ206" s="10" t="s">
        <v>74</v>
      </c>
      <c r="AK206" s="10" t="s">
        <v>886</v>
      </c>
      <c r="AL206" s="10">
        <v>61.0</v>
      </c>
      <c r="AM206" s="10" t="s">
        <v>887</v>
      </c>
      <c r="AN206" s="10">
        <v>3.0</v>
      </c>
      <c r="AO206" s="10" t="s">
        <v>74</v>
      </c>
      <c r="AP206" s="10" t="s">
        <v>79</v>
      </c>
      <c r="AQ206" s="10" t="s">
        <v>80</v>
      </c>
      <c r="AR206" s="10">
        <v>500.0</v>
      </c>
      <c r="AS206" s="10" t="s">
        <v>81</v>
      </c>
      <c r="AT206" s="10">
        <v>996.0</v>
      </c>
      <c r="AU206" s="10"/>
      <c r="AV206" s="10" t="s">
        <v>74</v>
      </c>
      <c r="AW206" s="10" t="s">
        <v>74</v>
      </c>
      <c r="AX206" s="10">
        <v>1.0</v>
      </c>
      <c r="AY206" s="10">
        <v>57.0</v>
      </c>
      <c r="AZ206" s="10" t="s">
        <v>74</v>
      </c>
      <c r="BA206" s="10" t="s">
        <v>74</v>
      </c>
      <c r="BB206" s="10">
        <v>1.0</v>
      </c>
      <c r="BC206" s="10" t="s">
        <v>74</v>
      </c>
      <c r="BD206" s="10" t="s">
        <v>74</v>
      </c>
      <c r="BE206" s="10">
        <v>2.0</v>
      </c>
      <c r="BF206" s="10">
        <v>3.0</v>
      </c>
    </row>
    <row r="207" ht="14.25" hidden="1" customHeight="1">
      <c r="A207" s="10">
        <f t="shared" si="33"/>
        <v>188</v>
      </c>
      <c r="B207" s="10" t="s">
        <v>877</v>
      </c>
      <c r="C207" s="14" t="s">
        <v>157</v>
      </c>
      <c r="D207" s="11" t="s">
        <v>888</v>
      </c>
      <c r="E207" s="10">
        <f t="shared" si="34"/>
        <v>5</v>
      </c>
      <c r="F207" s="14" t="s">
        <v>889</v>
      </c>
      <c r="G207" s="11"/>
      <c r="H207" s="10"/>
      <c r="I207" s="11"/>
      <c r="J207" s="11"/>
      <c r="K207" s="10" t="s">
        <v>64</v>
      </c>
      <c r="L207" s="10" t="s">
        <v>64</v>
      </c>
      <c r="M207" s="10" t="s">
        <v>109</v>
      </c>
      <c r="N207" s="10" t="s">
        <v>110</v>
      </c>
      <c r="O207" s="10" t="s">
        <v>67</v>
      </c>
      <c r="P207" s="10" t="s">
        <v>68</v>
      </c>
      <c r="Q207" s="10"/>
      <c r="R207" s="10"/>
      <c r="S207" s="10"/>
      <c r="T207" s="10"/>
      <c r="U207" s="10" t="s">
        <v>113</v>
      </c>
      <c r="V207" s="10" t="s">
        <v>890</v>
      </c>
      <c r="W207" s="10">
        <v>1.0</v>
      </c>
      <c r="X207" s="10" t="s">
        <v>74</v>
      </c>
      <c r="Y207" s="10" t="s">
        <v>75</v>
      </c>
      <c r="Z207" s="10" t="s">
        <v>74</v>
      </c>
      <c r="AA207" s="10" t="s">
        <v>76</v>
      </c>
      <c r="AB207" s="10" t="s">
        <v>74</v>
      </c>
      <c r="AC207" s="10"/>
      <c r="AD207" s="10" t="s">
        <v>891</v>
      </c>
      <c r="AE207" s="10">
        <v>4.0</v>
      </c>
      <c r="AF207" s="10" t="s">
        <v>74</v>
      </c>
      <c r="AG207" s="10" t="s">
        <v>74</v>
      </c>
      <c r="AH207" s="10" t="s">
        <v>74</v>
      </c>
      <c r="AI207" s="10" t="s">
        <v>74</v>
      </c>
      <c r="AJ207" s="10" t="s">
        <v>74</v>
      </c>
      <c r="AK207" s="10" t="s">
        <v>892</v>
      </c>
      <c r="AL207" s="10">
        <v>61.0</v>
      </c>
      <c r="AM207" s="10" t="s">
        <v>893</v>
      </c>
      <c r="AN207" s="10">
        <v>1.0</v>
      </c>
      <c r="AO207" s="10" t="s">
        <v>74</v>
      </c>
      <c r="AP207" s="10" t="s">
        <v>90</v>
      </c>
      <c r="AQ207" s="10" t="s">
        <v>91</v>
      </c>
      <c r="AR207" s="10">
        <v>1000.0</v>
      </c>
      <c r="AS207" s="10" t="s">
        <v>81</v>
      </c>
      <c r="AT207" s="10">
        <v>996.0</v>
      </c>
      <c r="AU207" s="10"/>
      <c r="AV207" s="10" t="s">
        <v>74</v>
      </c>
      <c r="AW207" s="10" t="s">
        <v>74</v>
      </c>
      <c r="AX207" s="10">
        <v>1.0</v>
      </c>
      <c r="AY207" s="10">
        <v>65.0</v>
      </c>
      <c r="AZ207" s="10" t="s">
        <v>74</v>
      </c>
      <c r="BA207" s="10" t="s">
        <v>74</v>
      </c>
      <c r="BB207" s="10">
        <v>1.0</v>
      </c>
      <c r="BC207" s="10" t="s">
        <v>74</v>
      </c>
      <c r="BD207" s="10" t="s">
        <v>74</v>
      </c>
      <c r="BE207" s="10">
        <v>2.0</v>
      </c>
      <c r="BF207" s="10">
        <v>3.0</v>
      </c>
    </row>
    <row r="208" ht="14.25" hidden="1" customHeight="1">
      <c r="A208" s="4" t="s">
        <v>894</v>
      </c>
      <c r="B208" s="5"/>
      <c r="C208" s="21" t="s">
        <v>895</v>
      </c>
      <c r="D208" s="22"/>
      <c r="E208" s="15"/>
      <c r="F208" s="7"/>
      <c r="G208" s="7"/>
      <c r="H208" s="8"/>
      <c r="I208" s="7"/>
      <c r="J208" s="7"/>
      <c r="K208" s="7"/>
      <c r="L208" s="7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</row>
    <row r="209" ht="14.25" hidden="1" customHeight="1">
      <c r="A209" s="10">
        <f>A207+1</f>
        <v>189</v>
      </c>
      <c r="B209" s="10" t="s">
        <v>895</v>
      </c>
      <c r="C209" s="11" t="s">
        <v>896</v>
      </c>
      <c r="D209" s="11" t="s">
        <v>897</v>
      </c>
      <c r="E209" s="10">
        <v>1.0</v>
      </c>
      <c r="F209" s="11" t="s">
        <v>898</v>
      </c>
      <c r="G209" s="11"/>
      <c r="H209" s="10"/>
      <c r="I209" s="11"/>
      <c r="J209" s="11"/>
      <c r="K209" s="10" t="s">
        <v>145</v>
      </c>
      <c r="L209" s="10" t="s">
        <v>145</v>
      </c>
      <c r="M209" s="10" t="s">
        <v>65</v>
      </c>
      <c r="N209" s="10" t="s">
        <v>74</v>
      </c>
      <c r="O209" s="10"/>
      <c r="P209" s="10" t="s">
        <v>74</v>
      </c>
      <c r="Q209" s="10"/>
      <c r="R209" s="10"/>
      <c r="S209" s="10"/>
      <c r="T209" s="10"/>
      <c r="U209" s="10"/>
      <c r="V209" s="10" t="s">
        <v>74</v>
      </c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</row>
    <row r="210" ht="14.25" customHeight="1">
      <c r="A210" s="4" t="s">
        <v>899</v>
      </c>
      <c r="B210" s="5"/>
      <c r="C210" s="21" t="s">
        <v>900</v>
      </c>
      <c r="D210" s="22"/>
      <c r="E210" s="15"/>
      <c r="F210" s="7"/>
      <c r="G210" s="7"/>
      <c r="H210" s="8"/>
      <c r="I210" s="7"/>
      <c r="J210" s="7"/>
      <c r="K210" s="7"/>
      <c r="L210" s="7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</row>
    <row r="211" ht="14.25" hidden="1" customHeight="1">
      <c r="A211" s="10">
        <f>A209+1</f>
        <v>190</v>
      </c>
      <c r="B211" s="10" t="s">
        <v>900</v>
      </c>
      <c r="C211" s="11" t="s">
        <v>901</v>
      </c>
      <c r="D211" s="11" t="s">
        <v>902</v>
      </c>
      <c r="E211" s="10">
        <v>1.0</v>
      </c>
      <c r="F211" s="11" t="s">
        <v>902</v>
      </c>
      <c r="G211" s="11"/>
      <c r="H211" s="10"/>
      <c r="I211" s="11"/>
      <c r="J211" s="11"/>
      <c r="K211" s="10" t="s">
        <v>64</v>
      </c>
      <c r="L211" s="10" t="s">
        <v>64</v>
      </c>
      <c r="M211" s="10" t="s">
        <v>245</v>
      </c>
      <c r="N211" s="10" t="s">
        <v>86</v>
      </c>
      <c r="O211" s="10" t="s">
        <v>67</v>
      </c>
      <c r="P211" s="10" t="s">
        <v>903</v>
      </c>
      <c r="Q211" s="10"/>
      <c r="R211" s="10"/>
      <c r="S211" s="10"/>
      <c r="T211" s="10"/>
      <c r="U211" s="10" t="s">
        <v>246</v>
      </c>
      <c r="V211" s="10" t="s">
        <v>904</v>
      </c>
      <c r="W211" s="10">
        <v>2.0</v>
      </c>
      <c r="X211" s="10" t="s">
        <v>74</v>
      </c>
      <c r="Y211" s="10" t="s">
        <v>75</v>
      </c>
      <c r="Z211" s="10" t="s">
        <v>74</v>
      </c>
      <c r="AA211" s="10" t="s">
        <v>76</v>
      </c>
      <c r="AB211" s="10" t="s">
        <v>74</v>
      </c>
      <c r="AC211" s="10"/>
      <c r="AD211" s="10" t="s">
        <v>74</v>
      </c>
      <c r="AE211" s="10">
        <v>4.0</v>
      </c>
      <c r="AF211" s="10" t="s">
        <v>74</v>
      </c>
      <c r="AG211" s="10" t="s">
        <v>74</v>
      </c>
      <c r="AH211" s="10" t="s">
        <v>74</v>
      </c>
      <c r="AI211" s="10" t="s">
        <v>74</v>
      </c>
      <c r="AJ211" s="10" t="s">
        <v>74</v>
      </c>
      <c r="AK211" s="10" t="s">
        <v>905</v>
      </c>
      <c r="AL211" s="10">
        <v>63.0</v>
      </c>
      <c r="AM211" s="10" t="s">
        <v>906</v>
      </c>
      <c r="AN211" s="10">
        <v>996.0</v>
      </c>
      <c r="AO211" s="10" t="s">
        <v>74</v>
      </c>
      <c r="AP211" s="10" t="s">
        <v>90</v>
      </c>
      <c r="AQ211" s="10" t="s">
        <v>91</v>
      </c>
      <c r="AR211" s="10">
        <v>300.0</v>
      </c>
      <c r="AS211" s="10" t="s">
        <v>81</v>
      </c>
      <c r="AT211" s="10">
        <v>996.0</v>
      </c>
      <c r="AU211" s="10"/>
      <c r="AV211" s="10" t="s">
        <v>74</v>
      </c>
      <c r="AW211" s="10" t="s">
        <v>74</v>
      </c>
      <c r="AX211" s="10">
        <v>1.0</v>
      </c>
      <c r="AY211" s="10">
        <v>48.0</v>
      </c>
      <c r="AZ211" s="10" t="s">
        <v>74</v>
      </c>
      <c r="BA211" s="10" t="s">
        <v>74</v>
      </c>
      <c r="BB211" s="10">
        <v>1.0</v>
      </c>
      <c r="BC211" s="10" t="s">
        <v>74</v>
      </c>
      <c r="BD211" s="10" t="s">
        <v>74</v>
      </c>
      <c r="BE211" s="10">
        <v>2.0</v>
      </c>
      <c r="BF211" s="10">
        <v>2.0</v>
      </c>
    </row>
    <row r="212" ht="14.25" hidden="1" customHeight="1">
      <c r="A212" s="10">
        <f t="shared" ref="A212:A216" si="35">A211+1</f>
        <v>191</v>
      </c>
      <c r="B212" s="10" t="s">
        <v>900</v>
      </c>
      <c r="C212" s="11" t="s">
        <v>901</v>
      </c>
      <c r="D212" s="11" t="s">
        <v>907</v>
      </c>
      <c r="E212" s="10">
        <f t="shared" ref="E212:E216" si="36">E211+1</f>
        <v>2</v>
      </c>
      <c r="F212" s="11" t="s">
        <v>907</v>
      </c>
      <c r="G212" s="11"/>
      <c r="H212" s="10"/>
      <c r="I212" s="11"/>
      <c r="J212" s="11"/>
      <c r="K212" s="10" t="s">
        <v>64</v>
      </c>
      <c r="L212" s="10" t="s">
        <v>64</v>
      </c>
      <c r="M212" s="10" t="s">
        <v>245</v>
      </c>
      <c r="N212" s="10" t="s">
        <v>86</v>
      </c>
      <c r="O212" s="10" t="s">
        <v>67</v>
      </c>
      <c r="P212" s="10" t="s">
        <v>903</v>
      </c>
      <c r="Q212" s="10"/>
      <c r="R212" s="10"/>
      <c r="S212" s="10"/>
      <c r="T212" s="10"/>
      <c r="U212" s="10" t="s">
        <v>246</v>
      </c>
      <c r="V212" s="10" t="s">
        <v>908</v>
      </c>
      <c r="W212" s="10">
        <v>2.0</v>
      </c>
      <c r="X212" s="10" t="s">
        <v>74</v>
      </c>
      <c r="Y212" s="10" t="s">
        <v>75</v>
      </c>
      <c r="Z212" s="10" t="s">
        <v>74</v>
      </c>
      <c r="AA212" s="10" t="s">
        <v>76</v>
      </c>
      <c r="AB212" s="10" t="s">
        <v>74</v>
      </c>
      <c r="AC212" s="10"/>
      <c r="AD212" s="10" t="s">
        <v>74</v>
      </c>
      <c r="AE212" s="10">
        <v>4.0</v>
      </c>
      <c r="AF212" s="10" t="s">
        <v>74</v>
      </c>
      <c r="AG212" s="10" t="s">
        <v>74</v>
      </c>
      <c r="AH212" s="10" t="s">
        <v>74</v>
      </c>
      <c r="AI212" s="10" t="s">
        <v>74</v>
      </c>
      <c r="AJ212" s="10" t="s">
        <v>74</v>
      </c>
      <c r="AK212" s="10" t="s">
        <v>909</v>
      </c>
      <c r="AL212" s="10">
        <v>63.0</v>
      </c>
      <c r="AM212" s="10" t="s">
        <v>906</v>
      </c>
      <c r="AN212" s="10">
        <v>996.0</v>
      </c>
      <c r="AO212" s="10" t="s">
        <v>74</v>
      </c>
      <c r="AP212" s="10" t="s">
        <v>90</v>
      </c>
      <c r="AQ212" s="10" t="s">
        <v>91</v>
      </c>
      <c r="AR212" s="10">
        <v>300.0</v>
      </c>
      <c r="AS212" s="10" t="s">
        <v>81</v>
      </c>
      <c r="AT212" s="10">
        <v>996.0</v>
      </c>
      <c r="AU212" s="10"/>
      <c r="AV212" s="10" t="s">
        <v>74</v>
      </c>
      <c r="AW212" s="10" t="s">
        <v>74</v>
      </c>
      <c r="AX212" s="10">
        <v>1.0</v>
      </c>
      <c r="AY212" s="10">
        <v>42.0</v>
      </c>
      <c r="AZ212" s="10" t="s">
        <v>74</v>
      </c>
      <c r="BA212" s="10" t="s">
        <v>74</v>
      </c>
      <c r="BB212" s="10">
        <v>1.0</v>
      </c>
      <c r="BC212" s="10" t="s">
        <v>74</v>
      </c>
      <c r="BD212" s="10" t="s">
        <v>74</v>
      </c>
      <c r="BE212" s="10">
        <v>2.0</v>
      </c>
      <c r="BF212" s="10">
        <v>2.0</v>
      </c>
    </row>
    <row r="213" ht="14.25" hidden="1" customHeight="1">
      <c r="A213" s="10">
        <f t="shared" si="35"/>
        <v>192</v>
      </c>
      <c r="B213" s="10" t="s">
        <v>900</v>
      </c>
      <c r="C213" s="11" t="s">
        <v>901</v>
      </c>
      <c r="D213" s="11" t="s">
        <v>910</v>
      </c>
      <c r="E213" s="10">
        <f t="shared" si="36"/>
        <v>3</v>
      </c>
      <c r="F213" s="11" t="s">
        <v>911</v>
      </c>
      <c r="G213" s="11"/>
      <c r="H213" s="10"/>
      <c r="I213" s="11"/>
      <c r="J213" s="11"/>
      <c r="K213" s="10" t="s">
        <v>64</v>
      </c>
      <c r="L213" s="10" t="s">
        <v>64</v>
      </c>
      <c r="M213" s="10" t="s">
        <v>245</v>
      </c>
      <c r="N213" s="10" t="s">
        <v>128</v>
      </c>
      <c r="O213" s="10" t="s">
        <v>67</v>
      </c>
      <c r="P213" s="10" t="s">
        <v>903</v>
      </c>
      <c r="Q213" s="10"/>
      <c r="R213" s="10"/>
      <c r="S213" s="10"/>
      <c r="T213" s="10"/>
      <c r="U213" s="10" t="s">
        <v>246</v>
      </c>
      <c r="V213" s="10" t="s">
        <v>912</v>
      </c>
      <c r="W213" s="10">
        <v>2.0</v>
      </c>
      <c r="X213" s="10" t="s">
        <v>74</v>
      </c>
      <c r="Y213" s="10" t="s">
        <v>75</v>
      </c>
      <c r="Z213" s="10" t="s">
        <v>74</v>
      </c>
      <c r="AA213" s="10" t="s">
        <v>76</v>
      </c>
      <c r="AB213" s="10" t="s">
        <v>74</v>
      </c>
      <c r="AC213" s="10"/>
      <c r="AD213" s="10" t="s">
        <v>913</v>
      </c>
      <c r="AE213" s="10">
        <v>4.0</v>
      </c>
      <c r="AF213" s="10" t="s">
        <v>74</v>
      </c>
      <c r="AG213" s="10" t="s">
        <v>74</v>
      </c>
      <c r="AH213" s="10" t="s">
        <v>74</v>
      </c>
      <c r="AI213" s="10" t="s">
        <v>74</v>
      </c>
      <c r="AJ213" s="10" t="s">
        <v>74</v>
      </c>
      <c r="AK213" s="10" t="s">
        <v>914</v>
      </c>
      <c r="AL213" s="10">
        <v>63.0</v>
      </c>
      <c r="AM213" s="10" t="s">
        <v>906</v>
      </c>
      <c r="AN213" s="10">
        <v>996.0</v>
      </c>
      <c r="AO213" s="10" t="s">
        <v>74</v>
      </c>
      <c r="AP213" s="10" t="s">
        <v>90</v>
      </c>
      <c r="AQ213" s="10" t="s">
        <v>91</v>
      </c>
      <c r="AR213" s="10">
        <v>0.0</v>
      </c>
      <c r="AS213" s="10" t="s">
        <v>345</v>
      </c>
      <c r="AT213" s="10">
        <v>996.0</v>
      </c>
      <c r="AU213" s="10"/>
      <c r="AV213" s="10" t="s">
        <v>74</v>
      </c>
      <c r="AW213" s="10" t="s">
        <v>74</v>
      </c>
      <c r="AX213" s="10">
        <v>1.0</v>
      </c>
      <c r="AY213" s="10">
        <v>0.0</v>
      </c>
      <c r="AZ213" s="10" t="s">
        <v>74</v>
      </c>
      <c r="BA213" s="10" t="s">
        <v>74</v>
      </c>
      <c r="BB213" s="10">
        <v>1.0</v>
      </c>
      <c r="BC213" s="10" t="s">
        <v>74</v>
      </c>
      <c r="BD213" s="10" t="s">
        <v>74</v>
      </c>
      <c r="BE213" s="10">
        <v>0.0</v>
      </c>
      <c r="BF213" s="10">
        <v>0.0</v>
      </c>
    </row>
    <row r="214" ht="14.25" hidden="1" customHeight="1">
      <c r="A214" s="10">
        <f t="shared" si="35"/>
        <v>193</v>
      </c>
      <c r="B214" s="10" t="s">
        <v>900</v>
      </c>
      <c r="C214" s="11" t="s">
        <v>901</v>
      </c>
      <c r="D214" s="11" t="s">
        <v>915</v>
      </c>
      <c r="E214" s="10">
        <f t="shared" si="36"/>
        <v>4</v>
      </c>
      <c r="F214" s="11" t="s">
        <v>915</v>
      </c>
      <c r="G214" s="11"/>
      <c r="H214" s="10"/>
      <c r="I214" s="11"/>
      <c r="J214" s="11"/>
      <c r="K214" s="10" t="s">
        <v>64</v>
      </c>
      <c r="L214" s="10" t="s">
        <v>64</v>
      </c>
      <c r="M214" s="10" t="s">
        <v>245</v>
      </c>
      <c r="N214" s="10" t="s">
        <v>128</v>
      </c>
      <c r="O214" s="10" t="s">
        <v>67</v>
      </c>
      <c r="P214" s="10" t="s">
        <v>903</v>
      </c>
      <c r="Q214" s="10"/>
      <c r="R214" s="10"/>
      <c r="S214" s="10"/>
      <c r="T214" s="10"/>
      <c r="U214" s="10" t="s">
        <v>246</v>
      </c>
      <c r="V214" s="10" t="s">
        <v>916</v>
      </c>
      <c r="W214" s="10">
        <v>3.0</v>
      </c>
      <c r="X214" s="10" t="s">
        <v>74</v>
      </c>
      <c r="Y214" s="10" t="s">
        <v>75</v>
      </c>
      <c r="Z214" s="10" t="s">
        <v>74</v>
      </c>
      <c r="AA214" s="10" t="s">
        <v>76</v>
      </c>
      <c r="AB214" s="10" t="s">
        <v>74</v>
      </c>
      <c r="AC214" s="10"/>
      <c r="AD214" s="10" t="s">
        <v>917</v>
      </c>
      <c r="AE214" s="10">
        <v>4.0</v>
      </c>
      <c r="AF214" s="10" t="s">
        <v>74</v>
      </c>
      <c r="AG214" s="10" t="s">
        <v>74</v>
      </c>
      <c r="AH214" s="10" t="s">
        <v>74</v>
      </c>
      <c r="AI214" s="10" t="s">
        <v>74</v>
      </c>
      <c r="AJ214" s="10" t="s">
        <v>74</v>
      </c>
      <c r="AK214" s="10" t="s">
        <v>918</v>
      </c>
      <c r="AL214" s="10">
        <v>63.0</v>
      </c>
      <c r="AM214" s="10" t="s">
        <v>906</v>
      </c>
      <c r="AN214" s="10">
        <v>996.0</v>
      </c>
      <c r="AO214" s="10" t="s">
        <v>74</v>
      </c>
      <c r="AP214" s="10" t="s">
        <v>90</v>
      </c>
      <c r="AQ214" s="10" t="s">
        <v>91</v>
      </c>
      <c r="AR214" s="10">
        <v>0.0</v>
      </c>
      <c r="AS214" s="10" t="s">
        <v>123</v>
      </c>
      <c r="AT214" s="10">
        <v>996.0</v>
      </c>
      <c r="AU214" s="10"/>
      <c r="AV214" s="10" t="s">
        <v>74</v>
      </c>
      <c r="AW214" s="10" t="s">
        <v>74</v>
      </c>
      <c r="AX214" s="10">
        <v>1.0</v>
      </c>
      <c r="AY214" s="10">
        <v>0.0</v>
      </c>
      <c r="AZ214" s="10" t="s">
        <v>74</v>
      </c>
      <c r="BA214" s="10" t="s">
        <v>74</v>
      </c>
      <c r="BB214" s="10">
        <v>1.0</v>
      </c>
      <c r="BC214" s="10" t="s">
        <v>74</v>
      </c>
      <c r="BD214" s="10" t="s">
        <v>74</v>
      </c>
      <c r="BE214" s="10">
        <v>0.0</v>
      </c>
      <c r="BF214" s="10">
        <v>0.0</v>
      </c>
    </row>
    <row r="215" ht="14.25" customHeight="1">
      <c r="A215" s="10">
        <f t="shared" si="35"/>
        <v>194</v>
      </c>
      <c r="B215" s="10" t="s">
        <v>900</v>
      </c>
      <c r="C215" s="11" t="s">
        <v>901</v>
      </c>
      <c r="D215" s="11" t="s">
        <v>919</v>
      </c>
      <c r="E215" s="10">
        <f t="shared" si="36"/>
        <v>5</v>
      </c>
      <c r="F215" s="11" t="s">
        <v>919</v>
      </c>
      <c r="G215" s="11"/>
      <c r="H215" s="10"/>
      <c r="I215" s="11"/>
      <c r="J215" s="11"/>
      <c r="K215" s="10" t="s">
        <v>64</v>
      </c>
      <c r="L215" s="10" t="s">
        <v>64</v>
      </c>
      <c r="M215" s="10" t="s">
        <v>65</v>
      </c>
      <c r="N215" s="10" t="s">
        <v>228</v>
      </c>
      <c r="O215" s="10" t="s">
        <v>67</v>
      </c>
      <c r="P215" s="10" t="s">
        <v>68</v>
      </c>
      <c r="Q215" s="10"/>
      <c r="R215" s="10"/>
      <c r="S215" s="10"/>
      <c r="T215" s="10"/>
      <c r="U215" s="10" t="s">
        <v>72</v>
      </c>
      <c r="V215" s="10" t="s">
        <v>920</v>
      </c>
      <c r="W215" s="10">
        <v>2.0</v>
      </c>
      <c r="X215" s="10" t="s">
        <v>74</v>
      </c>
      <c r="Y215" s="10" t="s">
        <v>75</v>
      </c>
      <c r="Z215" s="10" t="s">
        <v>74</v>
      </c>
      <c r="AA215" s="10" t="s">
        <v>76</v>
      </c>
      <c r="AB215" s="10" t="s">
        <v>74</v>
      </c>
      <c r="AC215" s="10"/>
      <c r="AD215" s="10" t="s">
        <v>74</v>
      </c>
      <c r="AE215" s="10">
        <v>4.0</v>
      </c>
      <c r="AF215" s="10" t="s">
        <v>74</v>
      </c>
      <c r="AG215" s="10" t="s">
        <v>74</v>
      </c>
      <c r="AH215" s="10" t="s">
        <v>74</v>
      </c>
      <c r="AI215" s="10" t="s">
        <v>74</v>
      </c>
      <c r="AJ215" s="10" t="s">
        <v>74</v>
      </c>
      <c r="AK215" s="10" t="s">
        <v>921</v>
      </c>
      <c r="AL215" s="10">
        <v>63.0</v>
      </c>
      <c r="AM215" s="10" t="s">
        <v>906</v>
      </c>
      <c r="AN215" s="10">
        <v>996.0</v>
      </c>
      <c r="AO215" s="10" t="s">
        <v>74</v>
      </c>
      <c r="AP215" s="10" t="s">
        <v>79</v>
      </c>
      <c r="AQ215" s="10" t="s">
        <v>80</v>
      </c>
      <c r="AR215" s="10">
        <v>300.0</v>
      </c>
      <c r="AS215" s="10" t="s">
        <v>81</v>
      </c>
      <c r="AT215" s="10">
        <v>996.0</v>
      </c>
      <c r="AU215" s="10"/>
      <c r="AV215" s="10" t="s">
        <v>221</v>
      </c>
      <c r="AW215" s="10" t="s">
        <v>74</v>
      </c>
      <c r="AX215" s="10">
        <v>1.0</v>
      </c>
      <c r="AY215" s="10">
        <v>116.0</v>
      </c>
      <c r="AZ215" s="10" t="s">
        <v>74</v>
      </c>
      <c r="BA215" s="10" t="s">
        <v>74</v>
      </c>
      <c r="BB215" s="10">
        <v>1.0</v>
      </c>
      <c r="BC215" s="10" t="s">
        <v>74</v>
      </c>
      <c r="BD215" s="10" t="s">
        <v>74</v>
      </c>
      <c r="BE215" s="10">
        <v>4.0</v>
      </c>
      <c r="BF215" s="10">
        <v>2.0</v>
      </c>
    </row>
    <row r="216" ht="14.25" customHeight="1">
      <c r="A216" s="10">
        <f t="shared" si="35"/>
        <v>195</v>
      </c>
      <c r="B216" s="10" t="s">
        <v>900</v>
      </c>
      <c r="C216" s="11" t="s">
        <v>922</v>
      </c>
      <c r="D216" s="11" t="s">
        <v>923</v>
      </c>
      <c r="E216" s="10">
        <f t="shared" si="36"/>
        <v>6</v>
      </c>
      <c r="F216" s="11" t="s">
        <v>923</v>
      </c>
      <c r="G216" s="11"/>
      <c r="H216" s="10"/>
      <c r="I216" s="11"/>
      <c r="J216" s="11"/>
      <c r="K216" s="10" t="s">
        <v>64</v>
      </c>
      <c r="L216" s="10" t="s">
        <v>64</v>
      </c>
      <c r="M216" s="10" t="s">
        <v>65</v>
      </c>
      <c r="N216" s="10" t="s">
        <v>228</v>
      </c>
      <c r="O216" s="10" t="s">
        <v>67</v>
      </c>
      <c r="P216" s="10" t="s">
        <v>68</v>
      </c>
      <c r="Q216" s="10"/>
      <c r="R216" s="10"/>
      <c r="S216" s="10"/>
      <c r="T216" s="10"/>
      <c r="U216" s="10" t="s">
        <v>113</v>
      </c>
      <c r="V216" s="10" t="s">
        <v>924</v>
      </c>
      <c r="W216" s="10">
        <v>1.0</v>
      </c>
      <c r="X216" s="10" t="s">
        <v>74</v>
      </c>
      <c r="Y216" s="10" t="s">
        <v>75</v>
      </c>
      <c r="Z216" s="10" t="s">
        <v>74</v>
      </c>
      <c r="AA216" s="10" t="s">
        <v>76</v>
      </c>
      <c r="AB216" s="10" t="s">
        <v>74</v>
      </c>
      <c r="AC216" s="10"/>
      <c r="AD216" s="10" t="s">
        <v>74</v>
      </c>
      <c r="AE216" s="10">
        <v>4.0</v>
      </c>
      <c r="AF216" s="10" t="s">
        <v>74</v>
      </c>
      <c r="AG216" s="10" t="s">
        <v>74</v>
      </c>
      <c r="AH216" s="10" t="s">
        <v>74</v>
      </c>
      <c r="AI216" s="10" t="s">
        <v>74</v>
      </c>
      <c r="AJ216" s="10" t="s">
        <v>74</v>
      </c>
      <c r="AK216" s="10" t="s">
        <v>925</v>
      </c>
      <c r="AL216" s="10">
        <v>63.0</v>
      </c>
      <c r="AM216" s="10" t="s">
        <v>926</v>
      </c>
      <c r="AN216" s="10">
        <v>996.0</v>
      </c>
      <c r="AO216" s="10" t="s">
        <v>74</v>
      </c>
      <c r="AP216" s="10" t="s">
        <v>79</v>
      </c>
      <c r="AQ216" s="10" t="s">
        <v>80</v>
      </c>
      <c r="AR216" s="10">
        <v>300.0</v>
      </c>
      <c r="AS216" s="10" t="s">
        <v>81</v>
      </c>
      <c r="AT216" s="10">
        <v>996.0</v>
      </c>
      <c r="AU216" s="10"/>
      <c r="AV216" s="10" t="s">
        <v>221</v>
      </c>
      <c r="AW216" s="10" t="s">
        <v>74</v>
      </c>
      <c r="AX216" s="10">
        <v>2.0</v>
      </c>
      <c r="AY216" s="10">
        <v>116.0</v>
      </c>
      <c r="AZ216" s="10" t="s">
        <v>74</v>
      </c>
      <c r="BA216" s="10" t="s">
        <v>74</v>
      </c>
      <c r="BB216" s="10">
        <v>1.0</v>
      </c>
      <c r="BC216" s="10" t="s">
        <v>74</v>
      </c>
      <c r="BD216" s="10" t="s">
        <v>74</v>
      </c>
      <c r="BE216" s="10">
        <v>4.0</v>
      </c>
      <c r="BF216" s="10">
        <v>2.0</v>
      </c>
    </row>
    <row r="217" ht="14.25" customHeight="1">
      <c r="A217" s="4" t="s">
        <v>927</v>
      </c>
      <c r="B217" s="5"/>
      <c r="C217" s="6" t="s">
        <v>928</v>
      </c>
      <c r="D217" s="7"/>
      <c r="E217" s="15"/>
      <c r="F217" s="7"/>
      <c r="G217" s="7"/>
      <c r="H217" s="8"/>
      <c r="I217" s="7"/>
      <c r="J217" s="7"/>
      <c r="K217" s="7"/>
      <c r="L217" s="7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</row>
    <row r="218" ht="14.25" hidden="1" customHeight="1">
      <c r="A218" s="10">
        <f>A216+1</f>
        <v>196</v>
      </c>
      <c r="B218" s="10" t="s">
        <v>928</v>
      </c>
      <c r="C218" s="11" t="s">
        <v>929</v>
      </c>
      <c r="D218" s="11" t="s">
        <v>930</v>
      </c>
      <c r="E218" s="10">
        <v>1.0</v>
      </c>
      <c r="F218" s="11" t="s">
        <v>930</v>
      </c>
      <c r="G218" s="11"/>
      <c r="H218" s="10"/>
      <c r="I218" s="11"/>
      <c r="J218" s="11"/>
      <c r="K218" s="10" t="s">
        <v>145</v>
      </c>
      <c r="L218" s="10" t="s">
        <v>145</v>
      </c>
      <c r="M218" s="10" t="s">
        <v>245</v>
      </c>
      <c r="N218" s="10" t="s">
        <v>74</v>
      </c>
      <c r="O218" s="10"/>
      <c r="P218" s="10" t="s">
        <v>74</v>
      </c>
      <c r="Q218" s="10"/>
      <c r="R218" s="10"/>
      <c r="S218" s="10"/>
      <c r="T218" s="10"/>
      <c r="U218" s="10"/>
      <c r="V218" s="10" t="s">
        <v>74</v>
      </c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</row>
    <row r="219" ht="14.25" hidden="1" customHeight="1">
      <c r="A219" s="10">
        <f t="shared" ref="A219:A223" si="37">A218+1</f>
        <v>197</v>
      </c>
      <c r="B219" s="10" t="s">
        <v>928</v>
      </c>
      <c r="C219" s="14" t="s">
        <v>931</v>
      </c>
      <c r="D219" s="11" t="s">
        <v>932</v>
      </c>
      <c r="E219" s="10">
        <f t="shared" ref="E219:E223" si="38">E218+1</f>
        <v>2</v>
      </c>
      <c r="F219" s="14" t="s">
        <v>933</v>
      </c>
      <c r="G219" s="11"/>
      <c r="H219" s="10"/>
      <c r="I219" s="11"/>
      <c r="J219" s="11"/>
      <c r="K219" s="10" t="s">
        <v>64</v>
      </c>
      <c r="L219" s="10" t="s">
        <v>64</v>
      </c>
      <c r="M219" s="10" t="s">
        <v>109</v>
      </c>
      <c r="N219" s="23" t="s">
        <v>110</v>
      </c>
      <c r="O219" s="10" t="s">
        <v>67</v>
      </c>
      <c r="P219" s="10" t="s">
        <v>68</v>
      </c>
      <c r="Q219" s="10"/>
      <c r="R219" s="10"/>
      <c r="S219" s="10"/>
      <c r="T219" s="10"/>
      <c r="U219" s="23" t="s">
        <v>72</v>
      </c>
      <c r="V219" s="23" t="s">
        <v>934</v>
      </c>
      <c r="W219" s="23">
        <v>1.0</v>
      </c>
      <c r="X219" s="23" t="s">
        <v>74</v>
      </c>
      <c r="Y219" s="23" t="s">
        <v>75</v>
      </c>
      <c r="Z219" s="23" t="s">
        <v>74</v>
      </c>
      <c r="AA219" s="23" t="s">
        <v>76</v>
      </c>
      <c r="AB219" s="23" t="s">
        <v>74</v>
      </c>
      <c r="AC219" s="23"/>
      <c r="AD219" s="23" t="s">
        <v>74</v>
      </c>
      <c r="AE219" s="23">
        <v>4.0</v>
      </c>
      <c r="AF219" s="23" t="s">
        <v>74</v>
      </c>
      <c r="AG219" s="23" t="s">
        <v>74</v>
      </c>
      <c r="AH219" s="23" t="s">
        <v>74</v>
      </c>
      <c r="AI219" s="23" t="s">
        <v>74</v>
      </c>
      <c r="AJ219" s="23" t="s">
        <v>74</v>
      </c>
      <c r="AK219" s="23" t="s">
        <v>935</v>
      </c>
      <c r="AL219" s="23">
        <v>64.0</v>
      </c>
      <c r="AM219" s="23" t="s">
        <v>936</v>
      </c>
      <c r="AN219" s="23">
        <v>1.0</v>
      </c>
      <c r="AO219" s="23" t="s">
        <v>74</v>
      </c>
      <c r="AP219" s="23" t="s">
        <v>79</v>
      </c>
      <c r="AQ219" s="23" t="s">
        <v>80</v>
      </c>
      <c r="AR219" s="23">
        <v>1000.0</v>
      </c>
      <c r="AS219" s="23" t="s">
        <v>81</v>
      </c>
      <c r="AT219" s="23">
        <v>996.0</v>
      </c>
      <c r="AU219" s="23"/>
      <c r="AV219" s="23" t="s">
        <v>74</v>
      </c>
      <c r="AW219" s="23" t="s">
        <v>74</v>
      </c>
      <c r="AX219" s="23">
        <v>4.0</v>
      </c>
      <c r="AY219" s="23">
        <v>59.0</v>
      </c>
      <c r="AZ219" s="23" t="s">
        <v>74</v>
      </c>
      <c r="BA219" s="23" t="s">
        <v>74</v>
      </c>
      <c r="BB219" s="23">
        <v>1.0</v>
      </c>
      <c r="BC219" s="23" t="s">
        <v>74</v>
      </c>
      <c r="BD219" s="23" t="s">
        <v>74</v>
      </c>
      <c r="BE219" s="23">
        <v>4.0</v>
      </c>
      <c r="BF219" s="23">
        <v>6.0</v>
      </c>
    </row>
    <row r="220" ht="14.25" hidden="1" customHeight="1">
      <c r="A220" s="10">
        <f t="shared" si="37"/>
        <v>198</v>
      </c>
      <c r="B220" s="10" t="s">
        <v>928</v>
      </c>
      <c r="C220" s="11" t="s">
        <v>937</v>
      </c>
      <c r="D220" s="11" t="s">
        <v>938</v>
      </c>
      <c r="E220" s="10">
        <f t="shared" si="38"/>
        <v>3</v>
      </c>
      <c r="F220" s="11" t="s">
        <v>939</v>
      </c>
      <c r="G220" s="11"/>
      <c r="H220" s="10"/>
      <c r="I220" s="11"/>
      <c r="J220" s="11"/>
      <c r="K220" s="10" t="s">
        <v>145</v>
      </c>
      <c r="L220" s="10" t="s">
        <v>145</v>
      </c>
      <c r="M220" s="10" t="s">
        <v>245</v>
      </c>
      <c r="N220" s="10" t="s">
        <v>74</v>
      </c>
      <c r="O220" s="24"/>
      <c r="P220" s="24" t="s">
        <v>74</v>
      </c>
      <c r="Q220" s="24"/>
      <c r="R220" s="24"/>
      <c r="S220" s="24"/>
      <c r="T220" s="24"/>
      <c r="U220" s="25"/>
      <c r="V220" s="25" t="s">
        <v>74</v>
      </c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</row>
    <row r="221" ht="14.25" hidden="1" customHeight="1">
      <c r="A221" s="10">
        <f t="shared" si="37"/>
        <v>199</v>
      </c>
      <c r="B221" s="10" t="s">
        <v>928</v>
      </c>
      <c r="C221" s="11" t="s">
        <v>937</v>
      </c>
      <c r="D221" s="11" t="s">
        <v>940</v>
      </c>
      <c r="E221" s="10">
        <f t="shared" si="38"/>
        <v>4</v>
      </c>
      <c r="F221" s="11" t="s">
        <v>941</v>
      </c>
      <c r="G221" s="11"/>
      <c r="H221" s="10"/>
      <c r="I221" s="11"/>
      <c r="J221" s="11"/>
      <c r="K221" s="10" t="s">
        <v>145</v>
      </c>
      <c r="L221" s="10" t="s">
        <v>145</v>
      </c>
      <c r="M221" s="10" t="s">
        <v>245</v>
      </c>
      <c r="N221" s="10" t="s">
        <v>74</v>
      </c>
      <c r="O221" s="10"/>
      <c r="P221" s="10" t="s">
        <v>74</v>
      </c>
      <c r="Q221" s="10"/>
      <c r="R221" s="10"/>
      <c r="S221" s="10"/>
      <c r="T221" s="10"/>
      <c r="U221" s="18"/>
      <c r="V221" s="18" t="s">
        <v>74</v>
      </c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</row>
    <row r="222" ht="14.25" hidden="1" customHeight="1">
      <c r="A222" s="10">
        <f t="shared" si="37"/>
        <v>200</v>
      </c>
      <c r="B222" s="10" t="s">
        <v>928</v>
      </c>
      <c r="C222" s="11" t="s">
        <v>942</v>
      </c>
      <c r="D222" s="11" t="s">
        <v>943</v>
      </c>
      <c r="E222" s="10">
        <f t="shared" si="38"/>
        <v>5</v>
      </c>
      <c r="F222" s="11" t="s">
        <v>944</v>
      </c>
      <c r="G222" s="11"/>
      <c r="H222" s="10"/>
      <c r="I222" s="11"/>
      <c r="J222" s="11"/>
      <c r="K222" s="10" t="s">
        <v>145</v>
      </c>
      <c r="L222" s="10" t="s">
        <v>145</v>
      </c>
      <c r="M222" s="10" t="s">
        <v>245</v>
      </c>
      <c r="N222" s="10" t="s">
        <v>74</v>
      </c>
      <c r="O222" s="10"/>
      <c r="P222" s="10" t="s">
        <v>74</v>
      </c>
      <c r="Q222" s="10"/>
      <c r="R222" s="10"/>
      <c r="S222" s="10"/>
      <c r="T222" s="10"/>
      <c r="U222" s="10"/>
      <c r="V222" s="10" t="s">
        <v>74</v>
      </c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</row>
    <row r="223" ht="26.25" customHeight="1">
      <c r="A223" s="10">
        <f t="shared" si="37"/>
        <v>201</v>
      </c>
      <c r="B223" s="10" t="s">
        <v>928</v>
      </c>
      <c r="C223" s="11" t="s">
        <v>945</v>
      </c>
      <c r="D223" s="11" t="s">
        <v>946</v>
      </c>
      <c r="E223" s="10">
        <f t="shared" si="38"/>
        <v>6</v>
      </c>
      <c r="F223" s="11" t="s">
        <v>946</v>
      </c>
      <c r="G223" s="11"/>
      <c r="H223" s="10"/>
      <c r="I223" s="11"/>
      <c r="J223" s="11"/>
      <c r="K223" s="10" t="s">
        <v>64</v>
      </c>
      <c r="L223" s="10" t="s">
        <v>64</v>
      </c>
      <c r="M223" s="10" t="s">
        <v>65</v>
      </c>
      <c r="N223" s="10" t="s">
        <v>228</v>
      </c>
      <c r="O223" s="10" t="s">
        <v>67</v>
      </c>
      <c r="P223" s="10" t="s">
        <v>68</v>
      </c>
      <c r="Q223" s="10"/>
      <c r="R223" s="10"/>
      <c r="S223" s="10"/>
      <c r="T223" s="10"/>
      <c r="U223" s="10" t="s">
        <v>72</v>
      </c>
      <c r="V223" s="10" t="s">
        <v>947</v>
      </c>
      <c r="W223" s="10">
        <v>1.0</v>
      </c>
      <c r="X223" s="10" t="s">
        <v>74</v>
      </c>
      <c r="Y223" s="10" t="s">
        <v>75</v>
      </c>
      <c r="Z223" s="10" t="s">
        <v>74</v>
      </c>
      <c r="AA223" s="10" t="s">
        <v>76</v>
      </c>
      <c r="AB223" s="10" t="s">
        <v>74</v>
      </c>
      <c r="AC223" s="10"/>
      <c r="AD223" s="10" t="s">
        <v>74</v>
      </c>
      <c r="AE223" s="10">
        <v>4.0</v>
      </c>
      <c r="AF223" s="10" t="s">
        <v>74</v>
      </c>
      <c r="AG223" s="10" t="s">
        <v>74</v>
      </c>
      <c r="AH223" s="10" t="s">
        <v>74</v>
      </c>
      <c r="AI223" s="10" t="s">
        <v>74</v>
      </c>
      <c r="AJ223" s="10" t="s">
        <v>74</v>
      </c>
      <c r="AK223" s="10" t="s">
        <v>948</v>
      </c>
      <c r="AL223" s="10">
        <v>64.0</v>
      </c>
      <c r="AM223" s="10" t="s">
        <v>949</v>
      </c>
      <c r="AN223" s="10">
        <v>1.0</v>
      </c>
      <c r="AO223" s="10" t="s">
        <v>74</v>
      </c>
      <c r="AP223" s="10" t="s">
        <v>79</v>
      </c>
      <c r="AQ223" s="10" t="s">
        <v>80</v>
      </c>
      <c r="AR223" s="10">
        <v>500.0</v>
      </c>
      <c r="AS223" s="10" t="s">
        <v>81</v>
      </c>
      <c r="AT223" s="10">
        <v>996.0</v>
      </c>
      <c r="AU223" s="10"/>
      <c r="AV223" s="10" t="s">
        <v>74</v>
      </c>
      <c r="AW223" s="10" t="s">
        <v>74</v>
      </c>
      <c r="AX223" s="10">
        <v>2.0</v>
      </c>
      <c r="AY223" s="10">
        <v>67.0</v>
      </c>
      <c r="AZ223" s="10" t="s">
        <v>74</v>
      </c>
      <c r="BA223" s="10" t="s">
        <v>74</v>
      </c>
      <c r="BB223" s="10">
        <v>1.0</v>
      </c>
      <c r="BC223" s="10" t="s">
        <v>74</v>
      </c>
      <c r="BD223" s="10" t="s">
        <v>74</v>
      </c>
      <c r="BE223" s="10">
        <v>4.0</v>
      </c>
      <c r="BF223" s="10">
        <v>6.0</v>
      </c>
    </row>
    <row r="224" ht="14.25" hidden="1" customHeight="1">
      <c r="A224" s="4" t="s">
        <v>950</v>
      </c>
      <c r="B224" s="5"/>
      <c r="C224" s="21" t="s">
        <v>951</v>
      </c>
      <c r="D224" s="22"/>
      <c r="E224" s="15"/>
      <c r="F224" s="7"/>
      <c r="G224" s="7"/>
      <c r="H224" s="8"/>
      <c r="I224" s="7"/>
      <c r="J224" s="7"/>
      <c r="K224" s="7"/>
      <c r="L224" s="7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</row>
    <row r="225" ht="14.25" hidden="1" customHeight="1">
      <c r="A225" s="10">
        <f>A223+1</f>
        <v>202</v>
      </c>
      <c r="B225" s="10" t="s">
        <v>951</v>
      </c>
      <c r="C225" s="11" t="s">
        <v>952</v>
      </c>
      <c r="D225" s="11" t="s">
        <v>953</v>
      </c>
      <c r="E225" s="10">
        <v>1.0</v>
      </c>
      <c r="F225" s="11" t="s">
        <v>954</v>
      </c>
      <c r="G225" s="11"/>
      <c r="H225" s="10"/>
      <c r="I225" s="11"/>
      <c r="J225" s="11"/>
      <c r="K225" s="10" t="s">
        <v>145</v>
      </c>
      <c r="L225" s="10" t="s">
        <v>145</v>
      </c>
      <c r="M225" s="10" t="s">
        <v>65</v>
      </c>
      <c r="N225" s="10" t="s">
        <v>74</v>
      </c>
      <c r="O225" s="10"/>
      <c r="P225" s="10" t="s">
        <v>74</v>
      </c>
      <c r="Q225" s="10"/>
      <c r="R225" s="10"/>
      <c r="S225" s="10"/>
      <c r="T225" s="10"/>
      <c r="U225" s="10"/>
      <c r="V225" s="10" t="s">
        <v>74</v>
      </c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</row>
    <row r="226" ht="14.25" hidden="1" customHeight="1">
      <c r="A226" s="10">
        <f t="shared" ref="A226:A229" si="39">A225+1</f>
        <v>203</v>
      </c>
      <c r="B226" s="10" t="s">
        <v>951</v>
      </c>
      <c r="C226" s="11" t="s">
        <v>955</v>
      </c>
      <c r="D226" s="11" t="s">
        <v>956</v>
      </c>
      <c r="E226" s="10">
        <f t="shared" ref="E226:E229" si="40">E225+1</f>
        <v>2</v>
      </c>
      <c r="F226" s="11" t="s">
        <v>957</v>
      </c>
      <c r="G226" s="11"/>
      <c r="H226" s="10"/>
      <c r="I226" s="11"/>
      <c r="J226" s="11"/>
      <c r="K226" s="10" t="s">
        <v>64</v>
      </c>
      <c r="L226" s="10" t="s">
        <v>64</v>
      </c>
      <c r="M226" s="10" t="s">
        <v>109</v>
      </c>
      <c r="N226" s="10" t="s">
        <v>86</v>
      </c>
      <c r="O226" s="10" t="s">
        <v>67</v>
      </c>
      <c r="P226" s="10" t="s">
        <v>68</v>
      </c>
      <c r="Q226" s="10" t="s">
        <v>958</v>
      </c>
      <c r="R226" s="10" t="s">
        <v>160</v>
      </c>
      <c r="S226" s="10" t="s">
        <v>63</v>
      </c>
      <c r="T226" s="10"/>
      <c r="U226" s="10" t="s">
        <v>72</v>
      </c>
      <c r="V226" s="10" t="s">
        <v>959</v>
      </c>
      <c r="W226" s="10">
        <v>1.0</v>
      </c>
      <c r="X226" s="10" t="s">
        <v>74</v>
      </c>
      <c r="Y226" s="10" t="s">
        <v>75</v>
      </c>
      <c r="Z226" s="10" t="s">
        <v>74</v>
      </c>
      <c r="AA226" s="10" t="s">
        <v>76</v>
      </c>
      <c r="AB226" s="10" t="s">
        <v>74</v>
      </c>
      <c r="AC226" s="10"/>
      <c r="AD226" s="10" t="s">
        <v>74</v>
      </c>
      <c r="AE226" s="10">
        <v>4.0</v>
      </c>
      <c r="AF226" s="10" t="s">
        <v>74</v>
      </c>
      <c r="AG226" s="10" t="s">
        <v>74</v>
      </c>
      <c r="AH226" s="10" t="s">
        <v>74</v>
      </c>
      <c r="AI226" s="10" t="s">
        <v>74</v>
      </c>
      <c r="AJ226" s="10" t="s">
        <v>74</v>
      </c>
      <c r="AK226" s="10" t="s">
        <v>960</v>
      </c>
      <c r="AL226" s="10">
        <v>65.0</v>
      </c>
      <c r="AM226" s="10" t="s">
        <v>961</v>
      </c>
      <c r="AN226" s="10">
        <v>1.0</v>
      </c>
      <c r="AO226" s="10" t="s">
        <v>74</v>
      </c>
      <c r="AP226" s="10" t="s">
        <v>79</v>
      </c>
      <c r="AQ226" s="10" t="s">
        <v>80</v>
      </c>
      <c r="AR226" s="10">
        <v>1000.0</v>
      </c>
      <c r="AS226" s="10" t="s">
        <v>81</v>
      </c>
      <c r="AT226" s="10">
        <v>996.0</v>
      </c>
      <c r="AU226" s="10"/>
      <c r="AV226" s="10" t="s">
        <v>221</v>
      </c>
      <c r="AW226" s="10" t="s">
        <v>74</v>
      </c>
      <c r="AX226" s="10">
        <v>1.0</v>
      </c>
      <c r="AY226" s="10">
        <v>72.0</v>
      </c>
      <c r="AZ226" s="10" t="s">
        <v>74</v>
      </c>
      <c r="BA226" s="10" t="s">
        <v>74</v>
      </c>
      <c r="BB226" s="10">
        <v>1.0</v>
      </c>
      <c r="BC226" s="10" t="s">
        <v>74</v>
      </c>
      <c r="BD226" s="10" t="s">
        <v>74</v>
      </c>
      <c r="BE226" s="10">
        <v>3.0</v>
      </c>
      <c r="BF226" s="10">
        <v>4.0</v>
      </c>
    </row>
    <row r="227" ht="14.25" hidden="1" customHeight="1">
      <c r="A227" s="10">
        <f t="shared" si="39"/>
        <v>204</v>
      </c>
      <c r="B227" s="10" t="s">
        <v>951</v>
      </c>
      <c r="C227" s="11" t="s">
        <v>962</v>
      </c>
      <c r="D227" s="11" t="s">
        <v>962</v>
      </c>
      <c r="E227" s="10">
        <f t="shared" si="40"/>
        <v>3</v>
      </c>
      <c r="F227" s="11" t="s">
        <v>963</v>
      </c>
      <c r="G227" s="11"/>
      <c r="H227" s="10"/>
      <c r="I227" s="11"/>
      <c r="J227" s="11"/>
      <c r="K227" s="10" t="s">
        <v>64</v>
      </c>
      <c r="L227" s="10" t="s">
        <v>64</v>
      </c>
      <c r="M227" s="10" t="s">
        <v>245</v>
      </c>
      <c r="N227" s="10" t="s">
        <v>86</v>
      </c>
      <c r="O227" s="10" t="s">
        <v>67</v>
      </c>
      <c r="P227" s="10" t="s">
        <v>68</v>
      </c>
      <c r="Q227" s="10"/>
      <c r="R227" s="10"/>
      <c r="S227" s="10"/>
      <c r="T227" s="10"/>
      <c r="U227" s="10" t="s">
        <v>246</v>
      </c>
      <c r="V227" s="10" t="s">
        <v>964</v>
      </c>
      <c r="W227" s="10">
        <v>2.0</v>
      </c>
      <c r="X227" s="10" t="s">
        <v>74</v>
      </c>
      <c r="Y227" s="10" t="s">
        <v>75</v>
      </c>
      <c r="Z227" s="10" t="s">
        <v>74</v>
      </c>
      <c r="AA227" s="10" t="s">
        <v>76</v>
      </c>
      <c r="AB227" s="10" t="s">
        <v>74</v>
      </c>
      <c r="AC227" s="10"/>
      <c r="AD227" s="10" t="s">
        <v>74</v>
      </c>
      <c r="AE227" s="10">
        <v>4.0</v>
      </c>
      <c r="AF227" s="10" t="s">
        <v>74</v>
      </c>
      <c r="AG227" s="10" t="s">
        <v>74</v>
      </c>
      <c r="AH227" s="10" t="s">
        <v>74</v>
      </c>
      <c r="AI227" s="10" t="s">
        <v>74</v>
      </c>
      <c r="AJ227" s="10" t="s">
        <v>74</v>
      </c>
      <c r="AK227" s="10" t="s">
        <v>965</v>
      </c>
      <c r="AL227" s="10">
        <v>65.0</v>
      </c>
      <c r="AM227" s="10" t="s">
        <v>966</v>
      </c>
      <c r="AN227" s="10">
        <v>3.0</v>
      </c>
      <c r="AO227" s="10" t="s">
        <v>74</v>
      </c>
      <c r="AP227" s="10" t="s">
        <v>90</v>
      </c>
      <c r="AQ227" s="10" t="s">
        <v>91</v>
      </c>
      <c r="AR227" s="10">
        <v>750.0</v>
      </c>
      <c r="AS227" s="10" t="s">
        <v>967</v>
      </c>
      <c r="AT227" s="10">
        <v>996.0</v>
      </c>
      <c r="AU227" s="10"/>
      <c r="AV227" s="10" t="s">
        <v>74</v>
      </c>
      <c r="AW227" s="10" t="s">
        <v>74</v>
      </c>
      <c r="AX227" s="10">
        <v>2.0</v>
      </c>
      <c r="AY227" s="10">
        <v>0.0</v>
      </c>
      <c r="AZ227" s="10" t="s">
        <v>74</v>
      </c>
      <c r="BA227" s="10" t="s">
        <v>74</v>
      </c>
      <c r="BB227" s="10">
        <v>1.0</v>
      </c>
      <c r="BC227" s="10" t="s">
        <v>74</v>
      </c>
      <c r="BD227" s="10" t="s">
        <v>74</v>
      </c>
      <c r="BE227" s="10">
        <v>0.0</v>
      </c>
      <c r="BF227" s="10">
        <v>3.0</v>
      </c>
    </row>
    <row r="228" ht="14.25" hidden="1" customHeight="1">
      <c r="A228" s="10">
        <f t="shared" si="39"/>
        <v>205</v>
      </c>
      <c r="B228" s="10" t="s">
        <v>951</v>
      </c>
      <c r="C228" s="11" t="s">
        <v>962</v>
      </c>
      <c r="D228" s="11" t="s">
        <v>968</v>
      </c>
      <c r="E228" s="10">
        <f t="shared" si="40"/>
        <v>4</v>
      </c>
      <c r="F228" s="11" t="s">
        <v>969</v>
      </c>
      <c r="G228" s="11"/>
      <c r="H228" s="10"/>
      <c r="I228" s="11"/>
      <c r="J228" s="11"/>
      <c r="K228" s="10" t="s">
        <v>64</v>
      </c>
      <c r="L228" s="10" t="s">
        <v>64</v>
      </c>
      <c r="M228" s="10" t="s">
        <v>245</v>
      </c>
      <c r="N228" s="10" t="s">
        <v>86</v>
      </c>
      <c r="O228" s="10" t="s">
        <v>67</v>
      </c>
      <c r="P228" s="10" t="s">
        <v>68</v>
      </c>
      <c r="Q228" s="10"/>
      <c r="R228" s="10"/>
      <c r="S228" s="10"/>
      <c r="T228" s="10"/>
      <c r="U228" s="10" t="s">
        <v>246</v>
      </c>
      <c r="V228" s="10" t="s">
        <v>970</v>
      </c>
      <c r="W228" s="10">
        <v>2.0</v>
      </c>
      <c r="X228" s="10" t="s">
        <v>74</v>
      </c>
      <c r="Y228" s="10" t="s">
        <v>75</v>
      </c>
      <c r="Z228" s="10" t="s">
        <v>74</v>
      </c>
      <c r="AA228" s="10" t="s">
        <v>76</v>
      </c>
      <c r="AB228" s="10" t="s">
        <v>74</v>
      </c>
      <c r="AC228" s="10"/>
      <c r="AD228" s="10" t="s">
        <v>74</v>
      </c>
      <c r="AE228" s="10">
        <v>4.0</v>
      </c>
      <c r="AF228" s="10" t="s">
        <v>74</v>
      </c>
      <c r="AG228" s="10" t="s">
        <v>74</v>
      </c>
      <c r="AH228" s="10" t="s">
        <v>74</v>
      </c>
      <c r="AI228" s="10" t="s">
        <v>74</v>
      </c>
      <c r="AJ228" s="10" t="s">
        <v>74</v>
      </c>
      <c r="AK228" s="10" t="s">
        <v>971</v>
      </c>
      <c r="AL228" s="10">
        <v>65.0</v>
      </c>
      <c r="AM228" s="10" t="s">
        <v>966</v>
      </c>
      <c r="AN228" s="10">
        <v>1.0</v>
      </c>
      <c r="AO228" s="10" t="s">
        <v>74</v>
      </c>
      <c r="AP228" s="10" t="s">
        <v>79</v>
      </c>
      <c r="AQ228" s="10" t="s">
        <v>80</v>
      </c>
      <c r="AR228" s="10">
        <v>500.0</v>
      </c>
      <c r="AS228" s="10" t="s">
        <v>81</v>
      </c>
      <c r="AT228" s="10">
        <v>996.0</v>
      </c>
      <c r="AU228" s="10"/>
      <c r="AV228" s="10" t="s">
        <v>74</v>
      </c>
      <c r="AW228" s="10" t="s">
        <v>74</v>
      </c>
      <c r="AX228" s="10">
        <v>1.0</v>
      </c>
      <c r="AY228" s="10">
        <v>56.0</v>
      </c>
      <c r="AZ228" s="10" t="s">
        <v>74</v>
      </c>
      <c r="BA228" s="10" t="s">
        <v>74</v>
      </c>
      <c r="BB228" s="10">
        <v>1.0</v>
      </c>
      <c r="BC228" s="10" t="s">
        <v>74</v>
      </c>
      <c r="BD228" s="10" t="s">
        <v>74</v>
      </c>
      <c r="BE228" s="10">
        <v>3.0</v>
      </c>
      <c r="BF228" s="10">
        <v>3.0</v>
      </c>
    </row>
    <row r="229" ht="14.25" hidden="1" customHeight="1">
      <c r="A229" s="10">
        <f t="shared" si="39"/>
        <v>206</v>
      </c>
      <c r="B229" s="10" t="s">
        <v>951</v>
      </c>
      <c r="C229" s="11" t="s">
        <v>962</v>
      </c>
      <c r="D229" s="11" t="s">
        <v>972</v>
      </c>
      <c r="E229" s="10">
        <f t="shared" si="40"/>
        <v>5</v>
      </c>
      <c r="F229" s="11" t="s">
        <v>973</v>
      </c>
      <c r="G229" s="11"/>
      <c r="H229" s="10"/>
      <c r="I229" s="11"/>
      <c r="J229" s="11"/>
      <c r="K229" s="10" t="s">
        <v>64</v>
      </c>
      <c r="L229" s="10" t="s">
        <v>64</v>
      </c>
      <c r="M229" s="10" t="s">
        <v>245</v>
      </c>
      <c r="N229" s="10" t="s">
        <v>86</v>
      </c>
      <c r="O229" s="10" t="s">
        <v>67</v>
      </c>
      <c r="P229" s="10" t="s">
        <v>68</v>
      </c>
      <c r="Q229" s="10"/>
      <c r="R229" s="10"/>
      <c r="S229" s="10"/>
      <c r="T229" s="10"/>
      <c r="U229" s="10" t="s">
        <v>246</v>
      </c>
      <c r="V229" s="10" t="s">
        <v>974</v>
      </c>
      <c r="W229" s="10">
        <v>2.0</v>
      </c>
      <c r="X229" s="10" t="s">
        <v>74</v>
      </c>
      <c r="Y229" s="10" t="s">
        <v>75</v>
      </c>
      <c r="Z229" s="10" t="s">
        <v>74</v>
      </c>
      <c r="AA229" s="10" t="s">
        <v>76</v>
      </c>
      <c r="AB229" s="10" t="s">
        <v>74</v>
      </c>
      <c r="AC229" s="10"/>
      <c r="AD229" s="10" t="s">
        <v>74</v>
      </c>
      <c r="AE229" s="10">
        <v>4.0</v>
      </c>
      <c r="AF229" s="10" t="s">
        <v>74</v>
      </c>
      <c r="AG229" s="10" t="s">
        <v>74</v>
      </c>
      <c r="AH229" s="10" t="s">
        <v>74</v>
      </c>
      <c r="AI229" s="10" t="s">
        <v>74</v>
      </c>
      <c r="AJ229" s="10" t="s">
        <v>74</v>
      </c>
      <c r="AK229" s="10" t="s">
        <v>975</v>
      </c>
      <c r="AL229" s="10">
        <v>65.0</v>
      </c>
      <c r="AM229" s="10" t="s">
        <v>966</v>
      </c>
      <c r="AN229" s="10">
        <v>1.0</v>
      </c>
      <c r="AO229" s="10" t="s">
        <v>74</v>
      </c>
      <c r="AP229" s="10" t="s">
        <v>79</v>
      </c>
      <c r="AQ229" s="10" t="s">
        <v>80</v>
      </c>
      <c r="AR229" s="10">
        <v>300.0</v>
      </c>
      <c r="AS229" s="10" t="s">
        <v>81</v>
      </c>
      <c r="AT229" s="10">
        <v>996.0</v>
      </c>
      <c r="AU229" s="10"/>
      <c r="AV229" s="10" t="s">
        <v>976</v>
      </c>
      <c r="AW229" s="10" t="s">
        <v>74</v>
      </c>
      <c r="AX229" s="10">
        <v>1.0</v>
      </c>
      <c r="AY229" s="10">
        <v>45.0</v>
      </c>
      <c r="AZ229" s="10" t="s">
        <v>74</v>
      </c>
      <c r="BA229" s="10" t="s">
        <v>74</v>
      </c>
      <c r="BB229" s="10">
        <v>1.0</v>
      </c>
      <c r="BC229" s="10" t="s">
        <v>74</v>
      </c>
      <c r="BD229" s="10" t="s">
        <v>74</v>
      </c>
      <c r="BE229" s="10">
        <v>2.0</v>
      </c>
      <c r="BF229" s="10">
        <v>3.0</v>
      </c>
    </row>
    <row r="230" ht="14.25" customHeight="1">
      <c r="A230" s="4" t="s">
        <v>977</v>
      </c>
      <c r="B230" s="5"/>
      <c r="C230" s="6" t="s">
        <v>978</v>
      </c>
      <c r="D230" s="7"/>
      <c r="E230" s="15"/>
      <c r="F230" s="7"/>
      <c r="G230" s="7"/>
      <c r="H230" s="8"/>
      <c r="I230" s="7"/>
      <c r="J230" s="7"/>
      <c r="K230" s="7"/>
      <c r="L230" s="7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</row>
    <row r="231" ht="14.25" hidden="1" customHeight="1">
      <c r="A231" s="10">
        <f>A229+1</f>
        <v>207</v>
      </c>
      <c r="B231" s="10" t="s">
        <v>978</v>
      </c>
      <c r="C231" s="11" t="s">
        <v>979</v>
      </c>
      <c r="D231" s="11" t="s">
        <v>980</v>
      </c>
      <c r="E231" s="10">
        <v>1.0</v>
      </c>
      <c r="F231" s="11" t="s">
        <v>981</v>
      </c>
      <c r="G231" s="11"/>
      <c r="H231" s="10"/>
      <c r="I231" s="11"/>
      <c r="J231" s="11"/>
      <c r="K231" s="10" t="s">
        <v>145</v>
      </c>
      <c r="L231" s="10" t="s">
        <v>145</v>
      </c>
      <c r="M231" s="10" t="s">
        <v>65</v>
      </c>
      <c r="N231" s="10" t="s">
        <v>74</v>
      </c>
      <c r="O231" s="10"/>
      <c r="P231" s="10"/>
      <c r="Q231" s="10"/>
      <c r="R231" s="10"/>
      <c r="S231" s="10"/>
      <c r="T231" s="10"/>
      <c r="U231" s="10"/>
      <c r="V231" s="10" t="s">
        <v>74</v>
      </c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</row>
    <row r="232" ht="14.25" hidden="1" customHeight="1">
      <c r="A232" s="10">
        <f t="shared" ref="A232:A268" si="41">A231+1</f>
        <v>208</v>
      </c>
      <c r="B232" s="10" t="s">
        <v>978</v>
      </c>
      <c r="C232" s="11" t="s">
        <v>982</v>
      </c>
      <c r="D232" s="11" t="s">
        <v>983</v>
      </c>
      <c r="E232" s="10">
        <f t="shared" ref="E232:E268" si="42">E231+1</f>
        <v>2</v>
      </c>
      <c r="F232" s="11" t="s">
        <v>984</v>
      </c>
      <c r="G232" s="11"/>
      <c r="H232" s="10"/>
      <c r="I232" s="11"/>
      <c r="J232" s="11"/>
      <c r="K232" s="10" t="s">
        <v>145</v>
      </c>
      <c r="L232" s="10" t="s">
        <v>145</v>
      </c>
      <c r="M232" s="10" t="s">
        <v>245</v>
      </c>
      <c r="N232" s="10" t="s">
        <v>74</v>
      </c>
      <c r="O232" s="10"/>
      <c r="P232" s="10"/>
      <c r="Q232" s="10"/>
      <c r="R232" s="10"/>
      <c r="S232" s="10"/>
      <c r="T232" s="10"/>
      <c r="U232" s="10"/>
      <c r="V232" s="10" t="s">
        <v>74</v>
      </c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</row>
    <row r="233" ht="14.25" hidden="1" customHeight="1">
      <c r="A233" s="10">
        <f t="shared" si="41"/>
        <v>209</v>
      </c>
      <c r="B233" s="10" t="s">
        <v>978</v>
      </c>
      <c r="C233" s="11" t="s">
        <v>982</v>
      </c>
      <c r="D233" s="11" t="s">
        <v>985</v>
      </c>
      <c r="E233" s="10">
        <f t="shared" si="42"/>
        <v>3</v>
      </c>
      <c r="F233" s="11" t="s">
        <v>986</v>
      </c>
      <c r="G233" s="11"/>
      <c r="H233" s="10"/>
      <c r="I233" s="11"/>
      <c r="J233" s="11"/>
      <c r="K233" s="10" t="s">
        <v>145</v>
      </c>
      <c r="L233" s="10" t="s">
        <v>145</v>
      </c>
      <c r="M233" s="10" t="s">
        <v>245</v>
      </c>
      <c r="N233" s="10" t="s">
        <v>74</v>
      </c>
      <c r="O233" s="10"/>
      <c r="P233" s="10"/>
      <c r="Q233" s="10"/>
      <c r="R233" s="10"/>
      <c r="S233" s="10"/>
      <c r="T233" s="10"/>
      <c r="U233" s="10"/>
      <c r="V233" s="10" t="s">
        <v>74</v>
      </c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</row>
    <row r="234" ht="14.25" hidden="1" customHeight="1">
      <c r="A234" s="10">
        <f t="shared" si="41"/>
        <v>210</v>
      </c>
      <c r="B234" s="10" t="s">
        <v>978</v>
      </c>
      <c r="C234" s="11" t="s">
        <v>982</v>
      </c>
      <c r="D234" s="11" t="s">
        <v>987</v>
      </c>
      <c r="E234" s="10">
        <f t="shared" si="42"/>
        <v>4</v>
      </c>
      <c r="F234" s="11" t="s">
        <v>988</v>
      </c>
      <c r="G234" s="11"/>
      <c r="H234" s="10"/>
      <c r="I234" s="11"/>
      <c r="J234" s="11"/>
      <c r="K234" s="10" t="s">
        <v>64</v>
      </c>
      <c r="L234" s="10" t="s">
        <v>64</v>
      </c>
      <c r="M234" s="10" t="s">
        <v>245</v>
      </c>
      <c r="N234" s="10" t="s">
        <v>86</v>
      </c>
      <c r="O234" s="10" t="s">
        <v>67</v>
      </c>
      <c r="P234" s="10" t="s">
        <v>68</v>
      </c>
      <c r="Q234" s="10"/>
      <c r="R234" s="10"/>
      <c r="S234" s="10"/>
      <c r="T234" s="10"/>
      <c r="U234" s="10" t="s">
        <v>95</v>
      </c>
      <c r="V234" s="10" t="s">
        <v>989</v>
      </c>
      <c r="W234" s="10">
        <v>3.0</v>
      </c>
      <c r="X234" s="10" t="s">
        <v>74</v>
      </c>
      <c r="Y234" s="10" t="s">
        <v>75</v>
      </c>
      <c r="Z234" s="10" t="s">
        <v>74</v>
      </c>
      <c r="AA234" s="10" t="s">
        <v>76</v>
      </c>
      <c r="AB234" s="10" t="s">
        <v>74</v>
      </c>
      <c r="AC234" s="10"/>
      <c r="AD234" s="10" t="s">
        <v>74</v>
      </c>
      <c r="AE234" s="10">
        <v>4.0</v>
      </c>
      <c r="AF234" s="10" t="s">
        <v>74</v>
      </c>
      <c r="AG234" s="10" t="s">
        <v>74</v>
      </c>
      <c r="AH234" s="10" t="s">
        <v>74</v>
      </c>
      <c r="AI234" s="10" t="s">
        <v>74</v>
      </c>
      <c r="AJ234" s="10" t="s">
        <v>74</v>
      </c>
      <c r="AK234" s="10" t="s">
        <v>990</v>
      </c>
      <c r="AL234" s="10">
        <v>71.0</v>
      </c>
      <c r="AM234" s="10" t="s">
        <v>991</v>
      </c>
      <c r="AN234" s="10">
        <v>3.0</v>
      </c>
      <c r="AO234" s="10" t="s">
        <v>74</v>
      </c>
      <c r="AP234" s="10" t="s">
        <v>90</v>
      </c>
      <c r="AQ234" s="10" t="s">
        <v>91</v>
      </c>
      <c r="AR234" s="10">
        <v>500.0</v>
      </c>
      <c r="AS234" s="10" t="s">
        <v>81</v>
      </c>
      <c r="AT234" s="10">
        <v>996.0</v>
      </c>
      <c r="AU234" s="10"/>
      <c r="AV234" s="10" t="s">
        <v>74</v>
      </c>
      <c r="AW234" s="10" t="s">
        <v>74</v>
      </c>
      <c r="AX234" s="10">
        <v>1.0</v>
      </c>
      <c r="AY234" s="10">
        <v>0.0</v>
      </c>
      <c r="AZ234" s="10" t="s">
        <v>74</v>
      </c>
      <c r="BA234" s="10" t="s">
        <v>74</v>
      </c>
      <c r="BB234" s="10">
        <v>1.0</v>
      </c>
      <c r="BC234" s="10" t="s">
        <v>74</v>
      </c>
      <c r="BD234" s="10" t="s">
        <v>74</v>
      </c>
      <c r="BE234" s="10">
        <v>2.0</v>
      </c>
      <c r="BF234" s="10">
        <v>3.0</v>
      </c>
    </row>
    <row r="235" ht="14.25" hidden="1" customHeight="1">
      <c r="A235" s="10">
        <f t="shared" si="41"/>
        <v>211</v>
      </c>
      <c r="B235" s="10" t="s">
        <v>978</v>
      </c>
      <c r="C235" s="11" t="s">
        <v>982</v>
      </c>
      <c r="D235" s="11" t="s">
        <v>992</v>
      </c>
      <c r="E235" s="10">
        <f t="shared" si="42"/>
        <v>5</v>
      </c>
      <c r="F235" s="11" t="s">
        <v>987</v>
      </c>
      <c r="G235" s="11"/>
      <c r="H235" s="10"/>
      <c r="I235" s="11"/>
      <c r="J235" s="11"/>
      <c r="K235" s="10" t="s">
        <v>64</v>
      </c>
      <c r="L235" s="10" t="s">
        <v>64</v>
      </c>
      <c r="M235" s="10" t="s">
        <v>245</v>
      </c>
      <c r="N235" s="10" t="s">
        <v>86</v>
      </c>
      <c r="O235" s="10" t="s">
        <v>67</v>
      </c>
      <c r="P235" s="10"/>
      <c r="Q235" s="10"/>
      <c r="R235" s="10"/>
      <c r="S235" s="10"/>
      <c r="T235" s="10"/>
      <c r="U235" s="10" t="s">
        <v>95</v>
      </c>
      <c r="V235" s="10" t="s">
        <v>989</v>
      </c>
      <c r="W235" s="10">
        <v>3.0</v>
      </c>
      <c r="X235" s="10" t="s">
        <v>74</v>
      </c>
      <c r="Y235" s="10" t="s">
        <v>75</v>
      </c>
      <c r="Z235" s="10" t="s">
        <v>74</v>
      </c>
      <c r="AA235" s="10" t="s">
        <v>76</v>
      </c>
      <c r="AB235" s="10" t="s">
        <v>74</v>
      </c>
      <c r="AC235" s="10"/>
      <c r="AD235" s="10" t="s">
        <v>74</v>
      </c>
      <c r="AE235" s="10">
        <v>4.0</v>
      </c>
      <c r="AF235" s="10" t="s">
        <v>74</v>
      </c>
      <c r="AG235" s="10" t="s">
        <v>74</v>
      </c>
      <c r="AH235" s="10" t="s">
        <v>74</v>
      </c>
      <c r="AI235" s="10" t="s">
        <v>74</v>
      </c>
      <c r="AJ235" s="10" t="s">
        <v>74</v>
      </c>
      <c r="AK235" s="10" t="s">
        <v>993</v>
      </c>
      <c r="AL235" s="10">
        <v>71.0</v>
      </c>
      <c r="AM235" s="10" t="s">
        <v>991</v>
      </c>
      <c r="AN235" s="10">
        <v>3.0</v>
      </c>
      <c r="AO235" s="10" t="s">
        <v>74</v>
      </c>
      <c r="AP235" s="10" t="s">
        <v>90</v>
      </c>
      <c r="AQ235" s="10" t="s">
        <v>91</v>
      </c>
      <c r="AR235" s="10">
        <v>750.0</v>
      </c>
      <c r="AS235" s="10" t="s">
        <v>81</v>
      </c>
      <c r="AT235" s="10">
        <v>996.0</v>
      </c>
      <c r="AU235" s="10"/>
      <c r="AV235" s="10" t="s">
        <v>74</v>
      </c>
      <c r="AW235" s="10" t="s">
        <v>74</v>
      </c>
      <c r="AX235" s="10">
        <v>1.0</v>
      </c>
      <c r="AY235" s="10">
        <v>60.0</v>
      </c>
      <c r="AZ235" s="10" t="s">
        <v>74</v>
      </c>
      <c r="BA235" s="10" t="s">
        <v>74</v>
      </c>
      <c r="BB235" s="10">
        <v>1.0</v>
      </c>
      <c r="BC235" s="10" t="s">
        <v>74</v>
      </c>
      <c r="BD235" s="10" t="s">
        <v>74</v>
      </c>
      <c r="BE235" s="10">
        <v>2.0</v>
      </c>
      <c r="BF235" s="10">
        <v>2.0</v>
      </c>
    </row>
    <row r="236" ht="14.25" hidden="1" customHeight="1">
      <c r="A236" s="10">
        <f t="shared" si="41"/>
        <v>212</v>
      </c>
      <c r="B236" s="10" t="s">
        <v>978</v>
      </c>
      <c r="C236" s="11" t="s">
        <v>982</v>
      </c>
      <c r="D236" s="11" t="s">
        <v>992</v>
      </c>
      <c r="E236" s="10">
        <f t="shared" si="42"/>
        <v>6</v>
      </c>
      <c r="F236" s="11" t="s">
        <v>994</v>
      </c>
      <c r="G236" s="11"/>
      <c r="H236" s="10"/>
      <c r="I236" s="11"/>
      <c r="J236" s="11"/>
      <c r="K236" s="10" t="s">
        <v>145</v>
      </c>
      <c r="L236" s="10" t="s">
        <v>145</v>
      </c>
      <c r="M236" s="10" t="s">
        <v>245</v>
      </c>
      <c r="N236" s="10" t="s">
        <v>74</v>
      </c>
      <c r="O236" s="10"/>
      <c r="P236" s="10"/>
      <c r="Q236" s="10"/>
      <c r="R236" s="10"/>
      <c r="S236" s="10"/>
      <c r="T236" s="10"/>
      <c r="U236" s="10"/>
      <c r="V236" s="10" t="s">
        <v>74</v>
      </c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</row>
    <row r="237" ht="14.25" hidden="1" customHeight="1">
      <c r="A237" s="10">
        <f t="shared" si="41"/>
        <v>213</v>
      </c>
      <c r="B237" s="10" t="s">
        <v>978</v>
      </c>
      <c r="C237" s="14" t="s">
        <v>982</v>
      </c>
      <c r="D237" s="11" t="s">
        <v>995</v>
      </c>
      <c r="E237" s="10">
        <f t="shared" si="42"/>
        <v>7</v>
      </c>
      <c r="F237" s="14" t="s">
        <v>996</v>
      </c>
      <c r="G237" s="11"/>
      <c r="H237" s="10"/>
      <c r="I237" s="11"/>
      <c r="J237" s="11"/>
      <c r="K237" s="10" t="s">
        <v>64</v>
      </c>
      <c r="L237" s="10" t="s">
        <v>64</v>
      </c>
      <c r="M237" s="10" t="s">
        <v>65</v>
      </c>
      <c r="N237" s="10" t="s">
        <v>110</v>
      </c>
      <c r="O237" s="10" t="s">
        <v>67</v>
      </c>
      <c r="P237" s="10" t="s">
        <v>68</v>
      </c>
      <c r="Q237" s="10"/>
      <c r="R237" s="10"/>
      <c r="S237" s="10"/>
      <c r="T237" s="10"/>
      <c r="U237" s="10" t="s">
        <v>72</v>
      </c>
      <c r="V237" s="10" t="s">
        <v>997</v>
      </c>
      <c r="W237" s="10">
        <v>2.0</v>
      </c>
      <c r="X237" s="10" t="s">
        <v>74</v>
      </c>
      <c r="Y237" s="10" t="s">
        <v>75</v>
      </c>
      <c r="Z237" s="10" t="s">
        <v>74</v>
      </c>
      <c r="AA237" s="10" t="s">
        <v>76</v>
      </c>
      <c r="AB237" s="10" t="s">
        <v>74</v>
      </c>
      <c r="AC237" s="10"/>
      <c r="AD237" s="10" t="s">
        <v>74</v>
      </c>
      <c r="AE237" s="10">
        <v>4.0</v>
      </c>
      <c r="AF237" s="10" t="s">
        <v>74</v>
      </c>
      <c r="AG237" s="10" t="s">
        <v>74</v>
      </c>
      <c r="AH237" s="10" t="s">
        <v>74</v>
      </c>
      <c r="AI237" s="10" t="s">
        <v>74</v>
      </c>
      <c r="AJ237" s="10" t="s">
        <v>74</v>
      </c>
      <c r="AK237" s="10" t="s">
        <v>998</v>
      </c>
      <c r="AL237" s="10">
        <v>71.0</v>
      </c>
      <c r="AM237" s="10" t="s">
        <v>991</v>
      </c>
      <c r="AN237" s="10">
        <v>3.0</v>
      </c>
      <c r="AO237" s="10" t="s">
        <v>74</v>
      </c>
      <c r="AP237" s="10" t="s">
        <v>79</v>
      </c>
      <c r="AQ237" s="10" t="s">
        <v>80</v>
      </c>
      <c r="AR237" s="10">
        <v>500.0</v>
      </c>
      <c r="AS237" s="10" t="s">
        <v>81</v>
      </c>
      <c r="AT237" s="10">
        <v>996.0</v>
      </c>
      <c r="AU237" s="10"/>
      <c r="AV237" s="10" t="s">
        <v>999</v>
      </c>
      <c r="AW237" s="10" t="s">
        <v>74</v>
      </c>
      <c r="AX237" s="10">
        <v>1.0</v>
      </c>
      <c r="AY237" s="10">
        <v>57.0</v>
      </c>
      <c r="AZ237" s="10" t="s">
        <v>74</v>
      </c>
      <c r="BA237" s="10" t="s">
        <v>74</v>
      </c>
      <c r="BB237" s="10">
        <v>1.0</v>
      </c>
      <c r="BC237" s="10" t="s">
        <v>74</v>
      </c>
      <c r="BD237" s="10" t="s">
        <v>74</v>
      </c>
      <c r="BE237" s="10">
        <v>0.0</v>
      </c>
      <c r="BF237" s="10">
        <v>0.0</v>
      </c>
    </row>
    <row r="238" ht="14.25" hidden="1" customHeight="1">
      <c r="A238" s="10">
        <f t="shared" si="41"/>
        <v>214</v>
      </c>
      <c r="B238" s="10" t="s">
        <v>978</v>
      </c>
      <c r="C238" s="11" t="s">
        <v>982</v>
      </c>
      <c r="D238" s="11" t="s">
        <v>1000</v>
      </c>
      <c r="E238" s="10">
        <f t="shared" si="42"/>
        <v>8</v>
      </c>
      <c r="F238" s="11" t="s">
        <v>1001</v>
      </c>
      <c r="G238" s="11"/>
      <c r="H238" s="10"/>
      <c r="I238" s="11"/>
      <c r="J238" s="11"/>
      <c r="K238" s="10" t="s">
        <v>145</v>
      </c>
      <c r="L238" s="10" t="s">
        <v>145</v>
      </c>
      <c r="M238" s="10" t="s">
        <v>245</v>
      </c>
      <c r="N238" s="10" t="s">
        <v>74</v>
      </c>
      <c r="O238" s="10"/>
      <c r="P238" s="10"/>
      <c r="Q238" s="10"/>
      <c r="R238" s="10"/>
      <c r="S238" s="10"/>
      <c r="T238" s="10"/>
      <c r="U238" s="10"/>
      <c r="V238" s="10" t="s">
        <v>74</v>
      </c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</row>
    <row r="239" ht="14.25" hidden="1" customHeight="1">
      <c r="A239" s="10">
        <f t="shared" si="41"/>
        <v>215</v>
      </c>
      <c r="B239" s="10" t="s">
        <v>978</v>
      </c>
      <c r="C239" s="11" t="s">
        <v>982</v>
      </c>
      <c r="D239" s="11" t="s">
        <v>1000</v>
      </c>
      <c r="E239" s="10">
        <f t="shared" si="42"/>
        <v>9</v>
      </c>
      <c r="F239" s="11" t="s">
        <v>1002</v>
      </c>
      <c r="G239" s="11"/>
      <c r="H239" s="10"/>
      <c r="I239" s="11"/>
      <c r="J239" s="11"/>
      <c r="K239" s="10" t="s">
        <v>145</v>
      </c>
      <c r="L239" s="10" t="s">
        <v>145</v>
      </c>
      <c r="M239" s="10" t="s">
        <v>245</v>
      </c>
      <c r="N239" s="10" t="s">
        <v>74</v>
      </c>
      <c r="O239" s="10"/>
      <c r="P239" s="10"/>
      <c r="Q239" s="10"/>
      <c r="R239" s="10"/>
      <c r="S239" s="10"/>
      <c r="T239" s="10"/>
      <c r="U239" s="10"/>
      <c r="V239" s="10" t="s">
        <v>74</v>
      </c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</row>
    <row r="240" ht="14.25" hidden="1" customHeight="1">
      <c r="A240" s="10">
        <f t="shared" si="41"/>
        <v>216</v>
      </c>
      <c r="B240" s="10" t="s">
        <v>978</v>
      </c>
      <c r="C240" s="11" t="s">
        <v>982</v>
      </c>
      <c r="D240" s="11" t="s">
        <v>1000</v>
      </c>
      <c r="E240" s="10">
        <f t="shared" si="42"/>
        <v>10</v>
      </c>
      <c r="F240" s="11" t="s">
        <v>1003</v>
      </c>
      <c r="G240" s="11"/>
      <c r="H240" s="10"/>
      <c r="I240" s="11"/>
      <c r="J240" s="11"/>
      <c r="K240" s="10" t="s">
        <v>145</v>
      </c>
      <c r="L240" s="10" t="s">
        <v>145</v>
      </c>
      <c r="M240" s="10" t="s">
        <v>245</v>
      </c>
      <c r="N240" s="10" t="s">
        <v>74</v>
      </c>
      <c r="O240" s="10"/>
      <c r="P240" s="10"/>
      <c r="Q240" s="10"/>
      <c r="R240" s="10"/>
      <c r="S240" s="10"/>
      <c r="T240" s="10"/>
      <c r="U240" s="10"/>
      <c r="V240" s="10" t="s">
        <v>74</v>
      </c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</row>
    <row r="241" ht="14.25" hidden="1" customHeight="1">
      <c r="A241" s="10">
        <f t="shared" si="41"/>
        <v>217</v>
      </c>
      <c r="B241" s="10" t="s">
        <v>978</v>
      </c>
      <c r="C241" s="11" t="s">
        <v>982</v>
      </c>
      <c r="D241" s="11" t="s">
        <v>1000</v>
      </c>
      <c r="E241" s="10">
        <f t="shared" si="42"/>
        <v>11</v>
      </c>
      <c r="F241" s="11" t="s">
        <v>1004</v>
      </c>
      <c r="G241" s="11"/>
      <c r="H241" s="10"/>
      <c r="I241" s="11"/>
      <c r="J241" s="11"/>
      <c r="K241" s="10" t="s">
        <v>145</v>
      </c>
      <c r="L241" s="10" t="s">
        <v>145</v>
      </c>
      <c r="M241" s="10" t="s">
        <v>245</v>
      </c>
      <c r="N241" s="10" t="s">
        <v>74</v>
      </c>
      <c r="O241" s="10"/>
      <c r="P241" s="10"/>
      <c r="Q241" s="10"/>
      <c r="R241" s="10"/>
      <c r="S241" s="10"/>
      <c r="T241" s="10"/>
      <c r="U241" s="10"/>
      <c r="V241" s="10" t="s">
        <v>74</v>
      </c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</row>
    <row r="242" ht="14.25" hidden="1" customHeight="1">
      <c r="A242" s="10">
        <f t="shared" si="41"/>
        <v>218</v>
      </c>
      <c r="B242" s="10" t="s">
        <v>978</v>
      </c>
      <c r="C242" s="11" t="s">
        <v>1005</v>
      </c>
      <c r="D242" s="11" t="s">
        <v>1006</v>
      </c>
      <c r="E242" s="10">
        <f t="shared" si="42"/>
        <v>12</v>
      </c>
      <c r="F242" s="11" t="s">
        <v>1006</v>
      </c>
      <c r="G242" s="11"/>
      <c r="H242" s="10"/>
      <c r="I242" s="11"/>
      <c r="J242" s="11"/>
      <c r="K242" s="10" t="s">
        <v>64</v>
      </c>
      <c r="L242" s="10" t="s">
        <v>64</v>
      </c>
      <c r="M242" s="10" t="s">
        <v>65</v>
      </c>
      <c r="N242" s="10" t="s">
        <v>86</v>
      </c>
      <c r="O242" s="10" t="s">
        <v>67</v>
      </c>
      <c r="P242" s="10" t="s">
        <v>68</v>
      </c>
      <c r="Q242" s="10"/>
      <c r="R242" s="10"/>
      <c r="S242" s="10"/>
      <c r="T242" s="10"/>
      <c r="U242" s="10" t="s">
        <v>72</v>
      </c>
      <c r="V242" s="10" t="s">
        <v>1007</v>
      </c>
      <c r="W242" s="10">
        <v>2.0</v>
      </c>
      <c r="X242" s="10" t="s">
        <v>74</v>
      </c>
      <c r="Y242" s="10" t="s">
        <v>75</v>
      </c>
      <c r="Z242" s="10" t="s">
        <v>74</v>
      </c>
      <c r="AA242" s="10" t="s">
        <v>76</v>
      </c>
      <c r="AB242" s="10" t="s">
        <v>74</v>
      </c>
      <c r="AC242" s="10"/>
      <c r="AD242" s="10" t="s">
        <v>74</v>
      </c>
      <c r="AE242" s="10">
        <v>4.0</v>
      </c>
      <c r="AF242" s="10" t="s">
        <v>74</v>
      </c>
      <c r="AG242" s="10" t="s">
        <v>74</v>
      </c>
      <c r="AH242" s="10" t="s">
        <v>74</v>
      </c>
      <c r="AI242" s="10" t="s">
        <v>74</v>
      </c>
      <c r="AJ242" s="10" t="s">
        <v>74</v>
      </c>
      <c r="AK242" s="10" t="s">
        <v>1008</v>
      </c>
      <c r="AL242" s="10">
        <v>71.0</v>
      </c>
      <c r="AM242" s="10" t="s">
        <v>74</v>
      </c>
      <c r="AN242" s="10">
        <v>3.0</v>
      </c>
      <c r="AO242" s="10" t="s">
        <v>74</v>
      </c>
      <c r="AP242" s="10" t="s">
        <v>90</v>
      </c>
      <c r="AQ242" s="10" t="s">
        <v>91</v>
      </c>
      <c r="AR242" s="10">
        <v>500.0</v>
      </c>
      <c r="AS242" s="10" t="s">
        <v>81</v>
      </c>
      <c r="AT242" s="10">
        <v>996.0</v>
      </c>
      <c r="AU242" s="10"/>
      <c r="AV242" s="10" t="s">
        <v>221</v>
      </c>
      <c r="AW242" s="10" t="s">
        <v>74</v>
      </c>
      <c r="AX242" s="10">
        <v>1.0</v>
      </c>
      <c r="AY242" s="10">
        <v>54.0</v>
      </c>
      <c r="AZ242" s="10" t="s">
        <v>74</v>
      </c>
      <c r="BA242" s="10" t="s">
        <v>74</v>
      </c>
      <c r="BB242" s="10">
        <v>1.0</v>
      </c>
      <c r="BC242" s="10" t="s">
        <v>74</v>
      </c>
      <c r="BD242" s="10" t="s">
        <v>74</v>
      </c>
      <c r="BE242" s="10">
        <v>2.0</v>
      </c>
      <c r="BF242" s="10">
        <v>3.0</v>
      </c>
    </row>
    <row r="243" ht="14.25" hidden="1" customHeight="1">
      <c r="A243" s="10">
        <f t="shared" si="41"/>
        <v>219</v>
      </c>
      <c r="B243" s="10" t="s">
        <v>978</v>
      </c>
      <c r="C243" s="11" t="s">
        <v>1005</v>
      </c>
      <c r="D243" s="11" t="s">
        <v>1009</v>
      </c>
      <c r="E243" s="10">
        <f t="shared" si="42"/>
        <v>13</v>
      </c>
      <c r="F243" s="11" t="s">
        <v>1010</v>
      </c>
      <c r="G243" s="11"/>
      <c r="H243" s="10"/>
      <c r="I243" s="11"/>
      <c r="J243" s="11"/>
      <c r="K243" s="10" t="s">
        <v>145</v>
      </c>
      <c r="L243" s="10" t="s">
        <v>145</v>
      </c>
      <c r="M243" s="10" t="s">
        <v>245</v>
      </c>
      <c r="N243" s="10" t="s">
        <v>74</v>
      </c>
      <c r="O243" s="10"/>
      <c r="P243" s="10"/>
      <c r="Q243" s="10" t="s">
        <v>1011</v>
      </c>
      <c r="R243" s="10"/>
      <c r="S243" s="10"/>
      <c r="T243" s="10"/>
      <c r="U243" s="10"/>
      <c r="V243" s="10" t="s">
        <v>1012</v>
      </c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</row>
    <row r="244" ht="14.25" hidden="1" customHeight="1">
      <c r="A244" s="10">
        <f t="shared" si="41"/>
        <v>220</v>
      </c>
      <c r="B244" s="10" t="s">
        <v>978</v>
      </c>
      <c r="C244" s="11" t="s">
        <v>1005</v>
      </c>
      <c r="D244" s="11" t="s">
        <v>1013</v>
      </c>
      <c r="E244" s="10">
        <f t="shared" si="42"/>
        <v>14</v>
      </c>
      <c r="F244" s="11" t="s">
        <v>1014</v>
      </c>
      <c r="G244" s="11"/>
      <c r="H244" s="10"/>
      <c r="I244" s="11"/>
      <c r="J244" s="11"/>
      <c r="K244" s="10" t="s">
        <v>64</v>
      </c>
      <c r="L244" s="10" t="s">
        <v>64</v>
      </c>
      <c r="M244" s="10" t="s">
        <v>65</v>
      </c>
      <c r="N244" s="10" t="s">
        <v>86</v>
      </c>
      <c r="O244" s="10" t="s">
        <v>67</v>
      </c>
      <c r="P244" s="10" t="s">
        <v>1015</v>
      </c>
      <c r="Q244" s="10" t="s">
        <v>1016</v>
      </c>
      <c r="R244" s="10" t="s">
        <v>1017</v>
      </c>
      <c r="S244" s="10" t="s">
        <v>63</v>
      </c>
      <c r="T244" s="10"/>
      <c r="U244" s="10" t="s">
        <v>72</v>
      </c>
      <c r="V244" s="10" t="s">
        <v>1018</v>
      </c>
      <c r="W244" s="10">
        <v>2.0</v>
      </c>
      <c r="X244" s="10" t="s">
        <v>74</v>
      </c>
      <c r="Y244" s="10" t="s">
        <v>75</v>
      </c>
      <c r="Z244" s="10" t="s">
        <v>74</v>
      </c>
      <c r="AA244" s="10" t="s">
        <v>76</v>
      </c>
      <c r="AB244" s="10" t="s">
        <v>74</v>
      </c>
      <c r="AC244" s="10"/>
      <c r="AD244" s="10" t="s">
        <v>74</v>
      </c>
      <c r="AE244" s="10">
        <v>4.0</v>
      </c>
      <c r="AF244" s="10" t="s">
        <v>74</v>
      </c>
      <c r="AG244" s="10" t="s">
        <v>74</v>
      </c>
      <c r="AH244" s="10" t="s">
        <v>74</v>
      </c>
      <c r="AI244" s="10" t="s">
        <v>74</v>
      </c>
      <c r="AJ244" s="10" t="s">
        <v>74</v>
      </c>
      <c r="AK244" s="10" t="s">
        <v>1019</v>
      </c>
      <c r="AL244" s="10">
        <v>71.0</v>
      </c>
      <c r="AM244" s="10" t="s">
        <v>74</v>
      </c>
      <c r="AN244" s="10">
        <v>3.0</v>
      </c>
      <c r="AO244" s="10" t="s">
        <v>74</v>
      </c>
      <c r="AP244" s="10" t="s">
        <v>79</v>
      </c>
      <c r="AQ244" s="10" t="s">
        <v>80</v>
      </c>
      <c r="AR244" s="10">
        <v>500.0</v>
      </c>
      <c r="AS244" s="10" t="s">
        <v>81</v>
      </c>
      <c r="AT244" s="10">
        <v>996.0</v>
      </c>
      <c r="AU244" s="10"/>
      <c r="AV244" s="10" t="s">
        <v>221</v>
      </c>
      <c r="AW244" s="10" t="s">
        <v>74</v>
      </c>
      <c r="AX244" s="10">
        <v>1.0</v>
      </c>
      <c r="AY244" s="10">
        <v>57.0</v>
      </c>
      <c r="AZ244" s="10" t="s">
        <v>74</v>
      </c>
      <c r="BA244" s="10" t="s">
        <v>74</v>
      </c>
      <c r="BB244" s="10">
        <v>1.0</v>
      </c>
      <c r="BC244" s="10" t="s">
        <v>74</v>
      </c>
      <c r="BD244" s="10" t="s">
        <v>74</v>
      </c>
      <c r="BE244" s="10">
        <v>2.0</v>
      </c>
      <c r="BF244" s="10">
        <v>3.0</v>
      </c>
    </row>
    <row r="245" ht="14.25" hidden="1" customHeight="1">
      <c r="A245" s="10">
        <f t="shared" si="41"/>
        <v>221</v>
      </c>
      <c r="B245" s="10" t="s">
        <v>978</v>
      </c>
      <c r="C245" s="11" t="s">
        <v>1005</v>
      </c>
      <c r="D245" s="11" t="s">
        <v>1020</v>
      </c>
      <c r="E245" s="10">
        <f t="shared" si="42"/>
        <v>15</v>
      </c>
      <c r="F245" s="11" t="s">
        <v>1021</v>
      </c>
      <c r="G245" s="11"/>
      <c r="H245" s="10"/>
      <c r="I245" s="11"/>
      <c r="J245" s="11"/>
      <c r="K245" s="10" t="s">
        <v>145</v>
      </c>
      <c r="L245" s="10" t="s">
        <v>145</v>
      </c>
      <c r="M245" s="10" t="s">
        <v>245</v>
      </c>
      <c r="N245" s="10" t="s">
        <v>74</v>
      </c>
      <c r="O245" s="10"/>
      <c r="P245" s="10"/>
      <c r="Q245" s="10"/>
      <c r="R245" s="10"/>
      <c r="S245" s="10"/>
      <c r="T245" s="10"/>
      <c r="U245" s="10"/>
      <c r="V245" s="10" t="s">
        <v>74</v>
      </c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</row>
    <row r="246" ht="14.25" hidden="1" customHeight="1">
      <c r="A246" s="10">
        <f t="shared" si="41"/>
        <v>222</v>
      </c>
      <c r="B246" s="10" t="s">
        <v>978</v>
      </c>
      <c r="C246" s="11" t="s">
        <v>1005</v>
      </c>
      <c r="D246" s="11" t="s">
        <v>1022</v>
      </c>
      <c r="E246" s="10">
        <f t="shared" si="42"/>
        <v>16</v>
      </c>
      <c r="F246" s="11" t="s">
        <v>1023</v>
      </c>
      <c r="G246" s="11"/>
      <c r="H246" s="10"/>
      <c r="I246" s="11"/>
      <c r="J246" s="11"/>
      <c r="K246" s="10" t="s">
        <v>145</v>
      </c>
      <c r="L246" s="10" t="s">
        <v>145</v>
      </c>
      <c r="M246" s="10" t="s">
        <v>245</v>
      </c>
      <c r="N246" s="10" t="s">
        <v>74</v>
      </c>
      <c r="O246" s="10"/>
      <c r="P246" s="10"/>
      <c r="Q246" s="10"/>
      <c r="R246" s="10"/>
      <c r="S246" s="10"/>
      <c r="T246" s="10"/>
      <c r="U246" s="10"/>
      <c r="V246" s="10" t="s">
        <v>74</v>
      </c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</row>
    <row r="247" ht="14.25" hidden="1" customHeight="1">
      <c r="A247" s="10">
        <f t="shared" si="41"/>
        <v>223</v>
      </c>
      <c r="B247" s="10" t="s">
        <v>978</v>
      </c>
      <c r="C247" s="11" t="s">
        <v>1005</v>
      </c>
      <c r="D247" s="11" t="s">
        <v>1024</v>
      </c>
      <c r="E247" s="10">
        <f t="shared" si="42"/>
        <v>17</v>
      </c>
      <c r="F247" s="11" t="s">
        <v>1022</v>
      </c>
      <c r="G247" s="11"/>
      <c r="H247" s="10"/>
      <c r="I247" s="11"/>
      <c r="J247" s="11"/>
      <c r="K247" s="10" t="s">
        <v>64</v>
      </c>
      <c r="L247" s="10" t="s">
        <v>64</v>
      </c>
      <c r="M247" s="10" t="s">
        <v>65</v>
      </c>
      <c r="N247" s="10" t="s">
        <v>86</v>
      </c>
      <c r="O247" s="10" t="s">
        <v>67</v>
      </c>
      <c r="P247" s="10" t="s">
        <v>68</v>
      </c>
      <c r="Q247" s="10"/>
      <c r="R247" s="10"/>
      <c r="S247" s="10"/>
      <c r="T247" s="10"/>
      <c r="U247" s="10" t="s">
        <v>246</v>
      </c>
      <c r="V247" s="10" t="s">
        <v>1025</v>
      </c>
      <c r="W247" s="10">
        <v>3.0</v>
      </c>
      <c r="X247" s="10" t="s">
        <v>74</v>
      </c>
      <c r="Y247" s="10" t="s">
        <v>75</v>
      </c>
      <c r="Z247" s="10" t="s">
        <v>74</v>
      </c>
      <c r="AA247" s="10" t="s">
        <v>76</v>
      </c>
      <c r="AB247" s="10" t="s">
        <v>74</v>
      </c>
      <c r="AC247" s="10"/>
      <c r="AD247" s="10" t="s">
        <v>74</v>
      </c>
      <c r="AE247" s="10">
        <v>4.0</v>
      </c>
      <c r="AF247" s="10" t="s">
        <v>74</v>
      </c>
      <c r="AG247" s="10" t="s">
        <v>74</v>
      </c>
      <c r="AH247" s="10" t="s">
        <v>74</v>
      </c>
      <c r="AI247" s="10" t="s">
        <v>74</v>
      </c>
      <c r="AJ247" s="10" t="s">
        <v>74</v>
      </c>
      <c r="AK247" s="10" t="s">
        <v>1026</v>
      </c>
      <c r="AL247" s="10">
        <v>71.0</v>
      </c>
      <c r="AM247" s="10" t="s">
        <v>74</v>
      </c>
      <c r="AN247" s="10">
        <v>3.0</v>
      </c>
      <c r="AO247" s="10" t="s">
        <v>74</v>
      </c>
      <c r="AP247" s="10" t="s">
        <v>79</v>
      </c>
      <c r="AQ247" s="10" t="s">
        <v>80</v>
      </c>
      <c r="AR247" s="10">
        <v>1000.0</v>
      </c>
      <c r="AS247" s="10" t="s">
        <v>81</v>
      </c>
      <c r="AT247" s="10">
        <v>996.0</v>
      </c>
      <c r="AU247" s="10"/>
      <c r="AV247" s="10" t="s">
        <v>74</v>
      </c>
      <c r="AW247" s="10" t="s">
        <v>74</v>
      </c>
      <c r="AX247" s="10">
        <v>1.0</v>
      </c>
      <c r="AY247" s="10">
        <v>70.0</v>
      </c>
      <c r="AZ247" s="10" t="s">
        <v>74</v>
      </c>
      <c r="BA247" s="10" t="s">
        <v>74</v>
      </c>
      <c r="BB247" s="10">
        <v>1.0</v>
      </c>
      <c r="BC247" s="10" t="s">
        <v>74</v>
      </c>
      <c r="BD247" s="10" t="s">
        <v>74</v>
      </c>
      <c r="BE247" s="10">
        <v>3.0</v>
      </c>
      <c r="BF247" s="10">
        <v>3.0</v>
      </c>
    </row>
    <row r="248" ht="14.25" hidden="1" customHeight="1">
      <c r="A248" s="10">
        <f t="shared" si="41"/>
        <v>224</v>
      </c>
      <c r="B248" s="10" t="s">
        <v>978</v>
      </c>
      <c r="C248" s="11" t="s">
        <v>1027</v>
      </c>
      <c r="D248" s="11" t="s">
        <v>1028</v>
      </c>
      <c r="E248" s="10">
        <f t="shared" si="42"/>
        <v>18</v>
      </c>
      <c r="F248" s="11" t="s">
        <v>1028</v>
      </c>
      <c r="G248" s="11"/>
      <c r="H248" s="10"/>
      <c r="I248" s="11"/>
      <c r="J248" s="11"/>
      <c r="K248" s="10" t="s">
        <v>145</v>
      </c>
      <c r="L248" s="10" t="s">
        <v>145</v>
      </c>
      <c r="M248" s="10" t="s">
        <v>245</v>
      </c>
      <c r="N248" s="10" t="s">
        <v>74</v>
      </c>
      <c r="O248" s="10"/>
      <c r="P248" s="10"/>
      <c r="Q248" s="10"/>
      <c r="R248" s="10"/>
      <c r="S248" s="10"/>
      <c r="T248" s="10"/>
      <c r="U248" s="10"/>
      <c r="V248" s="10" t="s">
        <v>74</v>
      </c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</row>
    <row r="249" ht="14.25" hidden="1" customHeight="1">
      <c r="A249" s="10">
        <f t="shared" si="41"/>
        <v>225</v>
      </c>
      <c r="B249" s="10" t="s">
        <v>978</v>
      </c>
      <c r="C249" s="11" t="s">
        <v>1027</v>
      </c>
      <c r="D249" s="11" t="s">
        <v>1029</v>
      </c>
      <c r="E249" s="10">
        <f t="shared" si="42"/>
        <v>19</v>
      </c>
      <c r="F249" s="11" t="s">
        <v>1030</v>
      </c>
      <c r="G249" s="11"/>
      <c r="H249" s="10"/>
      <c r="I249" s="11"/>
      <c r="J249" s="11"/>
      <c r="K249" s="10" t="s">
        <v>64</v>
      </c>
      <c r="L249" s="10" t="s">
        <v>64</v>
      </c>
      <c r="M249" s="10" t="s">
        <v>65</v>
      </c>
      <c r="N249" s="10" t="s">
        <v>86</v>
      </c>
      <c r="O249" s="10" t="s">
        <v>67</v>
      </c>
      <c r="P249" s="10" t="s">
        <v>1015</v>
      </c>
      <c r="Q249" s="10"/>
      <c r="R249" s="10"/>
      <c r="S249" s="10"/>
      <c r="T249" s="10"/>
      <c r="U249" s="10" t="s">
        <v>95</v>
      </c>
      <c r="V249" s="10" t="s">
        <v>1031</v>
      </c>
      <c r="W249" s="10">
        <v>2.0</v>
      </c>
      <c r="X249" s="10" t="s">
        <v>74</v>
      </c>
      <c r="Y249" s="10" t="s">
        <v>75</v>
      </c>
      <c r="Z249" s="10" t="s">
        <v>74</v>
      </c>
      <c r="AA249" s="10" t="s">
        <v>76</v>
      </c>
      <c r="AB249" s="10" t="s">
        <v>74</v>
      </c>
      <c r="AC249" s="10"/>
      <c r="AD249" s="10" t="s">
        <v>74</v>
      </c>
      <c r="AE249" s="10">
        <v>4.0</v>
      </c>
      <c r="AF249" s="10" t="s">
        <v>74</v>
      </c>
      <c r="AG249" s="10" t="s">
        <v>74</v>
      </c>
      <c r="AH249" s="10" t="s">
        <v>74</v>
      </c>
      <c r="AI249" s="10" t="s">
        <v>74</v>
      </c>
      <c r="AJ249" s="10" t="s">
        <v>74</v>
      </c>
      <c r="AK249" s="10" t="s">
        <v>1032</v>
      </c>
      <c r="AL249" s="10">
        <v>71.0</v>
      </c>
      <c r="AM249" s="10" t="s">
        <v>1033</v>
      </c>
      <c r="AN249" s="10">
        <v>3.0</v>
      </c>
      <c r="AO249" s="10" t="s">
        <v>74</v>
      </c>
      <c r="AP249" s="10" t="s">
        <v>79</v>
      </c>
      <c r="AQ249" s="10" t="s">
        <v>80</v>
      </c>
      <c r="AR249" s="10">
        <v>600.0</v>
      </c>
      <c r="AS249" s="10" t="s">
        <v>81</v>
      </c>
      <c r="AT249" s="10">
        <v>996.0</v>
      </c>
      <c r="AU249" s="10"/>
      <c r="AV249" s="10" t="s">
        <v>74</v>
      </c>
      <c r="AW249" s="10" t="s">
        <v>74</v>
      </c>
      <c r="AX249" s="10">
        <v>1.0</v>
      </c>
      <c r="AY249" s="10">
        <v>57.0</v>
      </c>
      <c r="AZ249" s="10" t="s">
        <v>74</v>
      </c>
      <c r="BA249" s="10" t="s">
        <v>74</v>
      </c>
      <c r="BB249" s="10">
        <v>1.0</v>
      </c>
      <c r="BC249" s="10" t="s">
        <v>74</v>
      </c>
      <c r="BD249" s="10" t="s">
        <v>74</v>
      </c>
      <c r="BE249" s="10">
        <v>2.0</v>
      </c>
      <c r="BF249" s="10">
        <v>3.0</v>
      </c>
    </row>
    <row r="250" ht="14.25" hidden="1" customHeight="1">
      <c r="A250" s="10">
        <f t="shared" si="41"/>
        <v>226</v>
      </c>
      <c r="B250" s="10" t="s">
        <v>978</v>
      </c>
      <c r="C250" s="11" t="s">
        <v>1027</v>
      </c>
      <c r="D250" s="11" t="s">
        <v>1034</v>
      </c>
      <c r="E250" s="10">
        <f t="shared" si="42"/>
        <v>20</v>
      </c>
      <c r="F250" s="11" t="s">
        <v>1035</v>
      </c>
      <c r="G250" s="11"/>
      <c r="H250" s="10"/>
      <c r="I250" s="11"/>
      <c r="J250" s="11"/>
      <c r="K250" s="10" t="s">
        <v>64</v>
      </c>
      <c r="L250" s="10" t="s">
        <v>64</v>
      </c>
      <c r="M250" s="10" t="s">
        <v>245</v>
      </c>
      <c r="N250" s="10" t="s">
        <v>86</v>
      </c>
      <c r="O250" s="10" t="s">
        <v>67</v>
      </c>
      <c r="P250" s="10" t="s">
        <v>68</v>
      </c>
      <c r="Q250" s="10"/>
      <c r="R250" s="10"/>
      <c r="S250" s="10"/>
      <c r="T250" s="10"/>
      <c r="U250" s="10" t="s">
        <v>72</v>
      </c>
      <c r="V250" s="10" t="s">
        <v>1031</v>
      </c>
      <c r="W250" s="10">
        <v>3.0</v>
      </c>
      <c r="X250" s="10" t="s">
        <v>74</v>
      </c>
      <c r="Y250" s="10" t="s">
        <v>75</v>
      </c>
      <c r="Z250" s="10" t="s">
        <v>74</v>
      </c>
      <c r="AA250" s="10" t="s">
        <v>76</v>
      </c>
      <c r="AB250" s="10" t="s">
        <v>74</v>
      </c>
      <c r="AC250" s="10"/>
      <c r="AD250" s="10" t="s">
        <v>74</v>
      </c>
      <c r="AE250" s="10">
        <v>4.0</v>
      </c>
      <c r="AF250" s="10" t="s">
        <v>74</v>
      </c>
      <c r="AG250" s="10" t="s">
        <v>74</v>
      </c>
      <c r="AH250" s="10" t="s">
        <v>74</v>
      </c>
      <c r="AI250" s="10" t="s">
        <v>74</v>
      </c>
      <c r="AJ250" s="10" t="s">
        <v>74</v>
      </c>
      <c r="AK250" s="10" t="s">
        <v>1036</v>
      </c>
      <c r="AL250" s="10">
        <v>71.0</v>
      </c>
      <c r="AM250" s="10" t="s">
        <v>74</v>
      </c>
      <c r="AN250" s="10">
        <v>3.0</v>
      </c>
      <c r="AO250" s="10" t="s">
        <v>74</v>
      </c>
      <c r="AP250" s="10" t="s">
        <v>79</v>
      </c>
      <c r="AQ250" s="10" t="s">
        <v>80</v>
      </c>
      <c r="AR250" s="10">
        <v>500.0</v>
      </c>
      <c r="AS250" s="10" t="s">
        <v>81</v>
      </c>
      <c r="AT250" s="10">
        <v>996.0</v>
      </c>
      <c r="AU250" s="10"/>
      <c r="AV250" s="10" t="s">
        <v>1037</v>
      </c>
      <c r="AW250" s="10" t="s">
        <v>74</v>
      </c>
      <c r="AX250" s="10">
        <v>1.0</v>
      </c>
      <c r="AY250" s="10">
        <v>0.0</v>
      </c>
      <c r="AZ250" s="10" t="s">
        <v>74</v>
      </c>
      <c r="BA250" s="10" t="s">
        <v>74</v>
      </c>
      <c r="BB250" s="10">
        <v>1.0</v>
      </c>
      <c r="BC250" s="10" t="s">
        <v>74</v>
      </c>
      <c r="BD250" s="10" t="s">
        <v>74</v>
      </c>
      <c r="BE250" s="10">
        <v>2.0</v>
      </c>
      <c r="BF250" s="10">
        <v>3.0</v>
      </c>
    </row>
    <row r="251" ht="14.25" hidden="1" customHeight="1">
      <c r="A251" s="10">
        <f t="shared" si="41"/>
        <v>227</v>
      </c>
      <c r="B251" s="10" t="s">
        <v>978</v>
      </c>
      <c r="C251" s="11" t="s">
        <v>1027</v>
      </c>
      <c r="D251" s="11" t="s">
        <v>1038</v>
      </c>
      <c r="E251" s="10">
        <f t="shared" si="42"/>
        <v>21</v>
      </c>
      <c r="F251" s="11" t="s">
        <v>1039</v>
      </c>
      <c r="G251" s="11"/>
      <c r="H251" s="10"/>
      <c r="I251" s="11"/>
      <c r="J251" s="11"/>
      <c r="K251" s="10" t="s">
        <v>64</v>
      </c>
      <c r="L251" s="10" t="s">
        <v>64</v>
      </c>
      <c r="M251" s="10" t="s">
        <v>65</v>
      </c>
      <c r="N251" s="10" t="s">
        <v>86</v>
      </c>
      <c r="O251" s="10" t="s">
        <v>67</v>
      </c>
      <c r="P251" s="10" t="s">
        <v>68</v>
      </c>
      <c r="Q251" s="10" t="s">
        <v>1040</v>
      </c>
      <c r="R251" s="10" t="s">
        <v>1041</v>
      </c>
      <c r="S251" s="10" t="s">
        <v>63</v>
      </c>
      <c r="T251" s="10"/>
      <c r="U251" s="10" t="s">
        <v>72</v>
      </c>
      <c r="V251" s="10" t="s">
        <v>1042</v>
      </c>
      <c r="W251" s="10">
        <v>2.0</v>
      </c>
      <c r="X251" s="10" t="s">
        <v>74</v>
      </c>
      <c r="Y251" s="10" t="s">
        <v>75</v>
      </c>
      <c r="Z251" s="10" t="s">
        <v>74</v>
      </c>
      <c r="AA251" s="10" t="s">
        <v>76</v>
      </c>
      <c r="AB251" s="10" t="s">
        <v>74</v>
      </c>
      <c r="AC251" s="10"/>
      <c r="AD251" s="10" t="s">
        <v>74</v>
      </c>
      <c r="AE251" s="10">
        <v>4.0</v>
      </c>
      <c r="AF251" s="10" t="s">
        <v>74</v>
      </c>
      <c r="AG251" s="10" t="s">
        <v>74</v>
      </c>
      <c r="AH251" s="10" t="s">
        <v>74</v>
      </c>
      <c r="AI251" s="10" t="s">
        <v>74</v>
      </c>
      <c r="AJ251" s="10" t="s">
        <v>74</v>
      </c>
      <c r="AK251" s="10" t="s">
        <v>1043</v>
      </c>
      <c r="AL251" s="10">
        <v>71.0</v>
      </c>
      <c r="AM251" s="10" t="s">
        <v>1033</v>
      </c>
      <c r="AN251" s="10">
        <v>3.0</v>
      </c>
      <c r="AO251" s="10" t="s">
        <v>74</v>
      </c>
      <c r="AP251" s="10" t="s">
        <v>79</v>
      </c>
      <c r="AQ251" s="10" t="s">
        <v>80</v>
      </c>
      <c r="AR251" s="10">
        <v>500.0</v>
      </c>
      <c r="AS251" s="10" t="s">
        <v>81</v>
      </c>
      <c r="AT251" s="10">
        <v>996.0</v>
      </c>
      <c r="AU251" s="10"/>
      <c r="AV251" s="10" t="s">
        <v>221</v>
      </c>
      <c r="AW251" s="10" t="s">
        <v>74</v>
      </c>
      <c r="AX251" s="10">
        <v>1.0</v>
      </c>
      <c r="AY251" s="10">
        <v>57.0</v>
      </c>
      <c r="AZ251" s="10" t="s">
        <v>74</v>
      </c>
      <c r="BA251" s="10" t="s">
        <v>74</v>
      </c>
      <c r="BB251" s="10">
        <v>1.0</v>
      </c>
      <c r="BC251" s="10" t="s">
        <v>74</v>
      </c>
      <c r="BD251" s="10" t="s">
        <v>74</v>
      </c>
      <c r="BE251" s="10">
        <v>3.0</v>
      </c>
      <c r="BF251" s="10">
        <v>2.0</v>
      </c>
    </row>
    <row r="252" ht="14.25" hidden="1" customHeight="1">
      <c r="A252" s="10">
        <f t="shared" si="41"/>
        <v>228</v>
      </c>
      <c r="B252" s="10" t="s">
        <v>978</v>
      </c>
      <c r="C252" s="11" t="s">
        <v>1027</v>
      </c>
      <c r="D252" s="11" t="s">
        <v>1044</v>
      </c>
      <c r="E252" s="10">
        <f t="shared" si="42"/>
        <v>22</v>
      </c>
      <c r="F252" s="11" t="s">
        <v>1044</v>
      </c>
      <c r="G252" s="11"/>
      <c r="H252" s="10"/>
      <c r="I252" s="11"/>
      <c r="J252" s="11"/>
      <c r="K252" s="10" t="s">
        <v>64</v>
      </c>
      <c r="L252" s="10" t="s">
        <v>64</v>
      </c>
      <c r="M252" s="10" t="s">
        <v>245</v>
      </c>
      <c r="N252" s="10" t="s">
        <v>86</v>
      </c>
      <c r="O252" s="10" t="s">
        <v>67</v>
      </c>
      <c r="P252" s="10" t="s">
        <v>68</v>
      </c>
      <c r="Q252" s="10" t="s">
        <v>1045</v>
      </c>
      <c r="R252" s="10" t="s">
        <v>1046</v>
      </c>
      <c r="S252" s="10" t="s">
        <v>63</v>
      </c>
      <c r="T252" s="10"/>
      <c r="U252" s="10" t="s">
        <v>95</v>
      </c>
      <c r="V252" s="10" t="s">
        <v>1047</v>
      </c>
      <c r="W252" s="10">
        <v>1.0</v>
      </c>
      <c r="X252" s="10" t="s">
        <v>74</v>
      </c>
      <c r="Y252" s="10" t="s">
        <v>75</v>
      </c>
      <c r="Z252" s="10" t="s">
        <v>74</v>
      </c>
      <c r="AA252" s="10" t="s">
        <v>76</v>
      </c>
      <c r="AB252" s="10" t="s">
        <v>74</v>
      </c>
      <c r="AC252" s="10"/>
      <c r="AD252" s="10" t="s">
        <v>74</v>
      </c>
      <c r="AE252" s="10">
        <v>4.0</v>
      </c>
      <c r="AF252" s="10" t="s">
        <v>74</v>
      </c>
      <c r="AG252" s="10" t="s">
        <v>74</v>
      </c>
      <c r="AH252" s="10" t="s">
        <v>74</v>
      </c>
      <c r="AI252" s="10" t="s">
        <v>74</v>
      </c>
      <c r="AJ252" s="10" t="s">
        <v>74</v>
      </c>
      <c r="AK252" s="10" t="s">
        <v>1048</v>
      </c>
      <c r="AL252" s="10">
        <v>71.0</v>
      </c>
      <c r="AM252" s="10" t="s">
        <v>1033</v>
      </c>
      <c r="AN252" s="10">
        <v>3.0</v>
      </c>
      <c r="AO252" s="10" t="s">
        <v>74</v>
      </c>
      <c r="AP252" s="10" t="s">
        <v>90</v>
      </c>
      <c r="AQ252" s="10" t="s">
        <v>91</v>
      </c>
      <c r="AR252" s="10">
        <v>1000.0</v>
      </c>
      <c r="AS252" s="10" t="s">
        <v>123</v>
      </c>
      <c r="AT252" s="10">
        <v>996.0</v>
      </c>
      <c r="AU252" s="10"/>
      <c r="AV252" s="10" t="s">
        <v>74</v>
      </c>
      <c r="AW252" s="10" t="s">
        <v>74</v>
      </c>
      <c r="AX252" s="10">
        <v>1.0</v>
      </c>
      <c r="AY252" s="10">
        <v>0.0</v>
      </c>
      <c r="AZ252" s="10" t="s">
        <v>74</v>
      </c>
      <c r="BA252" s="10" t="s">
        <v>74</v>
      </c>
      <c r="BB252" s="10">
        <v>1.0</v>
      </c>
      <c r="BC252" s="10" t="s">
        <v>74</v>
      </c>
      <c r="BD252" s="10" t="s">
        <v>74</v>
      </c>
      <c r="BE252" s="10">
        <v>0.0</v>
      </c>
      <c r="BF252" s="10">
        <v>0.0</v>
      </c>
    </row>
    <row r="253" ht="14.25" hidden="1" customHeight="1">
      <c r="A253" s="10">
        <f t="shared" si="41"/>
        <v>229</v>
      </c>
      <c r="B253" s="10" t="s">
        <v>978</v>
      </c>
      <c r="C253" s="11" t="s">
        <v>1027</v>
      </c>
      <c r="D253" s="11" t="s">
        <v>1049</v>
      </c>
      <c r="E253" s="10">
        <f t="shared" si="42"/>
        <v>23</v>
      </c>
      <c r="F253" s="11" t="s">
        <v>1050</v>
      </c>
      <c r="G253" s="11"/>
      <c r="H253" s="10"/>
      <c r="I253" s="11"/>
      <c r="J253" s="11"/>
      <c r="K253" s="10" t="s">
        <v>145</v>
      </c>
      <c r="L253" s="10" t="s">
        <v>145</v>
      </c>
      <c r="M253" s="10" t="s">
        <v>245</v>
      </c>
      <c r="N253" s="10" t="s">
        <v>74</v>
      </c>
      <c r="O253" s="10"/>
      <c r="P253" s="10"/>
      <c r="Q253" s="10"/>
      <c r="R253" s="10"/>
      <c r="S253" s="10"/>
      <c r="T253" s="10"/>
      <c r="U253" s="10"/>
      <c r="V253" s="10" t="s">
        <v>74</v>
      </c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</row>
    <row r="254" ht="14.25" hidden="1" customHeight="1">
      <c r="A254" s="10">
        <f t="shared" si="41"/>
        <v>230</v>
      </c>
      <c r="B254" s="10" t="s">
        <v>978</v>
      </c>
      <c r="C254" s="11" t="s">
        <v>1027</v>
      </c>
      <c r="D254" s="11" t="s">
        <v>1049</v>
      </c>
      <c r="E254" s="10">
        <f t="shared" si="42"/>
        <v>24</v>
      </c>
      <c r="F254" s="11" t="s">
        <v>1051</v>
      </c>
      <c r="G254" s="11"/>
      <c r="H254" s="10"/>
      <c r="I254" s="11"/>
      <c r="J254" s="11"/>
      <c r="K254" s="10" t="s">
        <v>145</v>
      </c>
      <c r="L254" s="10" t="s">
        <v>145</v>
      </c>
      <c r="M254" s="10" t="s">
        <v>245</v>
      </c>
      <c r="N254" s="10" t="s">
        <v>74</v>
      </c>
      <c r="O254" s="10"/>
      <c r="P254" s="10"/>
      <c r="Q254" s="10"/>
      <c r="R254" s="10"/>
      <c r="S254" s="10"/>
      <c r="T254" s="10"/>
      <c r="U254" s="10"/>
      <c r="V254" s="10" t="s">
        <v>74</v>
      </c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</row>
    <row r="255" ht="14.25" hidden="1" customHeight="1">
      <c r="A255" s="10">
        <f t="shared" si="41"/>
        <v>231</v>
      </c>
      <c r="B255" s="10" t="s">
        <v>978</v>
      </c>
      <c r="C255" s="11" t="s">
        <v>1027</v>
      </c>
      <c r="D255" s="11" t="s">
        <v>1049</v>
      </c>
      <c r="E255" s="10">
        <f t="shared" si="42"/>
        <v>25</v>
      </c>
      <c r="F255" s="11" t="s">
        <v>1052</v>
      </c>
      <c r="G255" s="11"/>
      <c r="H255" s="10"/>
      <c r="I255" s="11"/>
      <c r="J255" s="11"/>
      <c r="K255" s="10" t="s">
        <v>64</v>
      </c>
      <c r="L255" s="10" t="s">
        <v>64</v>
      </c>
      <c r="M255" s="10" t="s">
        <v>245</v>
      </c>
      <c r="N255" s="10" t="s">
        <v>86</v>
      </c>
      <c r="O255" s="10" t="s">
        <v>67</v>
      </c>
      <c r="P255" s="10" t="s">
        <v>68</v>
      </c>
      <c r="Q255" s="10"/>
      <c r="R255" s="10"/>
      <c r="S255" s="10"/>
      <c r="T255" s="10"/>
      <c r="U255" s="10" t="s">
        <v>246</v>
      </c>
      <c r="V255" s="10" t="s">
        <v>1053</v>
      </c>
      <c r="W255" s="10">
        <v>3.0</v>
      </c>
      <c r="X255" s="10" t="s">
        <v>74</v>
      </c>
      <c r="Y255" s="10" t="s">
        <v>75</v>
      </c>
      <c r="Z255" s="10" t="s">
        <v>74</v>
      </c>
      <c r="AA255" s="10" t="s">
        <v>76</v>
      </c>
      <c r="AB255" s="10" t="s">
        <v>74</v>
      </c>
      <c r="AC255" s="10"/>
      <c r="AD255" s="10" t="s">
        <v>74</v>
      </c>
      <c r="AE255" s="10">
        <v>4.0</v>
      </c>
      <c r="AF255" s="10" t="s">
        <v>74</v>
      </c>
      <c r="AG255" s="10" t="s">
        <v>74</v>
      </c>
      <c r="AH255" s="10" t="s">
        <v>74</v>
      </c>
      <c r="AI255" s="10" t="s">
        <v>74</v>
      </c>
      <c r="AJ255" s="10" t="s">
        <v>74</v>
      </c>
      <c r="AK255" s="10" t="s">
        <v>1054</v>
      </c>
      <c r="AL255" s="10">
        <v>71.0</v>
      </c>
      <c r="AM255" s="10" t="s">
        <v>1033</v>
      </c>
      <c r="AN255" s="10">
        <v>3.0</v>
      </c>
      <c r="AO255" s="10" t="s">
        <v>74</v>
      </c>
      <c r="AP255" s="10" t="s">
        <v>90</v>
      </c>
      <c r="AQ255" s="10" t="s">
        <v>91</v>
      </c>
      <c r="AR255" s="10">
        <v>500.0</v>
      </c>
      <c r="AS255" s="10" t="s">
        <v>81</v>
      </c>
      <c r="AT255" s="10">
        <v>996.0</v>
      </c>
      <c r="AU255" s="10"/>
      <c r="AV255" s="10" t="s">
        <v>221</v>
      </c>
      <c r="AW255" s="10" t="s">
        <v>74</v>
      </c>
      <c r="AX255" s="10">
        <v>1.0</v>
      </c>
      <c r="AY255" s="10">
        <v>60.0</v>
      </c>
      <c r="AZ255" s="10" t="s">
        <v>74</v>
      </c>
      <c r="BA255" s="10" t="s">
        <v>74</v>
      </c>
      <c r="BB255" s="10">
        <v>1.0</v>
      </c>
      <c r="BC255" s="10" t="s">
        <v>74</v>
      </c>
      <c r="BD255" s="10" t="s">
        <v>74</v>
      </c>
      <c r="BE255" s="10">
        <v>0.0</v>
      </c>
      <c r="BF255" s="10">
        <v>0.0</v>
      </c>
    </row>
    <row r="256" ht="14.25" hidden="1" customHeight="1">
      <c r="A256" s="10">
        <f t="shared" si="41"/>
        <v>232</v>
      </c>
      <c r="B256" s="10" t="s">
        <v>978</v>
      </c>
      <c r="C256" s="11" t="s">
        <v>1027</v>
      </c>
      <c r="D256" s="11" t="s">
        <v>1055</v>
      </c>
      <c r="E256" s="10">
        <f t="shared" si="42"/>
        <v>26</v>
      </c>
      <c r="F256" s="11" t="s">
        <v>1056</v>
      </c>
      <c r="G256" s="11"/>
      <c r="H256" s="10"/>
      <c r="I256" s="11"/>
      <c r="J256" s="11"/>
      <c r="K256" s="10" t="s">
        <v>145</v>
      </c>
      <c r="L256" s="10" t="s">
        <v>145</v>
      </c>
      <c r="M256" s="10" t="s">
        <v>245</v>
      </c>
      <c r="N256" s="10" t="s">
        <v>74</v>
      </c>
      <c r="O256" s="10"/>
      <c r="P256" s="10"/>
      <c r="Q256" s="10"/>
      <c r="R256" s="10"/>
      <c r="S256" s="10"/>
      <c r="T256" s="10"/>
      <c r="U256" s="10"/>
      <c r="V256" s="10" t="s">
        <v>74</v>
      </c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</row>
    <row r="257" ht="14.25" customHeight="1">
      <c r="A257" s="10">
        <f t="shared" si="41"/>
        <v>233</v>
      </c>
      <c r="B257" s="10" t="s">
        <v>978</v>
      </c>
      <c r="C257" s="11" t="s">
        <v>1057</v>
      </c>
      <c r="D257" s="11" t="s">
        <v>1058</v>
      </c>
      <c r="E257" s="10">
        <f t="shared" si="42"/>
        <v>27</v>
      </c>
      <c r="F257" s="11" t="s">
        <v>1059</v>
      </c>
      <c r="G257" s="11"/>
      <c r="H257" s="10"/>
      <c r="I257" s="11"/>
      <c r="J257" s="11"/>
      <c r="K257" s="10" t="s">
        <v>64</v>
      </c>
      <c r="L257" s="10" t="s">
        <v>64</v>
      </c>
      <c r="M257" s="10" t="s">
        <v>109</v>
      </c>
      <c r="N257" s="10" t="s">
        <v>228</v>
      </c>
      <c r="O257" s="10" t="s">
        <v>67</v>
      </c>
      <c r="P257" s="10" t="s">
        <v>68</v>
      </c>
      <c r="Q257" s="10" t="s">
        <v>1060</v>
      </c>
      <c r="R257" s="10" t="s">
        <v>1061</v>
      </c>
      <c r="S257" s="10" t="s">
        <v>63</v>
      </c>
      <c r="T257" s="10"/>
      <c r="U257" s="10" t="s">
        <v>113</v>
      </c>
      <c r="V257" s="10" t="s">
        <v>1062</v>
      </c>
      <c r="W257" s="10">
        <v>1.0</v>
      </c>
      <c r="X257" s="10" t="s">
        <v>74</v>
      </c>
      <c r="Y257" s="10" t="s">
        <v>75</v>
      </c>
      <c r="Z257" s="10" t="s">
        <v>74</v>
      </c>
      <c r="AA257" s="10" t="s">
        <v>76</v>
      </c>
      <c r="AB257" s="10" t="s">
        <v>74</v>
      </c>
      <c r="AC257" s="10"/>
      <c r="AD257" s="10" t="s">
        <v>74</v>
      </c>
      <c r="AE257" s="10">
        <v>4.0</v>
      </c>
      <c r="AF257" s="10" t="s">
        <v>74</v>
      </c>
      <c r="AG257" s="10" t="s">
        <v>74</v>
      </c>
      <c r="AH257" s="10" t="s">
        <v>74</v>
      </c>
      <c r="AI257" s="10" t="s">
        <v>74</v>
      </c>
      <c r="AJ257" s="10" t="s">
        <v>74</v>
      </c>
      <c r="AK257" s="10" t="s">
        <v>1063</v>
      </c>
      <c r="AL257" s="10">
        <v>71.0</v>
      </c>
      <c r="AM257" s="10" t="s">
        <v>1064</v>
      </c>
      <c r="AN257" s="10">
        <v>1.0</v>
      </c>
      <c r="AO257" s="10" t="s">
        <v>74</v>
      </c>
      <c r="AP257" s="10" t="s">
        <v>79</v>
      </c>
      <c r="AQ257" s="10" t="s">
        <v>80</v>
      </c>
      <c r="AR257" s="10">
        <v>700.0</v>
      </c>
      <c r="AS257" s="10" t="s">
        <v>81</v>
      </c>
      <c r="AT257" s="10">
        <v>1.0</v>
      </c>
      <c r="AU257" s="10"/>
      <c r="AV257" s="10" t="s">
        <v>221</v>
      </c>
      <c r="AW257" s="10" t="s">
        <v>74</v>
      </c>
      <c r="AX257" s="10">
        <v>1.0</v>
      </c>
      <c r="AY257" s="10">
        <v>65.0</v>
      </c>
      <c r="AZ257" s="10" t="s">
        <v>74</v>
      </c>
      <c r="BA257" s="10" t="s">
        <v>74</v>
      </c>
      <c r="BB257" s="10">
        <v>1.0</v>
      </c>
      <c r="BC257" s="10" t="s">
        <v>74</v>
      </c>
      <c r="BD257" s="10" t="s">
        <v>74</v>
      </c>
      <c r="BE257" s="10">
        <v>2.0</v>
      </c>
      <c r="BF257" s="10">
        <v>3.0</v>
      </c>
    </row>
    <row r="258" ht="14.25" hidden="1" customHeight="1">
      <c r="A258" s="10">
        <f t="shared" si="41"/>
        <v>234</v>
      </c>
      <c r="B258" s="10" t="s">
        <v>978</v>
      </c>
      <c r="C258" s="11" t="s">
        <v>1057</v>
      </c>
      <c r="D258" s="11" t="s">
        <v>1065</v>
      </c>
      <c r="E258" s="10">
        <f t="shared" si="42"/>
        <v>28</v>
      </c>
      <c r="F258" s="11" t="s">
        <v>1066</v>
      </c>
      <c r="G258" s="11"/>
      <c r="H258" s="10"/>
      <c r="I258" s="11"/>
      <c r="J258" s="11"/>
      <c r="K258" s="10" t="s">
        <v>64</v>
      </c>
      <c r="L258" s="10" t="s">
        <v>64</v>
      </c>
      <c r="M258" s="10" t="s">
        <v>1067</v>
      </c>
      <c r="N258" s="10" t="s">
        <v>86</v>
      </c>
      <c r="O258" s="10" t="s">
        <v>67</v>
      </c>
      <c r="P258" s="10" t="s">
        <v>68</v>
      </c>
      <c r="Q258" s="10"/>
      <c r="R258" s="10"/>
      <c r="S258" s="10"/>
      <c r="T258" s="10"/>
      <c r="U258" s="10" t="s">
        <v>72</v>
      </c>
      <c r="V258" s="10" t="s">
        <v>1068</v>
      </c>
      <c r="W258" s="10">
        <v>3.0</v>
      </c>
      <c r="X258" s="10" t="s">
        <v>74</v>
      </c>
      <c r="Y258" s="10" t="s">
        <v>75</v>
      </c>
      <c r="Z258" s="10" t="s">
        <v>74</v>
      </c>
      <c r="AA258" s="10" t="s">
        <v>76</v>
      </c>
      <c r="AB258" s="10" t="s">
        <v>74</v>
      </c>
      <c r="AC258" s="10"/>
      <c r="AD258" s="10" t="s">
        <v>74</v>
      </c>
      <c r="AE258" s="10">
        <v>4.0</v>
      </c>
      <c r="AF258" s="10" t="s">
        <v>74</v>
      </c>
      <c r="AG258" s="10" t="s">
        <v>74</v>
      </c>
      <c r="AH258" s="10" t="s">
        <v>74</v>
      </c>
      <c r="AI258" s="10" t="s">
        <v>74</v>
      </c>
      <c r="AJ258" s="10" t="s">
        <v>74</v>
      </c>
      <c r="AK258" s="10" t="s">
        <v>1069</v>
      </c>
      <c r="AL258" s="10">
        <v>71.0</v>
      </c>
      <c r="AM258" s="10" t="s">
        <v>1064</v>
      </c>
      <c r="AN258" s="10">
        <v>3.0</v>
      </c>
      <c r="AO258" s="10" t="s">
        <v>74</v>
      </c>
      <c r="AP258" s="10" t="s">
        <v>90</v>
      </c>
      <c r="AQ258" s="10" t="s">
        <v>91</v>
      </c>
      <c r="AR258" s="10">
        <v>200.0</v>
      </c>
      <c r="AS258" s="10" t="s">
        <v>81</v>
      </c>
      <c r="AT258" s="10">
        <v>996.0</v>
      </c>
      <c r="AU258" s="10"/>
      <c r="AV258" s="10" t="s">
        <v>1070</v>
      </c>
      <c r="AW258" s="10" t="s">
        <v>74</v>
      </c>
      <c r="AX258" s="10">
        <v>1.0</v>
      </c>
      <c r="AY258" s="10">
        <v>34.0</v>
      </c>
      <c r="AZ258" s="10" t="s">
        <v>74</v>
      </c>
      <c r="BA258" s="10" t="s">
        <v>74</v>
      </c>
      <c r="BB258" s="10">
        <v>1.0</v>
      </c>
      <c r="BC258" s="10" t="s">
        <v>74</v>
      </c>
      <c r="BD258" s="10" t="s">
        <v>74</v>
      </c>
      <c r="BE258" s="10">
        <v>2.0</v>
      </c>
      <c r="BF258" s="10">
        <v>2.0</v>
      </c>
    </row>
    <row r="259" ht="14.25" hidden="1" customHeight="1">
      <c r="A259" s="10">
        <f t="shared" si="41"/>
        <v>235</v>
      </c>
      <c r="B259" s="10" t="s">
        <v>978</v>
      </c>
      <c r="C259" s="11" t="s">
        <v>1071</v>
      </c>
      <c r="D259" s="11" t="s">
        <v>1072</v>
      </c>
      <c r="E259" s="10">
        <f t="shared" si="42"/>
        <v>29</v>
      </c>
      <c r="F259" s="11" t="s">
        <v>1072</v>
      </c>
      <c r="G259" s="11"/>
      <c r="H259" s="10"/>
      <c r="I259" s="11"/>
      <c r="J259" s="11"/>
      <c r="K259" s="10" t="s">
        <v>145</v>
      </c>
      <c r="L259" s="10" t="s">
        <v>145</v>
      </c>
      <c r="M259" s="10" t="s">
        <v>1067</v>
      </c>
      <c r="N259" s="10" t="s">
        <v>74</v>
      </c>
      <c r="O259" s="10"/>
      <c r="P259" s="10"/>
      <c r="Q259" s="10"/>
      <c r="R259" s="10"/>
      <c r="S259" s="10"/>
      <c r="T259" s="10"/>
      <c r="U259" s="10"/>
      <c r="V259" s="10" t="s">
        <v>74</v>
      </c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</row>
    <row r="260" ht="14.25" hidden="1" customHeight="1">
      <c r="A260" s="10">
        <f t="shared" si="41"/>
        <v>236</v>
      </c>
      <c r="B260" s="10" t="s">
        <v>978</v>
      </c>
      <c r="C260" s="11" t="s">
        <v>1071</v>
      </c>
      <c r="D260" s="11" t="s">
        <v>1072</v>
      </c>
      <c r="E260" s="10">
        <f t="shared" si="42"/>
        <v>30</v>
      </c>
      <c r="F260" s="11" t="s">
        <v>1073</v>
      </c>
      <c r="G260" s="11"/>
      <c r="H260" s="10"/>
      <c r="I260" s="11"/>
      <c r="J260" s="11"/>
      <c r="K260" s="10" t="s">
        <v>145</v>
      </c>
      <c r="L260" s="10" t="s">
        <v>145</v>
      </c>
      <c r="M260" s="10" t="s">
        <v>1067</v>
      </c>
      <c r="N260" s="10" t="s">
        <v>74</v>
      </c>
      <c r="O260" s="10"/>
      <c r="P260" s="10"/>
      <c r="Q260" s="10"/>
      <c r="R260" s="10"/>
      <c r="S260" s="10"/>
      <c r="T260" s="10"/>
      <c r="U260" s="10"/>
      <c r="V260" s="10" t="s">
        <v>74</v>
      </c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</row>
    <row r="261" ht="14.25" hidden="1" customHeight="1">
      <c r="A261" s="10">
        <f t="shared" si="41"/>
        <v>237</v>
      </c>
      <c r="B261" s="10" t="s">
        <v>978</v>
      </c>
      <c r="C261" s="11" t="s">
        <v>1071</v>
      </c>
      <c r="D261" s="11" t="s">
        <v>1072</v>
      </c>
      <c r="E261" s="10">
        <f t="shared" si="42"/>
        <v>31</v>
      </c>
      <c r="F261" s="11" t="s">
        <v>1074</v>
      </c>
      <c r="G261" s="11"/>
      <c r="H261" s="10"/>
      <c r="I261" s="11"/>
      <c r="J261" s="11"/>
      <c r="K261" s="10" t="s">
        <v>145</v>
      </c>
      <c r="L261" s="10" t="s">
        <v>145</v>
      </c>
      <c r="M261" s="10" t="s">
        <v>1067</v>
      </c>
      <c r="N261" s="10" t="s">
        <v>74</v>
      </c>
      <c r="O261" s="10"/>
      <c r="P261" s="10"/>
      <c r="Q261" s="10"/>
      <c r="R261" s="10"/>
      <c r="S261" s="10"/>
      <c r="T261" s="10"/>
      <c r="U261" s="10"/>
      <c r="V261" s="10" t="s">
        <v>74</v>
      </c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</row>
    <row r="262" ht="14.25" hidden="1" customHeight="1">
      <c r="A262" s="10">
        <f t="shared" si="41"/>
        <v>238</v>
      </c>
      <c r="B262" s="10" t="s">
        <v>978</v>
      </c>
      <c r="C262" s="11" t="s">
        <v>1071</v>
      </c>
      <c r="D262" s="11" t="s">
        <v>1075</v>
      </c>
      <c r="E262" s="10">
        <f t="shared" si="42"/>
        <v>32</v>
      </c>
      <c r="F262" s="11" t="s">
        <v>1076</v>
      </c>
      <c r="G262" s="11"/>
      <c r="H262" s="10"/>
      <c r="I262" s="11"/>
      <c r="J262" s="11"/>
      <c r="K262" s="10" t="s">
        <v>145</v>
      </c>
      <c r="L262" s="10" t="s">
        <v>145</v>
      </c>
      <c r="M262" s="10" t="s">
        <v>1067</v>
      </c>
      <c r="N262" s="10" t="s">
        <v>74</v>
      </c>
      <c r="O262" s="10"/>
      <c r="P262" s="10"/>
      <c r="Q262" s="10"/>
      <c r="R262" s="10"/>
      <c r="S262" s="10"/>
      <c r="T262" s="10"/>
      <c r="U262" s="10"/>
      <c r="V262" s="10" t="s">
        <v>74</v>
      </c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</row>
    <row r="263" ht="14.25" hidden="1" customHeight="1">
      <c r="A263" s="10">
        <f t="shared" si="41"/>
        <v>239</v>
      </c>
      <c r="B263" s="10" t="s">
        <v>978</v>
      </c>
      <c r="C263" s="11" t="s">
        <v>1071</v>
      </c>
      <c r="D263" s="11" t="s">
        <v>1077</v>
      </c>
      <c r="E263" s="10">
        <f t="shared" si="42"/>
        <v>33</v>
      </c>
      <c r="F263" s="11" t="s">
        <v>1078</v>
      </c>
      <c r="G263" s="11"/>
      <c r="H263" s="10"/>
      <c r="I263" s="11"/>
      <c r="J263" s="11"/>
      <c r="K263" s="10" t="s">
        <v>145</v>
      </c>
      <c r="L263" s="10" t="s">
        <v>145</v>
      </c>
      <c r="M263" s="10" t="s">
        <v>1067</v>
      </c>
      <c r="N263" s="10" t="s">
        <v>74</v>
      </c>
      <c r="O263" s="10"/>
      <c r="P263" s="10"/>
      <c r="Q263" s="10"/>
      <c r="R263" s="10"/>
      <c r="S263" s="10"/>
      <c r="T263" s="10"/>
      <c r="U263" s="10"/>
      <c r="V263" s="10" t="s">
        <v>74</v>
      </c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</row>
    <row r="264" ht="14.25" hidden="1" customHeight="1">
      <c r="A264" s="10">
        <f t="shared" si="41"/>
        <v>240</v>
      </c>
      <c r="B264" s="10" t="s">
        <v>978</v>
      </c>
      <c r="C264" s="11" t="s">
        <v>1079</v>
      </c>
      <c r="D264" s="11" t="s">
        <v>1080</v>
      </c>
      <c r="E264" s="10">
        <f t="shared" si="42"/>
        <v>34</v>
      </c>
      <c r="F264" s="11" t="s">
        <v>1081</v>
      </c>
      <c r="G264" s="11"/>
      <c r="H264" s="10"/>
      <c r="I264" s="11"/>
      <c r="J264" s="11"/>
      <c r="K264" s="10" t="s">
        <v>64</v>
      </c>
      <c r="L264" s="10" t="s">
        <v>64</v>
      </c>
      <c r="M264" s="10" t="s">
        <v>65</v>
      </c>
      <c r="N264" s="10" t="s">
        <v>86</v>
      </c>
      <c r="O264" s="10" t="s">
        <v>67</v>
      </c>
      <c r="P264" s="10" t="s">
        <v>68</v>
      </c>
      <c r="Q264" s="10"/>
      <c r="R264" s="10"/>
      <c r="S264" s="10"/>
      <c r="T264" s="10"/>
      <c r="U264" s="10" t="s">
        <v>72</v>
      </c>
      <c r="V264" s="10" t="s">
        <v>1082</v>
      </c>
      <c r="W264" s="10">
        <v>1.0</v>
      </c>
      <c r="X264" s="10" t="s">
        <v>74</v>
      </c>
      <c r="Y264" s="10" t="s">
        <v>75</v>
      </c>
      <c r="Z264" s="10" t="s">
        <v>74</v>
      </c>
      <c r="AA264" s="10" t="s">
        <v>76</v>
      </c>
      <c r="AB264" s="10" t="s">
        <v>74</v>
      </c>
      <c r="AC264" s="10"/>
      <c r="AD264" s="10" t="s">
        <v>74</v>
      </c>
      <c r="AE264" s="10">
        <v>4.0</v>
      </c>
      <c r="AF264" s="10" t="s">
        <v>74</v>
      </c>
      <c r="AG264" s="10" t="s">
        <v>74</v>
      </c>
      <c r="AH264" s="10" t="s">
        <v>74</v>
      </c>
      <c r="AI264" s="10" t="s">
        <v>74</v>
      </c>
      <c r="AJ264" s="10" t="s">
        <v>74</v>
      </c>
      <c r="AK264" s="10" t="s">
        <v>1083</v>
      </c>
      <c r="AL264" s="10">
        <v>71.0</v>
      </c>
      <c r="AM264" s="10" t="s">
        <v>1084</v>
      </c>
      <c r="AN264" s="10">
        <v>1.0</v>
      </c>
      <c r="AO264" s="10" t="s">
        <v>74</v>
      </c>
      <c r="AP264" s="10" t="s">
        <v>90</v>
      </c>
      <c r="AQ264" s="10" t="s">
        <v>91</v>
      </c>
      <c r="AR264" s="10">
        <v>750.0</v>
      </c>
      <c r="AS264" s="10" t="s">
        <v>81</v>
      </c>
      <c r="AT264" s="10">
        <v>996.0</v>
      </c>
      <c r="AU264" s="10"/>
      <c r="AV264" s="10" t="s">
        <v>999</v>
      </c>
      <c r="AW264" s="10" t="s">
        <v>74</v>
      </c>
      <c r="AX264" s="10">
        <v>1.0</v>
      </c>
      <c r="AY264" s="10">
        <v>63.0</v>
      </c>
      <c r="AZ264" s="10" t="s">
        <v>74</v>
      </c>
      <c r="BA264" s="10" t="s">
        <v>74</v>
      </c>
      <c r="BB264" s="10">
        <v>1.0</v>
      </c>
      <c r="BC264" s="10" t="s">
        <v>74</v>
      </c>
      <c r="BD264" s="10" t="s">
        <v>74</v>
      </c>
      <c r="BE264" s="10">
        <v>2.0</v>
      </c>
      <c r="BF264" s="10">
        <v>3.0</v>
      </c>
    </row>
    <row r="265" ht="14.25" hidden="1" customHeight="1">
      <c r="A265" s="10">
        <f t="shared" si="41"/>
        <v>241</v>
      </c>
      <c r="B265" s="10" t="s">
        <v>978</v>
      </c>
      <c r="C265" s="11" t="s">
        <v>1085</v>
      </c>
      <c r="D265" s="11" t="s">
        <v>1086</v>
      </c>
      <c r="E265" s="10">
        <f t="shared" si="42"/>
        <v>35</v>
      </c>
      <c r="F265" s="11" t="s">
        <v>1087</v>
      </c>
      <c r="G265" s="11"/>
      <c r="H265" s="10"/>
      <c r="I265" s="11"/>
      <c r="J265" s="11"/>
      <c r="K265" s="10" t="s">
        <v>64</v>
      </c>
      <c r="L265" s="10" t="s">
        <v>64</v>
      </c>
      <c r="M265" s="10" t="s">
        <v>65</v>
      </c>
      <c r="N265" s="10" t="s">
        <v>86</v>
      </c>
      <c r="O265" s="10" t="s">
        <v>67</v>
      </c>
      <c r="P265" s="10" t="s">
        <v>68</v>
      </c>
      <c r="Q265" s="10" t="s">
        <v>1088</v>
      </c>
      <c r="R265" s="10" t="s">
        <v>1089</v>
      </c>
      <c r="S265" s="10" t="s">
        <v>63</v>
      </c>
      <c r="T265" s="10"/>
      <c r="U265" s="10" t="s">
        <v>72</v>
      </c>
      <c r="V265" s="10" t="s">
        <v>1090</v>
      </c>
      <c r="W265" s="10">
        <v>2.0</v>
      </c>
      <c r="X265" s="10" t="s">
        <v>74</v>
      </c>
      <c r="Y265" s="10" t="s">
        <v>75</v>
      </c>
      <c r="Z265" s="10" t="s">
        <v>74</v>
      </c>
      <c r="AA265" s="10" t="s">
        <v>76</v>
      </c>
      <c r="AB265" s="10" t="s">
        <v>74</v>
      </c>
      <c r="AC265" s="10"/>
      <c r="AD265" s="10" t="s">
        <v>74</v>
      </c>
      <c r="AE265" s="10">
        <v>4.0</v>
      </c>
      <c r="AF265" s="10" t="s">
        <v>74</v>
      </c>
      <c r="AG265" s="10" t="s">
        <v>74</v>
      </c>
      <c r="AH265" s="10" t="s">
        <v>74</v>
      </c>
      <c r="AI265" s="10" t="s">
        <v>74</v>
      </c>
      <c r="AJ265" s="10" t="s">
        <v>74</v>
      </c>
      <c r="AK265" s="10" t="s">
        <v>1091</v>
      </c>
      <c r="AL265" s="10">
        <v>71.0</v>
      </c>
      <c r="AM265" s="10" t="s">
        <v>1092</v>
      </c>
      <c r="AN265" s="10">
        <v>3.0</v>
      </c>
      <c r="AO265" s="10" t="s">
        <v>74</v>
      </c>
      <c r="AP265" s="10" t="s">
        <v>79</v>
      </c>
      <c r="AQ265" s="10" t="s">
        <v>80</v>
      </c>
      <c r="AR265" s="10">
        <v>1000.0</v>
      </c>
      <c r="AS265" s="10" t="s">
        <v>81</v>
      </c>
      <c r="AT265" s="10">
        <v>996.0</v>
      </c>
      <c r="AU265" s="10"/>
      <c r="AV265" s="10" t="s">
        <v>221</v>
      </c>
      <c r="AW265" s="10" t="s">
        <v>74</v>
      </c>
      <c r="AX265" s="10">
        <v>1.0</v>
      </c>
      <c r="AY265" s="10">
        <v>70.0</v>
      </c>
      <c r="AZ265" s="10" t="s">
        <v>74</v>
      </c>
      <c r="BA265" s="10" t="s">
        <v>74</v>
      </c>
      <c r="BB265" s="10">
        <v>1.0</v>
      </c>
      <c r="BC265" s="10" t="s">
        <v>74</v>
      </c>
      <c r="BD265" s="10" t="s">
        <v>74</v>
      </c>
      <c r="BE265" s="10">
        <v>3.0</v>
      </c>
      <c r="BF265" s="10">
        <v>3.0</v>
      </c>
    </row>
    <row r="266" ht="14.25" hidden="1" customHeight="1">
      <c r="A266" s="10">
        <f t="shared" si="41"/>
        <v>242</v>
      </c>
      <c r="B266" s="10" t="s">
        <v>978</v>
      </c>
      <c r="C266" s="11" t="s">
        <v>1085</v>
      </c>
      <c r="D266" s="11" t="s">
        <v>1086</v>
      </c>
      <c r="E266" s="10">
        <f t="shared" si="42"/>
        <v>36</v>
      </c>
      <c r="F266" s="11" t="s">
        <v>1093</v>
      </c>
      <c r="G266" s="11"/>
      <c r="H266" s="10"/>
      <c r="I266" s="11"/>
      <c r="J266" s="11"/>
      <c r="K266" s="10" t="s">
        <v>145</v>
      </c>
      <c r="L266" s="10" t="s">
        <v>145</v>
      </c>
      <c r="M266" s="10" t="s">
        <v>245</v>
      </c>
      <c r="N266" s="10" t="s">
        <v>74</v>
      </c>
      <c r="O266" s="10"/>
      <c r="P266" s="10"/>
      <c r="Q266" s="10"/>
      <c r="R266" s="10"/>
      <c r="S266" s="10"/>
      <c r="T266" s="10"/>
      <c r="U266" s="10"/>
      <c r="V266" s="10" t="s">
        <v>74</v>
      </c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</row>
    <row r="267" ht="14.25" hidden="1" customHeight="1">
      <c r="A267" s="10">
        <f t="shared" si="41"/>
        <v>243</v>
      </c>
      <c r="B267" s="10" t="s">
        <v>978</v>
      </c>
      <c r="C267" s="11" t="s">
        <v>1085</v>
      </c>
      <c r="D267" s="11" t="s">
        <v>1094</v>
      </c>
      <c r="E267" s="10">
        <f t="shared" si="42"/>
        <v>37</v>
      </c>
      <c r="F267" s="11" t="s">
        <v>1095</v>
      </c>
      <c r="G267" s="11"/>
      <c r="H267" s="10"/>
      <c r="I267" s="11"/>
      <c r="J267" s="11"/>
      <c r="K267" s="10" t="s">
        <v>145</v>
      </c>
      <c r="L267" s="10" t="s">
        <v>145</v>
      </c>
      <c r="M267" s="10" t="s">
        <v>65</v>
      </c>
      <c r="N267" s="10" t="s">
        <v>74</v>
      </c>
      <c r="O267" s="10"/>
      <c r="P267" s="10"/>
      <c r="Q267" s="10"/>
      <c r="R267" s="10"/>
      <c r="S267" s="10"/>
      <c r="T267" s="10"/>
      <c r="U267" s="10"/>
      <c r="V267" s="10" t="s">
        <v>74</v>
      </c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</row>
    <row r="268" ht="14.25" hidden="1" customHeight="1">
      <c r="A268" s="10">
        <f t="shared" si="41"/>
        <v>244</v>
      </c>
      <c r="B268" s="10" t="s">
        <v>978</v>
      </c>
      <c r="C268" s="11" t="s">
        <v>1085</v>
      </c>
      <c r="D268" s="11" t="s">
        <v>1096</v>
      </c>
      <c r="E268" s="10">
        <f t="shared" si="42"/>
        <v>38</v>
      </c>
      <c r="F268" s="11" t="s">
        <v>1097</v>
      </c>
      <c r="G268" s="11"/>
      <c r="H268" s="10"/>
      <c r="I268" s="11"/>
      <c r="J268" s="11"/>
      <c r="K268" s="10" t="s">
        <v>145</v>
      </c>
      <c r="L268" s="10" t="s">
        <v>145</v>
      </c>
      <c r="M268" s="10" t="s">
        <v>65</v>
      </c>
      <c r="N268" s="10" t="s">
        <v>74</v>
      </c>
      <c r="O268" s="10" t="s">
        <v>1098</v>
      </c>
      <c r="P268" s="10" t="s">
        <v>1015</v>
      </c>
      <c r="Q268" s="10"/>
      <c r="R268" s="10"/>
      <c r="S268" s="10"/>
      <c r="T268" s="10"/>
      <c r="U268" s="10"/>
      <c r="V268" s="10" t="s">
        <v>1099</v>
      </c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</row>
    <row r="269" ht="14.25" hidden="1" customHeight="1">
      <c r="A269" s="4" t="s">
        <v>1100</v>
      </c>
      <c r="B269" s="5"/>
      <c r="C269" s="6" t="s">
        <v>1101</v>
      </c>
      <c r="D269" s="7"/>
      <c r="E269" s="15"/>
      <c r="F269" s="7"/>
      <c r="G269" s="7"/>
      <c r="H269" s="8"/>
      <c r="I269" s="7"/>
      <c r="J269" s="7"/>
      <c r="K269" s="7"/>
      <c r="L269" s="7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</row>
    <row r="270" ht="14.25" hidden="1" customHeight="1">
      <c r="A270" s="10">
        <f>A268+1</f>
        <v>245</v>
      </c>
      <c r="B270" s="10" t="s">
        <v>1101</v>
      </c>
      <c r="C270" s="11" t="s">
        <v>1102</v>
      </c>
      <c r="D270" s="11" t="s">
        <v>1103</v>
      </c>
      <c r="E270" s="10">
        <v>1.0</v>
      </c>
      <c r="F270" s="11" t="s">
        <v>1103</v>
      </c>
      <c r="G270" s="11"/>
      <c r="H270" s="10"/>
      <c r="I270" s="11"/>
      <c r="J270" s="11"/>
      <c r="K270" s="10" t="s">
        <v>145</v>
      </c>
      <c r="L270" s="10" t="s">
        <v>145</v>
      </c>
      <c r="M270" s="10" t="s">
        <v>65</v>
      </c>
      <c r="N270" s="10" t="s">
        <v>74</v>
      </c>
      <c r="O270" s="10"/>
      <c r="P270" s="10" t="s">
        <v>74</v>
      </c>
      <c r="Q270" s="10"/>
      <c r="R270" s="10"/>
      <c r="S270" s="10"/>
      <c r="T270" s="10"/>
      <c r="U270" s="10"/>
      <c r="V270" s="10" t="s">
        <v>74</v>
      </c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</row>
    <row r="271" ht="14.25" hidden="1" customHeight="1">
      <c r="A271" s="10">
        <f t="shared" ref="A271:A272" si="43">A270+1</f>
        <v>246</v>
      </c>
      <c r="B271" s="10" t="s">
        <v>1101</v>
      </c>
      <c r="C271" s="14" t="s">
        <v>1104</v>
      </c>
      <c r="D271" s="11" t="s">
        <v>1105</v>
      </c>
      <c r="E271" s="10">
        <f t="shared" ref="E271:E272" si="44">E270+1</f>
        <v>2</v>
      </c>
      <c r="F271" s="14" t="s">
        <v>1106</v>
      </c>
      <c r="G271" s="11"/>
      <c r="H271" s="10"/>
      <c r="I271" s="11"/>
      <c r="J271" s="11"/>
      <c r="K271" s="10" t="s">
        <v>64</v>
      </c>
      <c r="L271" s="10" t="s">
        <v>64</v>
      </c>
      <c r="M271" s="10" t="s">
        <v>109</v>
      </c>
      <c r="N271" s="10" t="s">
        <v>110</v>
      </c>
      <c r="O271" s="10" t="s">
        <v>67</v>
      </c>
      <c r="P271" s="10" t="s">
        <v>68</v>
      </c>
      <c r="Q271" s="10" t="s">
        <v>1107</v>
      </c>
      <c r="R271" s="10" t="s">
        <v>1108</v>
      </c>
      <c r="S271" s="10" t="s">
        <v>63</v>
      </c>
      <c r="T271" s="10"/>
      <c r="U271" s="10" t="s">
        <v>113</v>
      </c>
      <c r="V271" s="10" t="s">
        <v>1109</v>
      </c>
      <c r="W271" s="10">
        <v>1.0</v>
      </c>
      <c r="X271" s="10" t="s">
        <v>74</v>
      </c>
      <c r="Y271" s="10" t="s">
        <v>75</v>
      </c>
      <c r="Z271" s="10" t="s">
        <v>74</v>
      </c>
      <c r="AA271" s="10" t="s">
        <v>76</v>
      </c>
      <c r="AB271" s="10" t="s">
        <v>74</v>
      </c>
      <c r="AC271" s="10"/>
      <c r="AD271" s="10" t="s">
        <v>74</v>
      </c>
      <c r="AE271" s="10">
        <v>4.0</v>
      </c>
      <c r="AF271" s="10" t="s">
        <v>74</v>
      </c>
      <c r="AG271" s="10" t="s">
        <v>74</v>
      </c>
      <c r="AH271" s="10" t="s">
        <v>74</v>
      </c>
      <c r="AI271" s="10" t="s">
        <v>74</v>
      </c>
      <c r="AJ271" s="10" t="s">
        <v>74</v>
      </c>
      <c r="AK271" s="10" t="s">
        <v>1110</v>
      </c>
      <c r="AL271" s="10">
        <v>75.0</v>
      </c>
      <c r="AM271" s="10" t="s">
        <v>1111</v>
      </c>
      <c r="AN271" s="10">
        <v>1.0</v>
      </c>
      <c r="AO271" s="10" t="s">
        <v>74</v>
      </c>
      <c r="AP271" s="10" t="s">
        <v>90</v>
      </c>
      <c r="AQ271" s="10" t="s">
        <v>91</v>
      </c>
      <c r="AR271" s="10">
        <v>500.0</v>
      </c>
      <c r="AS271" s="10" t="s">
        <v>81</v>
      </c>
      <c r="AT271" s="10">
        <v>996.0</v>
      </c>
      <c r="AU271" s="10"/>
      <c r="AV271" s="10" t="s">
        <v>74</v>
      </c>
      <c r="AW271" s="10" t="s">
        <v>74</v>
      </c>
      <c r="AX271" s="10">
        <v>2.0</v>
      </c>
      <c r="AY271" s="10">
        <v>45.0</v>
      </c>
      <c r="AZ271" s="10" t="s">
        <v>74</v>
      </c>
      <c r="BA271" s="10" t="s">
        <v>74</v>
      </c>
      <c r="BB271" s="10">
        <v>1.0</v>
      </c>
      <c r="BC271" s="10" t="s">
        <v>74</v>
      </c>
      <c r="BD271" s="10" t="s">
        <v>74</v>
      </c>
      <c r="BE271" s="10">
        <v>2.0</v>
      </c>
      <c r="BF271" s="10">
        <v>3.0</v>
      </c>
    </row>
    <row r="272" ht="14.25" hidden="1" customHeight="1">
      <c r="A272" s="10">
        <f t="shared" si="43"/>
        <v>247</v>
      </c>
      <c r="B272" s="10" t="s">
        <v>1101</v>
      </c>
      <c r="C272" s="14" t="s">
        <v>1112</v>
      </c>
      <c r="D272" s="11" t="s">
        <v>1113</v>
      </c>
      <c r="E272" s="10">
        <f t="shared" si="44"/>
        <v>3</v>
      </c>
      <c r="F272" s="14" t="s">
        <v>1114</v>
      </c>
      <c r="G272" s="11"/>
      <c r="H272" s="10"/>
      <c r="I272" s="11"/>
      <c r="J272" s="11"/>
      <c r="K272" s="10" t="s">
        <v>64</v>
      </c>
      <c r="L272" s="10" t="s">
        <v>64</v>
      </c>
      <c r="M272" s="10" t="s">
        <v>109</v>
      </c>
      <c r="N272" s="10" t="s">
        <v>110</v>
      </c>
      <c r="O272" s="10" t="s">
        <v>67</v>
      </c>
      <c r="P272" s="10" t="s">
        <v>68</v>
      </c>
      <c r="Q272" s="10" t="s">
        <v>1115</v>
      </c>
      <c r="R272" s="10" t="s">
        <v>1116</v>
      </c>
      <c r="S272" s="10" t="s">
        <v>63</v>
      </c>
      <c r="T272" s="10"/>
      <c r="U272" s="10" t="s">
        <v>113</v>
      </c>
      <c r="V272" s="10" t="s">
        <v>1117</v>
      </c>
      <c r="W272" s="10">
        <v>1.0</v>
      </c>
      <c r="X272" s="10" t="s">
        <v>74</v>
      </c>
      <c r="Y272" s="10" t="s">
        <v>75</v>
      </c>
      <c r="Z272" s="10" t="s">
        <v>74</v>
      </c>
      <c r="AA272" s="10" t="s">
        <v>76</v>
      </c>
      <c r="AB272" s="10" t="s">
        <v>74</v>
      </c>
      <c r="AC272" s="10"/>
      <c r="AD272" s="10" t="s">
        <v>1118</v>
      </c>
      <c r="AE272" s="10">
        <v>4.0</v>
      </c>
      <c r="AF272" s="10" t="s">
        <v>74</v>
      </c>
      <c r="AG272" s="10" t="s">
        <v>74</v>
      </c>
      <c r="AH272" s="10" t="s">
        <v>74</v>
      </c>
      <c r="AI272" s="10" t="s">
        <v>74</v>
      </c>
      <c r="AJ272" s="10" t="s">
        <v>74</v>
      </c>
      <c r="AK272" s="10" t="s">
        <v>1119</v>
      </c>
      <c r="AL272" s="10">
        <v>75.0</v>
      </c>
      <c r="AM272" s="10" t="s">
        <v>1120</v>
      </c>
      <c r="AN272" s="10">
        <v>3.0</v>
      </c>
      <c r="AO272" s="10" t="s">
        <v>74</v>
      </c>
      <c r="AP272" s="10" t="s">
        <v>79</v>
      </c>
      <c r="AQ272" s="10" t="s">
        <v>80</v>
      </c>
      <c r="AR272" s="10">
        <v>1000.0</v>
      </c>
      <c r="AS272" s="10" t="s">
        <v>81</v>
      </c>
      <c r="AT272" s="10">
        <v>996.0</v>
      </c>
      <c r="AU272" s="10"/>
      <c r="AV272" s="10" t="s">
        <v>74</v>
      </c>
      <c r="AW272" s="10" t="s">
        <v>74</v>
      </c>
      <c r="AX272" s="10">
        <v>1.0</v>
      </c>
      <c r="AY272" s="10">
        <v>60.0</v>
      </c>
      <c r="AZ272" s="10" t="s">
        <v>74</v>
      </c>
      <c r="BA272" s="10" t="s">
        <v>74</v>
      </c>
      <c r="BB272" s="10">
        <v>1.0</v>
      </c>
      <c r="BC272" s="10" t="s">
        <v>74</v>
      </c>
      <c r="BD272" s="10" t="s">
        <v>74</v>
      </c>
      <c r="BE272" s="10">
        <v>2.0</v>
      </c>
      <c r="BF272" s="10">
        <v>4.0</v>
      </c>
    </row>
    <row r="273" ht="14.25" customHeight="1">
      <c r="A273" s="4" t="s">
        <v>1121</v>
      </c>
      <c r="B273" s="5"/>
      <c r="C273" s="6" t="s">
        <v>1122</v>
      </c>
      <c r="D273" s="7"/>
      <c r="E273" s="15"/>
      <c r="F273" s="7"/>
      <c r="G273" s="7"/>
      <c r="H273" s="8"/>
      <c r="I273" s="7"/>
      <c r="J273" s="7"/>
      <c r="K273" s="7"/>
      <c r="L273" s="7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</row>
    <row r="274" ht="14.25" hidden="1" customHeight="1">
      <c r="A274" s="10">
        <f>A272+1</f>
        <v>248</v>
      </c>
      <c r="B274" s="10" t="s">
        <v>1122</v>
      </c>
      <c r="C274" s="11" t="s">
        <v>1123</v>
      </c>
      <c r="D274" s="11" t="s">
        <v>1124</v>
      </c>
      <c r="E274" s="10">
        <v>1.0</v>
      </c>
      <c r="F274" s="11" t="s">
        <v>1124</v>
      </c>
      <c r="G274" s="11"/>
      <c r="H274" s="10"/>
      <c r="I274" s="11"/>
      <c r="J274" s="11"/>
      <c r="K274" s="10" t="s">
        <v>145</v>
      </c>
      <c r="L274" s="10" t="s">
        <v>145</v>
      </c>
      <c r="M274" s="10" t="s">
        <v>109</v>
      </c>
      <c r="N274" s="10" t="s">
        <v>74</v>
      </c>
      <c r="O274" s="10"/>
      <c r="P274" s="10"/>
      <c r="Q274" s="10"/>
      <c r="R274" s="10"/>
      <c r="S274" s="10"/>
      <c r="T274" s="10"/>
      <c r="U274" s="10"/>
      <c r="V274" s="10" t="s">
        <v>74</v>
      </c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</row>
    <row r="275" ht="14.25" hidden="1" customHeight="1">
      <c r="A275" s="10">
        <f t="shared" ref="A275:A297" si="45">A274+1</f>
        <v>249</v>
      </c>
      <c r="B275" s="10" t="s">
        <v>1122</v>
      </c>
      <c r="C275" s="11" t="s">
        <v>1123</v>
      </c>
      <c r="D275" s="11" t="s">
        <v>1125</v>
      </c>
      <c r="E275" s="10">
        <f t="shared" ref="E275:E297" si="46">E274+1</f>
        <v>2</v>
      </c>
      <c r="F275" s="11" t="s">
        <v>1125</v>
      </c>
      <c r="G275" s="11"/>
      <c r="H275" s="10"/>
      <c r="I275" s="11"/>
      <c r="J275" s="11"/>
      <c r="K275" s="10" t="s">
        <v>64</v>
      </c>
      <c r="L275" s="10" t="s">
        <v>64</v>
      </c>
      <c r="M275" s="10" t="s">
        <v>65</v>
      </c>
      <c r="N275" s="10" t="s">
        <v>86</v>
      </c>
      <c r="O275" s="10" t="s">
        <v>67</v>
      </c>
      <c r="P275" s="10" t="s">
        <v>68</v>
      </c>
      <c r="Q275" s="10" t="s">
        <v>1126</v>
      </c>
      <c r="R275" s="10" t="s">
        <v>1127</v>
      </c>
      <c r="S275" s="10" t="s">
        <v>63</v>
      </c>
      <c r="T275" s="10"/>
      <c r="U275" s="10" t="s">
        <v>72</v>
      </c>
      <c r="V275" s="10" t="s">
        <v>1128</v>
      </c>
      <c r="W275" s="10">
        <v>1.0</v>
      </c>
      <c r="X275" s="10" t="s">
        <v>74</v>
      </c>
      <c r="Y275" s="10" t="s">
        <v>75</v>
      </c>
      <c r="Z275" s="10" t="s">
        <v>74</v>
      </c>
      <c r="AA275" s="10" t="s">
        <v>76</v>
      </c>
      <c r="AB275" s="10" t="s">
        <v>74</v>
      </c>
      <c r="AC275" s="10"/>
      <c r="AD275" s="10" t="s">
        <v>74</v>
      </c>
      <c r="AE275" s="10">
        <v>4.0</v>
      </c>
      <c r="AF275" s="10" t="s">
        <v>74</v>
      </c>
      <c r="AG275" s="10" t="s">
        <v>74</v>
      </c>
      <c r="AH275" s="10" t="s">
        <v>74</v>
      </c>
      <c r="AI275" s="10" t="s">
        <v>74</v>
      </c>
      <c r="AJ275" s="10" t="s">
        <v>74</v>
      </c>
      <c r="AK275" s="10" t="s">
        <v>1129</v>
      </c>
      <c r="AL275" s="10">
        <v>72.0</v>
      </c>
      <c r="AM275" s="10" t="s">
        <v>1130</v>
      </c>
      <c r="AN275" s="10">
        <v>3.0</v>
      </c>
      <c r="AO275" s="10" t="s">
        <v>74</v>
      </c>
      <c r="AP275" s="10" t="s">
        <v>79</v>
      </c>
      <c r="AQ275" s="10" t="s">
        <v>80</v>
      </c>
      <c r="AR275" s="10">
        <v>500.0</v>
      </c>
      <c r="AS275" s="10" t="s">
        <v>81</v>
      </c>
      <c r="AT275" s="10">
        <v>996.0</v>
      </c>
      <c r="AU275" s="10"/>
      <c r="AV275" s="10" t="s">
        <v>74</v>
      </c>
      <c r="AW275" s="10" t="s">
        <v>74</v>
      </c>
      <c r="AX275" s="10">
        <v>1.0</v>
      </c>
      <c r="AY275" s="10">
        <v>48.0</v>
      </c>
      <c r="AZ275" s="10" t="s">
        <v>74</v>
      </c>
      <c r="BA275" s="10" t="s">
        <v>74</v>
      </c>
      <c r="BB275" s="10">
        <v>1.0</v>
      </c>
      <c r="BC275" s="10" t="s">
        <v>74</v>
      </c>
      <c r="BD275" s="10" t="s">
        <v>74</v>
      </c>
      <c r="BE275" s="10">
        <v>3.0</v>
      </c>
      <c r="BF275" s="10">
        <v>3.0</v>
      </c>
    </row>
    <row r="276" ht="14.25" customHeight="1">
      <c r="A276" s="10">
        <f t="shared" si="45"/>
        <v>250</v>
      </c>
      <c r="B276" s="10" t="s">
        <v>1122</v>
      </c>
      <c r="C276" s="11" t="s">
        <v>1123</v>
      </c>
      <c r="D276" s="11" t="s">
        <v>1131</v>
      </c>
      <c r="E276" s="10">
        <f t="shared" si="46"/>
        <v>3</v>
      </c>
      <c r="F276" s="11" t="s">
        <v>1131</v>
      </c>
      <c r="G276" s="11"/>
      <c r="H276" s="10"/>
      <c r="I276" s="11"/>
      <c r="J276" s="11"/>
      <c r="K276" s="10" t="s">
        <v>64</v>
      </c>
      <c r="L276" s="10" t="s">
        <v>64</v>
      </c>
      <c r="M276" s="10" t="s">
        <v>109</v>
      </c>
      <c r="N276" s="10" t="s">
        <v>228</v>
      </c>
      <c r="O276" s="10" t="s">
        <v>67</v>
      </c>
      <c r="P276" s="10" t="s">
        <v>68</v>
      </c>
      <c r="Q276" s="10" t="s">
        <v>1132</v>
      </c>
      <c r="R276" s="10" t="s">
        <v>1133</v>
      </c>
      <c r="S276" s="10" t="s">
        <v>63</v>
      </c>
      <c r="T276" s="10"/>
      <c r="U276" s="10" t="s">
        <v>113</v>
      </c>
      <c r="V276" s="10" t="s">
        <v>1134</v>
      </c>
      <c r="W276" s="10">
        <v>1.0</v>
      </c>
      <c r="X276" s="10" t="s">
        <v>74</v>
      </c>
      <c r="Y276" s="10" t="s">
        <v>75</v>
      </c>
      <c r="Z276" s="10" t="s">
        <v>74</v>
      </c>
      <c r="AA276" s="10" t="s">
        <v>76</v>
      </c>
      <c r="AB276" s="10" t="s">
        <v>74</v>
      </c>
      <c r="AC276" s="10"/>
      <c r="AD276" s="10" t="s">
        <v>74</v>
      </c>
      <c r="AE276" s="10">
        <v>4.0</v>
      </c>
      <c r="AF276" s="10" t="s">
        <v>74</v>
      </c>
      <c r="AG276" s="10" t="s">
        <v>74</v>
      </c>
      <c r="AH276" s="10" t="s">
        <v>74</v>
      </c>
      <c r="AI276" s="10" t="s">
        <v>74</v>
      </c>
      <c r="AJ276" s="10" t="s">
        <v>74</v>
      </c>
      <c r="AK276" s="10" t="s">
        <v>1135</v>
      </c>
      <c r="AL276" s="10">
        <v>72.0</v>
      </c>
      <c r="AM276" s="10" t="s">
        <v>1130</v>
      </c>
      <c r="AN276" s="10">
        <v>1.0</v>
      </c>
      <c r="AO276" s="10" t="s">
        <v>74</v>
      </c>
      <c r="AP276" s="10" t="s">
        <v>79</v>
      </c>
      <c r="AQ276" s="10" t="s">
        <v>80</v>
      </c>
      <c r="AR276" s="10">
        <v>0.0</v>
      </c>
      <c r="AS276" s="10" t="s">
        <v>81</v>
      </c>
      <c r="AT276" s="10">
        <v>2.0</v>
      </c>
      <c r="AU276" s="10"/>
      <c r="AV276" s="10" t="s">
        <v>74</v>
      </c>
      <c r="AW276" s="10" t="s">
        <v>74</v>
      </c>
      <c r="AX276" s="10">
        <v>1.0</v>
      </c>
      <c r="AY276" s="10">
        <v>0.0</v>
      </c>
      <c r="AZ276" s="10" t="s">
        <v>74</v>
      </c>
      <c r="BA276" s="10" t="s">
        <v>74</v>
      </c>
      <c r="BB276" s="10">
        <v>1.0</v>
      </c>
      <c r="BC276" s="10" t="s">
        <v>74</v>
      </c>
      <c r="BD276" s="10" t="s">
        <v>74</v>
      </c>
      <c r="BE276" s="10">
        <v>2.0</v>
      </c>
      <c r="BF276" s="10">
        <v>3.0</v>
      </c>
    </row>
    <row r="277" ht="14.25" hidden="1" customHeight="1">
      <c r="A277" s="10">
        <f t="shared" si="45"/>
        <v>251</v>
      </c>
      <c r="B277" s="10" t="s">
        <v>1122</v>
      </c>
      <c r="C277" s="11" t="s">
        <v>1136</v>
      </c>
      <c r="D277" s="11" t="s">
        <v>1137</v>
      </c>
      <c r="E277" s="10">
        <f t="shared" si="46"/>
        <v>4</v>
      </c>
      <c r="F277" s="11" t="s">
        <v>1138</v>
      </c>
      <c r="G277" s="11"/>
      <c r="H277" s="10"/>
      <c r="I277" s="11"/>
      <c r="J277" s="11"/>
      <c r="K277" s="10" t="s">
        <v>64</v>
      </c>
      <c r="L277" s="10" t="s">
        <v>252</v>
      </c>
      <c r="M277" s="10" t="s">
        <v>65</v>
      </c>
      <c r="N277" s="10" t="s">
        <v>95</v>
      </c>
      <c r="O277" s="10"/>
      <c r="P277" s="10" t="s">
        <v>74</v>
      </c>
      <c r="Q277" s="10"/>
      <c r="R277" s="10"/>
      <c r="S277" s="10"/>
      <c r="T277" s="10"/>
    </row>
    <row r="278" ht="14.25" hidden="1" customHeight="1">
      <c r="A278" s="10">
        <f t="shared" si="45"/>
        <v>252</v>
      </c>
      <c r="B278" s="10" t="s">
        <v>1122</v>
      </c>
      <c r="C278" s="11" t="s">
        <v>1136</v>
      </c>
      <c r="D278" s="11" t="s">
        <v>1139</v>
      </c>
      <c r="E278" s="10">
        <f t="shared" si="46"/>
        <v>5</v>
      </c>
      <c r="F278" s="11" t="s">
        <v>1140</v>
      </c>
      <c r="G278" s="11"/>
      <c r="H278" s="10"/>
      <c r="I278" s="11"/>
      <c r="J278" s="11"/>
      <c r="K278" s="10" t="s">
        <v>64</v>
      </c>
      <c r="L278" s="26" t="s">
        <v>64</v>
      </c>
      <c r="M278" s="10" t="s">
        <v>65</v>
      </c>
      <c r="N278" s="10" t="s">
        <v>86</v>
      </c>
      <c r="O278" s="10" t="s">
        <v>67</v>
      </c>
      <c r="P278" s="10" t="s">
        <v>74</v>
      </c>
      <c r="Q278" s="10"/>
      <c r="R278" s="10"/>
      <c r="S278" s="10"/>
      <c r="T278" s="10"/>
      <c r="U278" s="10" t="s">
        <v>72</v>
      </c>
      <c r="V278" s="10" t="s">
        <v>1141</v>
      </c>
      <c r="W278" s="10">
        <v>1.0</v>
      </c>
      <c r="X278" s="10" t="s">
        <v>74</v>
      </c>
      <c r="Y278" s="10" t="s">
        <v>75</v>
      </c>
      <c r="Z278" s="10" t="s">
        <v>74</v>
      </c>
      <c r="AA278" s="10" t="s">
        <v>76</v>
      </c>
      <c r="AB278" s="10" t="s">
        <v>74</v>
      </c>
      <c r="AC278" s="10"/>
      <c r="AD278" s="10" t="s">
        <v>74</v>
      </c>
      <c r="AE278" s="10">
        <v>4.0</v>
      </c>
      <c r="AF278" s="10" t="s">
        <v>74</v>
      </c>
      <c r="AG278" s="10" t="s">
        <v>74</v>
      </c>
      <c r="AH278" s="10" t="s">
        <v>74</v>
      </c>
      <c r="AI278" s="10" t="s">
        <v>74</v>
      </c>
      <c r="AJ278" s="10" t="s">
        <v>74</v>
      </c>
      <c r="AK278" s="10" t="s">
        <v>1142</v>
      </c>
      <c r="AL278" s="10">
        <v>72.0</v>
      </c>
      <c r="AM278" s="10" t="s">
        <v>1143</v>
      </c>
      <c r="AN278" s="10">
        <v>3.0</v>
      </c>
      <c r="AO278" s="10" t="s">
        <v>74</v>
      </c>
      <c r="AP278" s="10" t="s">
        <v>74</v>
      </c>
      <c r="AQ278" s="10" t="s">
        <v>74</v>
      </c>
      <c r="AR278" s="10">
        <v>0.0</v>
      </c>
      <c r="AS278" s="10" t="s">
        <v>74</v>
      </c>
      <c r="AT278" s="10">
        <v>996.0</v>
      </c>
      <c r="AU278" s="10"/>
      <c r="AV278" s="10" t="s">
        <v>74</v>
      </c>
      <c r="AW278" s="10" t="s">
        <v>74</v>
      </c>
      <c r="AX278" s="10">
        <v>0.0</v>
      </c>
      <c r="AY278" s="10">
        <v>0.0</v>
      </c>
      <c r="AZ278" s="10" t="s">
        <v>74</v>
      </c>
      <c r="BA278" s="10" t="s">
        <v>74</v>
      </c>
      <c r="BB278" s="10">
        <v>1.0</v>
      </c>
      <c r="BC278" s="10" t="s">
        <v>74</v>
      </c>
      <c r="BD278" s="10" t="s">
        <v>74</v>
      </c>
      <c r="BE278" s="10">
        <v>0.0</v>
      </c>
      <c r="BF278" s="10">
        <v>0.0</v>
      </c>
    </row>
    <row r="279" ht="14.25" hidden="1" customHeight="1">
      <c r="A279" s="10">
        <f t="shared" si="45"/>
        <v>253</v>
      </c>
      <c r="B279" s="10" t="s">
        <v>1122</v>
      </c>
      <c r="C279" s="11" t="s">
        <v>1136</v>
      </c>
      <c r="D279" s="11" t="s">
        <v>1139</v>
      </c>
      <c r="E279" s="10">
        <f t="shared" si="46"/>
        <v>6</v>
      </c>
      <c r="F279" s="11" t="s">
        <v>1144</v>
      </c>
      <c r="G279" s="11"/>
      <c r="H279" s="10"/>
      <c r="I279" s="11"/>
      <c r="J279" s="11"/>
      <c r="K279" s="10" t="s">
        <v>64</v>
      </c>
      <c r="L279" s="10" t="s">
        <v>64</v>
      </c>
      <c r="M279" s="10" t="s">
        <v>65</v>
      </c>
      <c r="N279" s="10" t="s">
        <v>86</v>
      </c>
      <c r="O279" s="10" t="s">
        <v>67</v>
      </c>
      <c r="P279" s="10" t="s">
        <v>68</v>
      </c>
      <c r="Q279" s="10"/>
      <c r="R279" s="10"/>
      <c r="S279" s="10"/>
      <c r="T279" s="10"/>
      <c r="U279" s="10"/>
      <c r="V279" s="10" t="s">
        <v>1145</v>
      </c>
      <c r="W279" s="10">
        <v>1.0</v>
      </c>
      <c r="X279" s="10"/>
      <c r="Y279" s="10" t="s">
        <v>253</v>
      </c>
      <c r="Z279" s="10"/>
      <c r="AA279" s="10" t="s">
        <v>76</v>
      </c>
      <c r="AB279" s="10"/>
      <c r="AC279" s="10"/>
      <c r="AD279" s="10"/>
      <c r="AE279" s="10">
        <v>4.0</v>
      </c>
      <c r="AF279" s="10"/>
      <c r="AG279" s="10"/>
      <c r="AH279" s="10"/>
      <c r="AI279" s="10"/>
      <c r="AJ279" s="10"/>
      <c r="AK279" s="10" t="s">
        <v>1142</v>
      </c>
      <c r="AL279" s="10">
        <v>72.0</v>
      </c>
      <c r="AM279" s="10" t="s">
        <v>1130</v>
      </c>
      <c r="AN279" s="10"/>
      <c r="AO279" s="10"/>
      <c r="AP279" s="10" t="s">
        <v>90</v>
      </c>
      <c r="AQ279" s="10" t="s">
        <v>91</v>
      </c>
      <c r="AR279" s="10"/>
      <c r="AS279" s="10" t="s">
        <v>81</v>
      </c>
      <c r="AT279" s="10">
        <v>996.0</v>
      </c>
      <c r="AU279" s="10"/>
      <c r="AV279" s="10"/>
      <c r="AW279" s="10"/>
      <c r="AX279" s="10">
        <v>1.0</v>
      </c>
      <c r="AY279" s="10">
        <v>54.0</v>
      </c>
      <c r="AZ279" s="10"/>
      <c r="BA279" s="10"/>
      <c r="BB279" s="10">
        <v>1.0</v>
      </c>
      <c r="BC279" s="10"/>
      <c r="BD279" s="10" t="s">
        <v>1146</v>
      </c>
      <c r="BE279" s="10">
        <v>2.0</v>
      </c>
      <c r="BF279" s="10">
        <v>3.0</v>
      </c>
    </row>
    <row r="280" ht="14.25" hidden="1" customHeight="1">
      <c r="A280" s="10">
        <f t="shared" si="45"/>
        <v>254</v>
      </c>
      <c r="B280" s="10" t="s">
        <v>1122</v>
      </c>
      <c r="C280" s="11" t="s">
        <v>1136</v>
      </c>
      <c r="D280" s="11" t="s">
        <v>1147</v>
      </c>
      <c r="E280" s="10">
        <f t="shared" si="46"/>
        <v>7</v>
      </c>
      <c r="F280" s="11" t="s">
        <v>1148</v>
      </c>
      <c r="G280" s="11"/>
      <c r="H280" s="10"/>
      <c r="I280" s="11"/>
      <c r="J280" s="11"/>
      <c r="K280" s="10" t="s">
        <v>145</v>
      </c>
      <c r="L280" s="10" t="s">
        <v>145</v>
      </c>
      <c r="M280" s="10" t="s">
        <v>65</v>
      </c>
      <c r="N280" s="10" t="s">
        <v>74</v>
      </c>
      <c r="O280" s="10"/>
      <c r="P280" s="10" t="s">
        <v>74</v>
      </c>
      <c r="Q280" s="10"/>
      <c r="R280" s="10"/>
      <c r="S280" s="10"/>
      <c r="T280" s="10"/>
      <c r="U280" s="10"/>
      <c r="V280" s="10" t="s">
        <v>74</v>
      </c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</row>
    <row r="281" ht="14.25" hidden="1" customHeight="1">
      <c r="A281" s="10">
        <f t="shared" si="45"/>
        <v>255</v>
      </c>
      <c r="B281" s="10" t="s">
        <v>1122</v>
      </c>
      <c r="C281" s="11" t="s">
        <v>1136</v>
      </c>
      <c r="D281" s="11" t="s">
        <v>1149</v>
      </c>
      <c r="E281" s="10">
        <f t="shared" si="46"/>
        <v>8</v>
      </c>
      <c r="F281" s="11" t="s">
        <v>1150</v>
      </c>
      <c r="G281" s="11"/>
      <c r="H281" s="10"/>
      <c r="I281" s="11"/>
      <c r="J281" s="11"/>
      <c r="K281" s="10" t="s">
        <v>64</v>
      </c>
      <c r="L281" s="10" t="s">
        <v>64</v>
      </c>
      <c r="M281" s="10" t="s">
        <v>65</v>
      </c>
      <c r="N281" s="10" t="s">
        <v>86</v>
      </c>
      <c r="O281" s="10" t="s">
        <v>67</v>
      </c>
      <c r="P281" s="10" t="s">
        <v>68</v>
      </c>
      <c r="Q281" s="10"/>
      <c r="R281" s="10"/>
      <c r="S281" s="10"/>
      <c r="T281" s="10"/>
      <c r="U281" s="10" t="s">
        <v>95</v>
      </c>
      <c r="V281" s="10" t="s">
        <v>74</v>
      </c>
      <c r="W281" s="10">
        <v>3.0</v>
      </c>
      <c r="X281" s="10" t="s">
        <v>74</v>
      </c>
      <c r="Y281" s="10" t="s">
        <v>75</v>
      </c>
      <c r="Z281" s="10" t="s">
        <v>74</v>
      </c>
      <c r="AA281" s="10" t="s">
        <v>76</v>
      </c>
      <c r="AB281" s="10" t="s">
        <v>74</v>
      </c>
      <c r="AC281" s="10"/>
      <c r="AD281" s="10" t="s">
        <v>74</v>
      </c>
      <c r="AE281" s="10">
        <v>4.0</v>
      </c>
      <c r="AF281" s="10" t="s">
        <v>74</v>
      </c>
      <c r="AG281" s="10" t="s">
        <v>74</v>
      </c>
      <c r="AH281" s="10" t="s">
        <v>74</v>
      </c>
      <c r="AI281" s="10" t="s">
        <v>74</v>
      </c>
      <c r="AJ281" s="10" t="s">
        <v>74</v>
      </c>
      <c r="AK281" s="10" t="s">
        <v>1151</v>
      </c>
      <c r="AL281" s="10">
        <v>72.0</v>
      </c>
      <c r="AM281" s="10" t="s">
        <v>1130</v>
      </c>
      <c r="AN281" s="10">
        <v>3.0</v>
      </c>
      <c r="AO281" s="10" t="s">
        <v>74</v>
      </c>
      <c r="AP281" s="10" t="s">
        <v>345</v>
      </c>
      <c r="AQ281" s="10" t="s">
        <v>74</v>
      </c>
      <c r="AR281" s="10">
        <v>0.0</v>
      </c>
      <c r="AS281" s="10" t="s">
        <v>345</v>
      </c>
      <c r="AT281" s="10">
        <v>996.0</v>
      </c>
      <c r="AU281" s="10"/>
      <c r="AV281" s="10" t="s">
        <v>74</v>
      </c>
      <c r="AW281" s="10" t="s">
        <v>74</v>
      </c>
      <c r="AX281" s="10">
        <v>1.0</v>
      </c>
      <c r="AY281" s="10">
        <v>0.0</v>
      </c>
      <c r="AZ281" s="10" t="s">
        <v>74</v>
      </c>
      <c r="BA281" s="10" t="s">
        <v>74</v>
      </c>
      <c r="BB281" s="10">
        <v>1.0</v>
      </c>
      <c r="BC281" s="10" t="s">
        <v>74</v>
      </c>
      <c r="BD281" s="10" t="s">
        <v>74</v>
      </c>
      <c r="BE281" s="10">
        <v>0.0</v>
      </c>
      <c r="BF281" s="10">
        <v>0.0</v>
      </c>
    </row>
    <row r="282" ht="14.25" hidden="1" customHeight="1">
      <c r="A282" s="10">
        <f t="shared" si="45"/>
        <v>256</v>
      </c>
      <c r="B282" s="10" t="s">
        <v>1122</v>
      </c>
      <c r="C282" s="11" t="s">
        <v>1152</v>
      </c>
      <c r="D282" s="11" t="s">
        <v>1123</v>
      </c>
      <c r="E282" s="10">
        <f t="shared" si="46"/>
        <v>9</v>
      </c>
      <c r="F282" s="11" t="s">
        <v>1153</v>
      </c>
      <c r="G282" s="11"/>
      <c r="H282" s="10"/>
      <c r="I282" s="11"/>
      <c r="J282" s="11"/>
      <c r="K282" s="10" t="s">
        <v>64</v>
      </c>
      <c r="L282" s="10" t="s">
        <v>64</v>
      </c>
      <c r="M282" s="10" t="s">
        <v>109</v>
      </c>
      <c r="N282" s="10" t="s">
        <v>86</v>
      </c>
      <c r="O282" s="10" t="s">
        <v>67</v>
      </c>
      <c r="P282" s="10" t="s">
        <v>68</v>
      </c>
      <c r="Q282" s="10"/>
      <c r="R282" s="10"/>
      <c r="S282" s="10"/>
      <c r="T282" s="10"/>
      <c r="U282" s="10" t="s">
        <v>113</v>
      </c>
      <c r="V282" s="10" t="s">
        <v>1154</v>
      </c>
      <c r="W282" s="10">
        <v>1.0</v>
      </c>
      <c r="X282" s="10" t="s">
        <v>74</v>
      </c>
      <c r="Y282" s="10" t="s">
        <v>75</v>
      </c>
      <c r="Z282" s="10" t="s">
        <v>74</v>
      </c>
      <c r="AA282" s="10" t="s">
        <v>76</v>
      </c>
      <c r="AB282" s="10" t="s">
        <v>74</v>
      </c>
      <c r="AC282" s="10"/>
      <c r="AD282" s="10" t="s">
        <v>74</v>
      </c>
      <c r="AE282" s="10">
        <v>4.0</v>
      </c>
      <c r="AF282" s="10" t="s">
        <v>74</v>
      </c>
      <c r="AG282" s="10" t="s">
        <v>74</v>
      </c>
      <c r="AH282" s="10" t="s">
        <v>74</v>
      </c>
      <c r="AI282" s="10" t="s">
        <v>74</v>
      </c>
      <c r="AJ282" s="10" t="s">
        <v>74</v>
      </c>
      <c r="AK282" s="10" t="s">
        <v>1155</v>
      </c>
      <c r="AL282" s="10">
        <v>72.0</v>
      </c>
      <c r="AM282" s="10" t="s">
        <v>1156</v>
      </c>
      <c r="AN282" s="10">
        <v>3.0</v>
      </c>
      <c r="AO282" s="10" t="s">
        <v>74</v>
      </c>
      <c r="AP282" s="10" t="s">
        <v>90</v>
      </c>
      <c r="AQ282" s="10" t="s">
        <v>91</v>
      </c>
      <c r="AR282" s="10">
        <v>500.0</v>
      </c>
      <c r="AS282" s="10" t="s">
        <v>81</v>
      </c>
      <c r="AT282" s="10">
        <v>996.0</v>
      </c>
      <c r="AU282" s="10"/>
      <c r="AV282" s="10" t="s">
        <v>74</v>
      </c>
      <c r="AW282" s="10" t="s">
        <v>74</v>
      </c>
      <c r="AX282" s="10">
        <v>1.0</v>
      </c>
      <c r="AY282" s="10">
        <v>50.0</v>
      </c>
      <c r="AZ282" s="10" t="s">
        <v>74</v>
      </c>
      <c r="BA282" s="10" t="s">
        <v>74</v>
      </c>
      <c r="BB282" s="10">
        <v>1.0</v>
      </c>
      <c r="BC282" s="10" t="s">
        <v>74</v>
      </c>
      <c r="BD282" s="10" t="s">
        <v>74</v>
      </c>
      <c r="BE282" s="10">
        <v>2.0</v>
      </c>
      <c r="BF282" s="10">
        <v>3.0</v>
      </c>
    </row>
    <row r="283" ht="14.25" hidden="1" customHeight="1">
      <c r="A283" s="10">
        <f t="shared" si="45"/>
        <v>257</v>
      </c>
      <c r="B283" s="10" t="s">
        <v>1122</v>
      </c>
      <c r="C283" s="11" t="s">
        <v>1152</v>
      </c>
      <c r="D283" s="11" t="s">
        <v>1157</v>
      </c>
      <c r="E283" s="10">
        <f t="shared" si="46"/>
        <v>10</v>
      </c>
      <c r="F283" s="11" t="s">
        <v>1158</v>
      </c>
      <c r="G283" s="11"/>
      <c r="H283" s="10"/>
      <c r="I283" s="11"/>
      <c r="J283" s="11"/>
      <c r="K283" s="10" t="s">
        <v>145</v>
      </c>
      <c r="L283" s="10" t="s">
        <v>145</v>
      </c>
      <c r="M283" s="10" t="s">
        <v>245</v>
      </c>
      <c r="N283" s="10" t="s">
        <v>74</v>
      </c>
      <c r="O283" s="10"/>
      <c r="P283" s="10" t="s">
        <v>74</v>
      </c>
      <c r="Q283" s="10"/>
      <c r="R283" s="10"/>
      <c r="S283" s="10"/>
      <c r="T283" s="10"/>
      <c r="U283" s="10"/>
      <c r="V283" s="10" t="s">
        <v>74</v>
      </c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</row>
    <row r="284" ht="14.25" hidden="1" customHeight="1">
      <c r="A284" s="10">
        <f t="shared" si="45"/>
        <v>258</v>
      </c>
      <c r="B284" s="10" t="s">
        <v>1122</v>
      </c>
      <c r="C284" s="11" t="s">
        <v>1159</v>
      </c>
      <c r="D284" s="11" t="s">
        <v>1160</v>
      </c>
      <c r="E284" s="10">
        <f t="shared" si="46"/>
        <v>11</v>
      </c>
      <c r="F284" s="11" t="s">
        <v>1161</v>
      </c>
      <c r="G284" s="11"/>
      <c r="H284" s="10"/>
      <c r="I284" s="11"/>
      <c r="J284" s="11"/>
      <c r="K284" s="10" t="s">
        <v>145</v>
      </c>
      <c r="L284" s="10" t="s">
        <v>145</v>
      </c>
      <c r="M284" s="10" t="s">
        <v>65</v>
      </c>
      <c r="N284" s="10" t="s">
        <v>74</v>
      </c>
      <c r="O284" s="10"/>
      <c r="P284" s="10" t="s">
        <v>74</v>
      </c>
      <c r="Q284" s="10"/>
      <c r="R284" s="10"/>
      <c r="S284" s="10"/>
      <c r="T284" s="10"/>
      <c r="U284" s="10"/>
      <c r="V284" s="10" t="s">
        <v>74</v>
      </c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</row>
    <row r="285" ht="14.25" hidden="1" customHeight="1">
      <c r="A285" s="10">
        <f t="shared" si="45"/>
        <v>259</v>
      </c>
      <c r="B285" s="10" t="s">
        <v>1122</v>
      </c>
      <c r="C285" s="14" t="s">
        <v>1162</v>
      </c>
      <c r="D285" s="11" t="s">
        <v>1163</v>
      </c>
      <c r="E285" s="10">
        <f t="shared" si="46"/>
        <v>12</v>
      </c>
      <c r="F285" s="14" t="s">
        <v>1164</v>
      </c>
      <c r="G285" s="11"/>
      <c r="H285" s="10"/>
      <c r="I285" s="11"/>
      <c r="J285" s="11"/>
      <c r="K285" s="10" t="s">
        <v>64</v>
      </c>
      <c r="L285" s="10" t="s">
        <v>64</v>
      </c>
      <c r="M285" s="10" t="s">
        <v>109</v>
      </c>
      <c r="N285" s="10" t="s">
        <v>110</v>
      </c>
      <c r="O285" s="10" t="s">
        <v>67</v>
      </c>
      <c r="P285" s="10" t="s">
        <v>68</v>
      </c>
      <c r="Q285" s="10"/>
      <c r="R285" s="10"/>
      <c r="S285" s="10"/>
      <c r="T285" s="10"/>
      <c r="U285" s="10" t="s">
        <v>113</v>
      </c>
      <c r="V285" s="10" t="s">
        <v>1165</v>
      </c>
      <c r="W285" s="10">
        <v>1.0</v>
      </c>
      <c r="X285" s="10" t="s">
        <v>74</v>
      </c>
      <c r="Y285" s="10" t="s">
        <v>75</v>
      </c>
      <c r="Z285" s="10" t="s">
        <v>74</v>
      </c>
      <c r="AA285" s="10" t="s">
        <v>76</v>
      </c>
      <c r="AB285" s="10" t="s">
        <v>74</v>
      </c>
      <c r="AC285" s="10"/>
      <c r="AD285" s="10" t="s">
        <v>74</v>
      </c>
      <c r="AE285" s="10">
        <v>4.0</v>
      </c>
      <c r="AF285" s="10" t="s">
        <v>74</v>
      </c>
      <c r="AG285" s="10" t="s">
        <v>74</v>
      </c>
      <c r="AH285" s="10" t="s">
        <v>74</v>
      </c>
      <c r="AI285" s="10" t="s">
        <v>74</v>
      </c>
      <c r="AJ285" s="10" t="s">
        <v>74</v>
      </c>
      <c r="AK285" s="10" t="s">
        <v>1166</v>
      </c>
      <c r="AL285" s="10">
        <v>72.0</v>
      </c>
      <c r="AM285" s="10" t="s">
        <v>1167</v>
      </c>
      <c r="AN285" s="10">
        <v>1.0</v>
      </c>
      <c r="AO285" s="10" t="s">
        <v>74</v>
      </c>
      <c r="AP285" s="10" t="s">
        <v>79</v>
      </c>
      <c r="AQ285" s="10" t="s">
        <v>80</v>
      </c>
      <c r="AR285" s="10">
        <v>500.0</v>
      </c>
      <c r="AS285" s="10" t="s">
        <v>81</v>
      </c>
      <c r="AT285" s="10">
        <v>996.0</v>
      </c>
      <c r="AU285" s="10"/>
      <c r="AV285" s="10" t="s">
        <v>74</v>
      </c>
      <c r="AW285" s="10" t="s">
        <v>74</v>
      </c>
      <c r="AX285" s="10">
        <v>2.0</v>
      </c>
      <c r="AY285" s="10">
        <v>48.0</v>
      </c>
      <c r="AZ285" s="10" t="s">
        <v>74</v>
      </c>
      <c r="BA285" s="10" t="s">
        <v>74</v>
      </c>
      <c r="BB285" s="10">
        <v>1.0</v>
      </c>
      <c r="BC285" s="10" t="s">
        <v>74</v>
      </c>
      <c r="BD285" s="10" t="s">
        <v>74</v>
      </c>
      <c r="BE285" s="10">
        <v>3.0</v>
      </c>
      <c r="BF285" s="10">
        <v>3.0</v>
      </c>
    </row>
    <row r="286" ht="14.25" hidden="1" customHeight="1">
      <c r="A286" s="10">
        <f t="shared" si="45"/>
        <v>260</v>
      </c>
      <c r="B286" s="10" t="s">
        <v>1122</v>
      </c>
      <c r="C286" s="11" t="s">
        <v>1168</v>
      </c>
      <c r="D286" s="11" t="s">
        <v>1169</v>
      </c>
      <c r="E286" s="10">
        <f t="shared" si="46"/>
        <v>13</v>
      </c>
      <c r="F286" s="11" t="s">
        <v>1170</v>
      </c>
      <c r="G286" s="11"/>
      <c r="H286" s="10"/>
      <c r="I286" s="11"/>
      <c r="J286" s="11"/>
      <c r="K286" s="10" t="s">
        <v>145</v>
      </c>
      <c r="L286" s="10" t="s">
        <v>145</v>
      </c>
      <c r="M286" s="10" t="s">
        <v>245</v>
      </c>
      <c r="N286" s="10" t="s">
        <v>74</v>
      </c>
      <c r="O286" s="10"/>
      <c r="P286" s="10" t="s">
        <v>74</v>
      </c>
      <c r="Q286" s="10"/>
      <c r="R286" s="10"/>
      <c r="S286" s="10"/>
      <c r="T286" s="10"/>
      <c r="U286" s="10"/>
      <c r="V286" s="10" t="s">
        <v>74</v>
      </c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</row>
    <row r="287" ht="14.25" hidden="1" customHeight="1">
      <c r="A287" s="10">
        <f t="shared" si="45"/>
        <v>261</v>
      </c>
      <c r="B287" s="10" t="s">
        <v>1122</v>
      </c>
      <c r="C287" s="11" t="s">
        <v>1168</v>
      </c>
      <c r="D287" s="11" t="s">
        <v>1171</v>
      </c>
      <c r="E287" s="10">
        <f t="shared" si="46"/>
        <v>14</v>
      </c>
      <c r="F287" s="11" t="s">
        <v>1172</v>
      </c>
      <c r="G287" s="11"/>
      <c r="H287" s="10"/>
      <c r="I287" s="11"/>
      <c r="J287" s="11"/>
      <c r="K287" s="10" t="s">
        <v>145</v>
      </c>
      <c r="L287" s="10" t="s">
        <v>145</v>
      </c>
      <c r="M287" s="10" t="s">
        <v>245</v>
      </c>
      <c r="N287" s="10" t="s">
        <v>74</v>
      </c>
      <c r="O287" s="10"/>
      <c r="P287" s="10" t="s">
        <v>74</v>
      </c>
      <c r="Q287" s="10"/>
      <c r="R287" s="10"/>
      <c r="S287" s="10"/>
      <c r="T287" s="10"/>
      <c r="U287" s="10"/>
      <c r="V287" s="10" t="s">
        <v>74</v>
      </c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</row>
    <row r="288" ht="14.25" hidden="1" customHeight="1">
      <c r="A288" s="10">
        <f t="shared" si="45"/>
        <v>262</v>
      </c>
      <c r="B288" s="10" t="s">
        <v>1122</v>
      </c>
      <c r="C288" s="11" t="s">
        <v>1173</v>
      </c>
      <c r="D288" s="11" t="s">
        <v>1174</v>
      </c>
      <c r="E288" s="10">
        <f t="shared" si="46"/>
        <v>15</v>
      </c>
      <c r="F288" s="11" t="s">
        <v>1175</v>
      </c>
      <c r="G288" s="11"/>
      <c r="H288" s="10"/>
      <c r="I288" s="11"/>
      <c r="J288" s="11"/>
      <c r="K288" s="10" t="s">
        <v>64</v>
      </c>
      <c r="L288" s="10" t="s">
        <v>64</v>
      </c>
      <c r="M288" s="10" t="s">
        <v>245</v>
      </c>
      <c r="N288" s="10" t="s">
        <v>86</v>
      </c>
      <c r="O288" s="10" t="s">
        <v>67</v>
      </c>
      <c r="P288" s="10" t="s">
        <v>68</v>
      </c>
      <c r="Q288" s="10"/>
      <c r="R288" s="10"/>
      <c r="S288" s="10"/>
      <c r="T288" s="10"/>
      <c r="U288" s="10" t="s">
        <v>72</v>
      </c>
      <c r="V288" s="10" t="s">
        <v>1176</v>
      </c>
      <c r="W288" s="10">
        <v>2.0</v>
      </c>
      <c r="X288" s="10" t="s">
        <v>74</v>
      </c>
      <c r="Y288" s="10" t="s">
        <v>75</v>
      </c>
      <c r="Z288" s="10" t="s">
        <v>74</v>
      </c>
      <c r="AA288" s="10" t="s">
        <v>76</v>
      </c>
      <c r="AB288" s="10" t="s">
        <v>74</v>
      </c>
      <c r="AC288" s="10"/>
      <c r="AD288" s="10" t="s">
        <v>74</v>
      </c>
      <c r="AE288" s="10">
        <v>4.0</v>
      </c>
      <c r="AF288" s="10" t="s">
        <v>74</v>
      </c>
      <c r="AG288" s="10" t="s">
        <v>74</v>
      </c>
      <c r="AH288" s="10" t="s">
        <v>74</v>
      </c>
      <c r="AI288" s="10" t="s">
        <v>74</v>
      </c>
      <c r="AJ288" s="10" t="s">
        <v>74</v>
      </c>
      <c r="AK288" s="10" t="s">
        <v>1177</v>
      </c>
      <c r="AL288" s="10">
        <v>72.0</v>
      </c>
      <c r="AM288" s="10" t="s">
        <v>1178</v>
      </c>
      <c r="AN288" s="10">
        <v>3.0</v>
      </c>
      <c r="AO288" s="10" t="s">
        <v>74</v>
      </c>
      <c r="AP288" s="10" t="s">
        <v>90</v>
      </c>
      <c r="AQ288" s="10" t="s">
        <v>91</v>
      </c>
      <c r="AR288" s="10">
        <v>500.0</v>
      </c>
      <c r="AS288" s="10" t="s">
        <v>81</v>
      </c>
      <c r="AT288" s="10">
        <v>996.0</v>
      </c>
      <c r="AU288" s="10"/>
      <c r="AV288" s="10" t="s">
        <v>74</v>
      </c>
      <c r="AW288" s="10" t="s">
        <v>74</v>
      </c>
      <c r="AX288" s="10">
        <v>1.0</v>
      </c>
      <c r="AY288" s="10">
        <v>0.0</v>
      </c>
      <c r="AZ288" s="10" t="s">
        <v>74</v>
      </c>
      <c r="BA288" s="10" t="s">
        <v>74</v>
      </c>
      <c r="BB288" s="10">
        <v>1.0</v>
      </c>
      <c r="BC288" s="10" t="s">
        <v>74</v>
      </c>
      <c r="BD288" s="10" t="s">
        <v>74</v>
      </c>
      <c r="BE288" s="10">
        <v>2.0</v>
      </c>
      <c r="BF288" s="10">
        <v>2.0</v>
      </c>
    </row>
    <row r="289" ht="14.25" hidden="1" customHeight="1">
      <c r="A289" s="10">
        <f t="shared" si="45"/>
        <v>263</v>
      </c>
      <c r="B289" s="10" t="s">
        <v>1122</v>
      </c>
      <c r="C289" s="11" t="s">
        <v>1173</v>
      </c>
      <c r="D289" s="11" t="s">
        <v>1179</v>
      </c>
      <c r="E289" s="10">
        <f t="shared" si="46"/>
        <v>16</v>
      </c>
      <c r="F289" s="11" t="s">
        <v>1180</v>
      </c>
      <c r="G289" s="11"/>
      <c r="H289" s="10"/>
      <c r="I289" s="11"/>
      <c r="J289" s="11"/>
      <c r="K289" s="10" t="s">
        <v>64</v>
      </c>
      <c r="L289" s="10" t="s">
        <v>64</v>
      </c>
      <c r="M289" s="10" t="s">
        <v>245</v>
      </c>
      <c r="N289" s="10" t="s">
        <v>86</v>
      </c>
      <c r="O289" s="10" t="s">
        <v>67</v>
      </c>
      <c r="P289" s="10" t="s">
        <v>68</v>
      </c>
      <c r="Q289" s="10"/>
      <c r="R289" s="10"/>
      <c r="S289" s="10"/>
      <c r="T289" s="10"/>
      <c r="U289" s="10" t="s">
        <v>72</v>
      </c>
      <c r="V289" s="10" t="s">
        <v>1181</v>
      </c>
      <c r="W289" s="10">
        <v>2.0</v>
      </c>
      <c r="X289" s="10" t="s">
        <v>74</v>
      </c>
      <c r="Y289" s="10" t="s">
        <v>75</v>
      </c>
      <c r="Z289" s="10" t="s">
        <v>74</v>
      </c>
      <c r="AA289" s="10" t="s">
        <v>76</v>
      </c>
      <c r="AB289" s="10" t="s">
        <v>74</v>
      </c>
      <c r="AC289" s="10"/>
      <c r="AD289" s="10" t="s">
        <v>74</v>
      </c>
      <c r="AE289" s="10">
        <v>4.0</v>
      </c>
      <c r="AF289" s="10" t="s">
        <v>74</v>
      </c>
      <c r="AG289" s="10" t="s">
        <v>74</v>
      </c>
      <c r="AH289" s="10" t="s">
        <v>74</v>
      </c>
      <c r="AI289" s="10" t="s">
        <v>74</v>
      </c>
      <c r="AJ289" s="10" t="s">
        <v>74</v>
      </c>
      <c r="AK289" s="10" t="s">
        <v>1182</v>
      </c>
      <c r="AL289" s="10">
        <v>72.0</v>
      </c>
      <c r="AM289" s="10" t="s">
        <v>1183</v>
      </c>
      <c r="AN289" s="10">
        <v>2.0</v>
      </c>
      <c r="AO289" s="10" t="s">
        <v>74</v>
      </c>
      <c r="AP289" s="10" t="s">
        <v>90</v>
      </c>
      <c r="AQ289" s="10" t="s">
        <v>91</v>
      </c>
      <c r="AR289" s="10">
        <v>500.0</v>
      </c>
      <c r="AS289" s="10" t="s">
        <v>81</v>
      </c>
      <c r="AT289" s="10">
        <v>996.0</v>
      </c>
      <c r="AU289" s="10"/>
      <c r="AV289" s="10" t="s">
        <v>1184</v>
      </c>
      <c r="AW289" s="10" t="s">
        <v>74</v>
      </c>
      <c r="AX289" s="10">
        <v>1.0</v>
      </c>
      <c r="AY289" s="10">
        <v>0.0</v>
      </c>
      <c r="AZ289" s="10" t="s">
        <v>74</v>
      </c>
      <c r="BA289" s="10" t="s">
        <v>74</v>
      </c>
      <c r="BB289" s="10">
        <v>1.0</v>
      </c>
      <c r="BC289" s="10" t="s">
        <v>74</v>
      </c>
      <c r="BD289" s="10" t="s">
        <v>74</v>
      </c>
      <c r="BE289" s="10">
        <v>2.0</v>
      </c>
      <c r="BF289" s="10">
        <v>2.0</v>
      </c>
    </row>
    <row r="290" ht="14.25" hidden="1" customHeight="1">
      <c r="A290" s="10">
        <f t="shared" si="45"/>
        <v>264</v>
      </c>
      <c r="B290" s="10" t="s">
        <v>1122</v>
      </c>
      <c r="C290" s="11" t="s">
        <v>1185</v>
      </c>
      <c r="D290" s="11" t="s">
        <v>1186</v>
      </c>
      <c r="E290" s="10">
        <f t="shared" si="46"/>
        <v>17</v>
      </c>
      <c r="F290" s="11" t="s">
        <v>1187</v>
      </c>
      <c r="G290" s="11"/>
      <c r="H290" s="10"/>
      <c r="I290" s="11"/>
      <c r="J290" s="11"/>
      <c r="K290" s="10" t="s">
        <v>64</v>
      </c>
      <c r="L290" s="10" t="s">
        <v>64</v>
      </c>
      <c r="M290" s="10" t="s">
        <v>65</v>
      </c>
      <c r="N290" s="10" t="s">
        <v>86</v>
      </c>
      <c r="O290" s="10" t="s">
        <v>67</v>
      </c>
      <c r="P290" s="10" t="s">
        <v>68</v>
      </c>
      <c r="Q290" s="10"/>
      <c r="R290" s="10"/>
      <c r="S290" s="10"/>
      <c r="T290" s="10"/>
      <c r="U290" s="10" t="s">
        <v>95</v>
      </c>
      <c r="V290" s="10" t="s">
        <v>74</v>
      </c>
      <c r="W290" s="10">
        <v>2.0</v>
      </c>
      <c r="X290" s="10" t="s">
        <v>74</v>
      </c>
      <c r="Y290" s="10" t="s">
        <v>75</v>
      </c>
      <c r="Z290" s="10" t="s">
        <v>74</v>
      </c>
      <c r="AA290" s="10" t="s">
        <v>76</v>
      </c>
      <c r="AB290" s="10" t="s">
        <v>74</v>
      </c>
      <c r="AC290" s="10"/>
      <c r="AD290" s="10" t="s">
        <v>74</v>
      </c>
      <c r="AE290" s="10">
        <v>4.0</v>
      </c>
      <c r="AF290" s="10" t="s">
        <v>74</v>
      </c>
      <c r="AG290" s="10" t="s">
        <v>74</v>
      </c>
      <c r="AH290" s="10" t="s">
        <v>74</v>
      </c>
      <c r="AI290" s="10" t="s">
        <v>74</v>
      </c>
      <c r="AJ290" s="10" t="s">
        <v>74</v>
      </c>
      <c r="AK290" s="10" t="s">
        <v>1188</v>
      </c>
      <c r="AL290" s="10">
        <v>72.0</v>
      </c>
      <c r="AM290" s="10" t="s">
        <v>1156</v>
      </c>
      <c r="AN290" s="10">
        <v>3.0</v>
      </c>
      <c r="AO290" s="10" t="s">
        <v>74</v>
      </c>
      <c r="AP290" s="10" t="s">
        <v>90</v>
      </c>
      <c r="AQ290" s="10" t="s">
        <v>91</v>
      </c>
      <c r="AR290" s="10">
        <v>750.0</v>
      </c>
      <c r="AS290" s="10" t="s">
        <v>81</v>
      </c>
      <c r="AT290" s="10">
        <v>996.0</v>
      </c>
      <c r="AU290" s="10"/>
      <c r="AV290" s="10" t="s">
        <v>74</v>
      </c>
      <c r="AW290" s="10" t="s">
        <v>74</v>
      </c>
      <c r="AX290" s="10">
        <v>0.0</v>
      </c>
      <c r="AY290" s="10">
        <v>58.0</v>
      </c>
      <c r="AZ290" s="10" t="s">
        <v>74</v>
      </c>
      <c r="BA290" s="10" t="s">
        <v>74</v>
      </c>
      <c r="BB290" s="10">
        <v>1.0</v>
      </c>
      <c r="BC290" s="10" t="s">
        <v>74</v>
      </c>
      <c r="BD290" s="10" t="s">
        <v>74</v>
      </c>
      <c r="BE290" s="10">
        <v>2.0</v>
      </c>
      <c r="BF290" s="10">
        <v>3.0</v>
      </c>
    </row>
    <row r="291" ht="14.25" hidden="1" customHeight="1">
      <c r="A291" s="10">
        <f t="shared" si="45"/>
        <v>265</v>
      </c>
      <c r="B291" s="10" t="s">
        <v>1122</v>
      </c>
      <c r="C291" s="11" t="s">
        <v>1189</v>
      </c>
      <c r="D291" s="11" t="s">
        <v>1189</v>
      </c>
      <c r="E291" s="10">
        <f t="shared" si="46"/>
        <v>18</v>
      </c>
      <c r="F291" s="11" t="s">
        <v>1189</v>
      </c>
      <c r="G291" s="11"/>
      <c r="H291" s="10"/>
      <c r="I291" s="11"/>
      <c r="J291" s="11"/>
      <c r="K291" s="10" t="s">
        <v>145</v>
      </c>
      <c r="L291" s="10" t="s">
        <v>145</v>
      </c>
      <c r="M291" s="10" t="s">
        <v>65</v>
      </c>
      <c r="N291" s="10" t="s">
        <v>74</v>
      </c>
      <c r="O291" s="10"/>
      <c r="P291" s="10" t="s">
        <v>74</v>
      </c>
      <c r="Q291" s="10"/>
      <c r="R291" s="10"/>
      <c r="S291" s="10"/>
      <c r="T291" s="10"/>
      <c r="U291" s="10"/>
      <c r="V291" s="10" t="s">
        <v>74</v>
      </c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</row>
    <row r="292" ht="14.25" hidden="1" customHeight="1">
      <c r="A292" s="10">
        <f t="shared" si="45"/>
        <v>266</v>
      </c>
      <c r="B292" s="10" t="s">
        <v>1122</v>
      </c>
      <c r="C292" s="11" t="s">
        <v>1190</v>
      </c>
      <c r="D292" s="11" t="s">
        <v>1191</v>
      </c>
      <c r="E292" s="10">
        <f t="shared" si="46"/>
        <v>19</v>
      </c>
      <c r="F292" s="11" t="s">
        <v>1192</v>
      </c>
      <c r="G292" s="11"/>
      <c r="H292" s="10"/>
      <c r="I292" s="11"/>
      <c r="J292" s="11"/>
      <c r="K292" s="10" t="s">
        <v>64</v>
      </c>
      <c r="L292" s="10" t="s">
        <v>64</v>
      </c>
      <c r="M292" s="10" t="s">
        <v>245</v>
      </c>
      <c r="N292" s="10" t="s">
        <v>86</v>
      </c>
      <c r="O292" s="10" t="s">
        <v>67</v>
      </c>
      <c r="P292" s="10" t="s">
        <v>68</v>
      </c>
      <c r="Q292" s="10"/>
      <c r="R292" s="10"/>
      <c r="S292" s="10"/>
      <c r="T292" s="10"/>
      <c r="U292" s="10" t="s">
        <v>95</v>
      </c>
      <c r="V292" s="10" t="s">
        <v>74</v>
      </c>
      <c r="W292" s="10">
        <v>1.0</v>
      </c>
      <c r="X292" s="10" t="s">
        <v>74</v>
      </c>
      <c r="Y292" s="10" t="s">
        <v>75</v>
      </c>
      <c r="Z292" s="10" t="s">
        <v>74</v>
      </c>
      <c r="AA292" s="10" t="s">
        <v>76</v>
      </c>
      <c r="AB292" s="10" t="s">
        <v>74</v>
      </c>
      <c r="AC292" s="10"/>
      <c r="AD292" s="10" t="s">
        <v>74</v>
      </c>
      <c r="AE292" s="10">
        <v>4.0</v>
      </c>
      <c r="AF292" s="10" t="s">
        <v>74</v>
      </c>
      <c r="AG292" s="10" t="s">
        <v>74</v>
      </c>
      <c r="AH292" s="10" t="s">
        <v>74</v>
      </c>
      <c r="AI292" s="10" t="s">
        <v>74</v>
      </c>
      <c r="AJ292" s="10" t="s">
        <v>74</v>
      </c>
      <c r="AK292" s="10" t="s">
        <v>1193</v>
      </c>
      <c r="AL292" s="10">
        <v>72.0</v>
      </c>
      <c r="AM292" s="10" t="s">
        <v>1194</v>
      </c>
      <c r="AN292" s="10">
        <v>3.0</v>
      </c>
      <c r="AO292" s="10" t="s">
        <v>74</v>
      </c>
      <c r="AP292" s="10" t="s">
        <v>74</v>
      </c>
      <c r="AQ292" s="10" t="s">
        <v>74</v>
      </c>
      <c r="AR292" s="10">
        <v>0.0</v>
      </c>
      <c r="AS292" s="10" t="s">
        <v>81</v>
      </c>
      <c r="AT292" s="10">
        <v>996.0</v>
      </c>
      <c r="AU292" s="10"/>
      <c r="AV292" s="10" t="s">
        <v>74</v>
      </c>
      <c r="AW292" s="10" t="s">
        <v>74</v>
      </c>
      <c r="AX292" s="10">
        <v>1.0</v>
      </c>
      <c r="AY292" s="10">
        <v>0.0</v>
      </c>
      <c r="AZ292" s="10" t="s">
        <v>74</v>
      </c>
      <c r="BA292" s="10" t="s">
        <v>74</v>
      </c>
      <c r="BB292" s="10">
        <v>1.0</v>
      </c>
      <c r="BC292" s="10" t="s">
        <v>74</v>
      </c>
      <c r="BD292" s="10" t="s">
        <v>74</v>
      </c>
      <c r="BE292" s="10">
        <v>2.0</v>
      </c>
      <c r="BF292" s="10">
        <v>3.0</v>
      </c>
    </row>
    <row r="293" ht="14.25" hidden="1" customHeight="1">
      <c r="A293" s="10">
        <f t="shared" si="45"/>
        <v>267</v>
      </c>
      <c r="B293" s="10" t="s">
        <v>1122</v>
      </c>
      <c r="C293" s="11" t="s">
        <v>1190</v>
      </c>
      <c r="D293" s="11" t="s">
        <v>1195</v>
      </c>
      <c r="E293" s="10">
        <f t="shared" si="46"/>
        <v>20</v>
      </c>
      <c r="F293" s="11" t="s">
        <v>1196</v>
      </c>
      <c r="G293" s="11"/>
      <c r="H293" s="10"/>
      <c r="I293" s="11"/>
      <c r="J293" s="11"/>
      <c r="K293" s="10" t="s">
        <v>145</v>
      </c>
      <c r="L293" s="10" t="s">
        <v>145</v>
      </c>
      <c r="M293" s="10" t="s">
        <v>245</v>
      </c>
      <c r="N293" s="10" t="s">
        <v>74</v>
      </c>
      <c r="O293" s="10"/>
      <c r="P293" s="10" t="s">
        <v>74</v>
      </c>
      <c r="Q293" s="10"/>
      <c r="R293" s="10"/>
      <c r="S293" s="10"/>
      <c r="T293" s="10"/>
      <c r="U293" s="10"/>
      <c r="V293" s="10" t="s">
        <v>74</v>
      </c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</row>
    <row r="294" ht="14.25" hidden="1" customHeight="1">
      <c r="A294" s="10">
        <f t="shared" si="45"/>
        <v>268</v>
      </c>
      <c r="B294" s="10" t="s">
        <v>1122</v>
      </c>
      <c r="C294" s="11" t="s">
        <v>1190</v>
      </c>
      <c r="D294" s="11" t="s">
        <v>1195</v>
      </c>
      <c r="E294" s="10">
        <f t="shared" si="46"/>
        <v>21</v>
      </c>
      <c r="F294" s="11" t="s">
        <v>1197</v>
      </c>
      <c r="G294" s="11"/>
      <c r="H294" s="10"/>
      <c r="I294" s="11"/>
      <c r="J294" s="11"/>
      <c r="K294" s="10" t="s">
        <v>64</v>
      </c>
      <c r="L294" s="10" t="s">
        <v>64</v>
      </c>
      <c r="M294" s="10" t="s">
        <v>109</v>
      </c>
      <c r="N294" s="10" t="s">
        <v>86</v>
      </c>
      <c r="O294" s="10" t="s">
        <v>67</v>
      </c>
      <c r="P294" s="10" t="s">
        <v>68</v>
      </c>
      <c r="Q294" s="10"/>
      <c r="R294" s="10"/>
      <c r="S294" s="10"/>
      <c r="T294" s="10"/>
      <c r="U294" s="10" t="s">
        <v>113</v>
      </c>
      <c r="V294" s="10" t="s">
        <v>1198</v>
      </c>
      <c r="W294" s="10">
        <v>3.0</v>
      </c>
      <c r="X294" s="10" t="s">
        <v>74</v>
      </c>
      <c r="Y294" s="10" t="s">
        <v>75</v>
      </c>
      <c r="Z294" s="10" t="s">
        <v>74</v>
      </c>
      <c r="AA294" s="10" t="s">
        <v>76</v>
      </c>
      <c r="AB294" s="10" t="s">
        <v>74</v>
      </c>
      <c r="AC294" s="10"/>
      <c r="AD294" s="10" t="s">
        <v>74</v>
      </c>
      <c r="AE294" s="10">
        <v>4.0</v>
      </c>
      <c r="AF294" s="10" t="s">
        <v>74</v>
      </c>
      <c r="AG294" s="10" t="s">
        <v>74</v>
      </c>
      <c r="AH294" s="10" t="s">
        <v>74</v>
      </c>
      <c r="AI294" s="10" t="s">
        <v>74</v>
      </c>
      <c r="AJ294" s="10" t="s">
        <v>74</v>
      </c>
      <c r="AK294" s="10" t="s">
        <v>1199</v>
      </c>
      <c r="AL294" s="10">
        <v>72.0</v>
      </c>
      <c r="AM294" s="10" t="s">
        <v>1194</v>
      </c>
      <c r="AN294" s="10">
        <v>3.0</v>
      </c>
      <c r="AO294" s="10" t="s">
        <v>74</v>
      </c>
      <c r="AP294" s="10" t="s">
        <v>90</v>
      </c>
      <c r="AQ294" s="10" t="s">
        <v>91</v>
      </c>
      <c r="AR294" s="10">
        <v>500.0</v>
      </c>
      <c r="AS294" s="10" t="s">
        <v>81</v>
      </c>
      <c r="AT294" s="10">
        <v>996.0</v>
      </c>
      <c r="AU294" s="10"/>
      <c r="AV294" s="10" t="s">
        <v>74</v>
      </c>
      <c r="AW294" s="10" t="s">
        <v>74</v>
      </c>
      <c r="AX294" s="10">
        <v>1.0</v>
      </c>
      <c r="AY294" s="10">
        <v>50.0</v>
      </c>
      <c r="AZ294" s="10" t="s">
        <v>74</v>
      </c>
      <c r="BA294" s="10" t="s">
        <v>74</v>
      </c>
      <c r="BB294" s="10">
        <v>1.0</v>
      </c>
      <c r="BC294" s="10" t="s">
        <v>74</v>
      </c>
      <c r="BD294" s="10" t="s">
        <v>74</v>
      </c>
      <c r="BE294" s="10">
        <v>2.0</v>
      </c>
      <c r="BF294" s="10">
        <v>3.0</v>
      </c>
    </row>
    <row r="295" ht="14.25" hidden="1" customHeight="1">
      <c r="A295" s="10">
        <f t="shared" si="45"/>
        <v>269</v>
      </c>
      <c r="B295" s="10" t="s">
        <v>1122</v>
      </c>
      <c r="C295" s="11" t="s">
        <v>1190</v>
      </c>
      <c r="D295" s="11" t="s">
        <v>1200</v>
      </c>
      <c r="E295" s="10">
        <f t="shared" si="46"/>
        <v>22</v>
      </c>
      <c r="F295" s="11" t="s">
        <v>1201</v>
      </c>
      <c r="G295" s="11"/>
      <c r="H295" s="10"/>
      <c r="I295" s="11"/>
      <c r="J295" s="11"/>
      <c r="K295" s="10" t="s">
        <v>145</v>
      </c>
      <c r="L295" s="10" t="s">
        <v>145</v>
      </c>
      <c r="M295" s="10" t="s">
        <v>245</v>
      </c>
      <c r="N295" s="10" t="s">
        <v>74</v>
      </c>
      <c r="O295" s="10" t="s">
        <v>1202</v>
      </c>
      <c r="P295" s="10" t="s">
        <v>68</v>
      </c>
      <c r="Q295" s="10"/>
      <c r="R295" s="10"/>
      <c r="S295" s="10"/>
      <c r="T295" s="10"/>
      <c r="U295" s="10"/>
      <c r="V295" s="10" t="s">
        <v>1203</v>
      </c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</row>
    <row r="296" ht="14.25" hidden="1" customHeight="1">
      <c r="A296" s="10">
        <f t="shared" si="45"/>
        <v>270</v>
      </c>
      <c r="B296" s="10" t="s">
        <v>1122</v>
      </c>
      <c r="C296" s="11" t="s">
        <v>1190</v>
      </c>
      <c r="D296" s="11" t="s">
        <v>1200</v>
      </c>
      <c r="E296" s="10">
        <f t="shared" si="46"/>
        <v>23</v>
      </c>
      <c r="F296" s="11" t="s">
        <v>1204</v>
      </c>
      <c r="G296" s="11"/>
      <c r="H296" s="10"/>
      <c r="I296" s="11"/>
      <c r="J296" s="11"/>
      <c r="K296" s="10" t="s">
        <v>145</v>
      </c>
      <c r="L296" s="10" t="s">
        <v>145</v>
      </c>
      <c r="M296" s="10" t="s">
        <v>245</v>
      </c>
      <c r="N296" s="10" t="s">
        <v>74</v>
      </c>
      <c r="O296" s="10" t="s">
        <v>1205</v>
      </c>
      <c r="P296" s="10" t="s">
        <v>1206</v>
      </c>
      <c r="Q296" s="10"/>
      <c r="R296" s="10"/>
      <c r="S296" s="10"/>
      <c r="T296" s="10"/>
      <c r="U296" s="10"/>
      <c r="V296" s="10" t="s">
        <v>1207</v>
      </c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</row>
    <row r="297" ht="14.25" hidden="1" customHeight="1">
      <c r="A297" s="10">
        <f t="shared" si="45"/>
        <v>271</v>
      </c>
      <c r="B297" s="10" t="s">
        <v>1122</v>
      </c>
      <c r="C297" s="11" t="s">
        <v>1208</v>
      </c>
      <c r="D297" s="11" t="s">
        <v>1209</v>
      </c>
      <c r="E297" s="10">
        <f t="shared" si="46"/>
        <v>24</v>
      </c>
      <c r="F297" s="11" t="s">
        <v>1210</v>
      </c>
      <c r="G297" s="11"/>
      <c r="H297" s="10"/>
      <c r="I297" s="11"/>
      <c r="J297" s="11"/>
      <c r="K297" s="10" t="s">
        <v>64</v>
      </c>
      <c r="L297" s="10" t="s">
        <v>64</v>
      </c>
      <c r="M297" s="10" t="s">
        <v>109</v>
      </c>
      <c r="N297" s="10" t="s">
        <v>86</v>
      </c>
      <c r="O297" s="10" t="s">
        <v>67</v>
      </c>
      <c r="P297" s="10" t="s">
        <v>68</v>
      </c>
      <c r="Q297" s="10" t="s">
        <v>1211</v>
      </c>
      <c r="R297" s="10" t="s">
        <v>1212</v>
      </c>
      <c r="S297" s="10" t="s">
        <v>63</v>
      </c>
      <c r="T297" s="10"/>
      <c r="U297" s="10" t="s">
        <v>113</v>
      </c>
      <c r="V297" s="10" t="s">
        <v>1213</v>
      </c>
      <c r="W297" s="10">
        <v>1.0</v>
      </c>
      <c r="X297" s="10" t="s">
        <v>74</v>
      </c>
      <c r="Y297" s="10" t="s">
        <v>75</v>
      </c>
      <c r="Z297" s="10" t="s">
        <v>74</v>
      </c>
      <c r="AA297" s="10" t="s">
        <v>76</v>
      </c>
      <c r="AB297" s="10" t="s">
        <v>74</v>
      </c>
      <c r="AC297" s="10"/>
      <c r="AD297" s="10" t="s">
        <v>74</v>
      </c>
      <c r="AE297" s="10">
        <v>4.0</v>
      </c>
      <c r="AF297" s="10" t="s">
        <v>74</v>
      </c>
      <c r="AG297" s="10" t="s">
        <v>74</v>
      </c>
      <c r="AH297" s="10" t="s">
        <v>74</v>
      </c>
      <c r="AI297" s="10" t="s">
        <v>74</v>
      </c>
      <c r="AJ297" s="10" t="s">
        <v>74</v>
      </c>
      <c r="AK297" s="10" t="s">
        <v>1214</v>
      </c>
      <c r="AL297" s="10">
        <v>72.0</v>
      </c>
      <c r="AM297" s="10" t="s">
        <v>1215</v>
      </c>
      <c r="AN297" s="10">
        <v>3.0</v>
      </c>
      <c r="AO297" s="10" t="s">
        <v>74</v>
      </c>
      <c r="AP297" s="10" t="s">
        <v>79</v>
      </c>
      <c r="AQ297" s="10" t="s">
        <v>80</v>
      </c>
      <c r="AR297" s="10">
        <v>750.0</v>
      </c>
      <c r="AS297" s="10" t="s">
        <v>81</v>
      </c>
      <c r="AT297" s="10">
        <v>996.0</v>
      </c>
      <c r="AU297" s="10"/>
      <c r="AV297" s="10" t="s">
        <v>74</v>
      </c>
      <c r="AW297" s="10" t="s">
        <v>74</v>
      </c>
      <c r="AX297" s="10">
        <v>1.0</v>
      </c>
      <c r="AY297" s="10">
        <v>60.0</v>
      </c>
      <c r="AZ297" s="10" t="s">
        <v>74</v>
      </c>
      <c r="BA297" s="10" t="s">
        <v>74</v>
      </c>
      <c r="BB297" s="10">
        <v>1.0</v>
      </c>
      <c r="BC297" s="10" t="s">
        <v>74</v>
      </c>
      <c r="BD297" s="10" t="s">
        <v>74</v>
      </c>
      <c r="BE297" s="10">
        <v>2.0</v>
      </c>
      <c r="BF297" s="10">
        <v>4.0</v>
      </c>
    </row>
    <row r="298" ht="14.25" customHeight="1">
      <c r="A298" s="4" t="s">
        <v>1216</v>
      </c>
      <c r="B298" s="5"/>
      <c r="C298" s="6" t="s">
        <v>1217</v>
      </c>
      <c r="D298" s="7"/>
      <c r="E298" s="15"/>
      <c r="F298" s="7"/>
      <c r="G298" s="7"/>
      <c r="H298" s="8"/>
      <c r="I298" s="7"/>
      <c r="J298" s="7"/>
      <c r="K298" s="7"/>
      <c r="L298" s="7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</row>
    <row r="299" ht="14.25" hidden="1" customHeight="1">
      <c r="A299" s="10">
        <f>A297+1</f>
        <v>272</v>
      </c>
      <c r="B299" s="10" t="s">
        <v>1217</v>
      </c>
      <c r="C299" s="11" t="s">
        <v>1218</v>
      </c>
      <c r="D299" s="11" t="s">
        <v>1219</v>
      </c>
      <c r="E299" s="10">
        <v>1.0</v>
      </c>
      <c r="F299" s="11" t="s">
        <v>1218</v>
      </c>
      <c r="G299" s="11"/>
      <c r="H299" s="10"/>
      <c r="I299" s="11"/>
      <c r="J299" s="11"/>
      <c r="K299" s="10" t="s">
        <v>145</v>
      </c>
      <c r="L299" s="10" t="s">
        <v>145</v>
      </c>
      <c r="M299" s="10" t="s">
        <v>65</v>
      </c>
      <c r="N299" s="10" t="s">
        <v>74</v>
      </c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</row>
    <row r="300" ht="14.25" hidden="1" customHeight="1">
      <c r="A300" s="10">
        <f t="shared" ref="A300:A313" si="47">A299+1</f>
        <v>273</v>
      </c>
      <c r="B300" s="10" t="s">
        <v>1217</v>
      </c>
      <c r="C300" s="11" t="s">
        <v>1220</v>
      </c>
      <c r="D300" s="11" t="s">
        <v>1220</v>
      </c>
      <c r="E300" s="10">
        <f t="shared" ref="E300:E313" si="48">E299+1</f>
        <v>2</v>
      </c>
      <c r="F300" s="11" t="s">
        <v>1221</v>
      </c>
      <c r="G300" s="11"/>
      <c r="H300" s="10"/>
      <c r="I300" s="11"/>
      <c r="J300" s="11"/>
      <c r="K300" s="10" t="s">
        <v>64</v>
      </c>
      <c r="L300" s="10" t="s">
        <v>64</v>
      </c>
      <c r="M300" s="10" t="s">
        <v>109</v>
      </c>
      <c r="N300" s="10" t="s">
        <v>86</v>
      </c>
      <c r="O300" s="10" t="s">
        <v>67</v>
      </c>
      <c r="P300" s="10" t="s">
        <v>68</v>
      </c>
      <c r="Q300" s="10"/>
      <c r="R300" s="10"/>
      <c r="S300" s="10"/>
      <c r="T300" s="10"/>
      <c r="U300" s="10" t="s">
        <v>113</v>
      </c>
      <c r="V300" s="10" t="s">
        <v>1222</v>
      </c>
      <c r="W300" s="10">
        <v>1.0</v>
      </c>
      <c r="X300" s="10" t="s">
        <v>74</v>
      </c>
      <c r="Y300" s="10" t="s">
        <v>75</v>
      </c>
      <c r="Z300" s="10" t="s">
        <v>74</v>
      </c>
      <c r="AA300" s="10" t="s">
        <v>76</v>
      </c>
      <c r="AB300" s="10" t="s">
        <v>74</v>
      </c>
      <c r="AC300" s="10"/>
      <c r="AD300" s="10" t="s">
        <v>74</v>
      </c>
      <c r="AE300" s="10">
        <v>4.0</v>
      </c>
      <c r="AF300" s="10" t="s">
        <v>74</v>
      </c>
      <c r="AG300" s="10" t="s">
        <v>74</v>
      </c>
      <c r="AH300" s="10" t="s">
        <v>74</v>
      </c>
      <c r="AI300" s="10" t="s">
        <v>74</v>
      </c>
      <c r="AJ300" s="10" t="s">
        <v>74</v>
      </c>
      <c r="AK300" s="10" t="s">
        <v>1223</v>
      </c>
      <c r="AL300" s="10">
        <v>73.0</v>
      </c>
      <c r="AM300" s="10" t="s">
        <v>1224</v>
      </c>
      <c r="AN300" s="10">
        <v>1.0</v>
      </c>
      <c r="AO300" s="10" t="s">
        <v>74</v>
      </c>
      <c r="AP300" s="10" t="s">
        <v>79</v>
      </c>
      <c r="AQ300" s="10" t="s">
        <v>80</v>
      </c>
      <c r="AR300" s="10">
        <v>6000.0</v>
      </c>
      <c r="AS300" s="10" t="s">
        <v>123</v>
      </c>
      <c r="AT300" s="10">
        <v>996.0</v>
      </c>
      <c r="AU300" s="10"/>
      <c r="AV300" s="10" t="s">
        <v>74</v>
      </c>
      <c r="AW300" s="10" t="s">
        <v>74</v>
      </c>
      <c r="AX300" s="10">
        <v>0.0</v>
      </c>
      <c r="AY300" s="10">
        <v>109.0</v>
      </c>
      <c r="AZ300" s="10" t="s">
        <v>74</v>
      </c>
      <c r="BA300" s="10" t="s">
        <v>74</v>
      </c>
      <c r="BB300" s="10">
        <v>1.0</v>
      </c>
      <c r="BC300" s="10" t="s">
        <v>74</v>
      </c>
      <c r="BD300" s="10" t="s">
        <v>74</v>
      </c>
      <c r="BE300" s="10">
        <v>0.0</v>
      </c>
      <c r="BF300" s="10">
        <v>0.0</v>
      </c>
    </row>
    <row r="301" ht="14.25" customHeight="1">
      <c r="A301" s="10">
        <f t="shared" si="47"/>
        <v>274</v>
      </c>
      <c r="B301" s="10" t="s">
        <v>1217</v>
      </c>
      <c r="C301" s="11" t="s">
        <v>1225</v>
      </c>
      <c r="D301" s="11" t="s">
        <v>1226</v>
      </c>
      <c r="E301" s="10">
        <f t="shared" si="48"/>
        <v>3</v>
      </c>
      <c r="F301" s="11" t="s">
        <v>1227</v>
      </c>
      <c r="G301" s="11"/>
      <c r="H301" s="10"/>
      <c r="I301" s="11"/>
      <c r="J301" s="11"/>
      <c r="K301" s="10" t="s">
        <v>64</v>
      </c>
      <c r="L301" s="10" t="s">
        <v>64</v>
      </c>
      <c r="M301" s="10" t="s">
        <v>109</v>
      </c>
      <c r="N301" s="10" t="s">
        <v>228</v>
      </c>
      <c r="O301" s="10" t="s">
        <v>67</v>
      </c>
      <c r="P301" s="10" t="s">
        <v>68</v>
      </c>
      <c r="Q301" s="10"/>
      <c r="R301" s="10"/>
      <c r="S301" s="10"/>
      <c r="T301" s="10"/>
      <c r="U301" s="10" t="s">
        <v>113</v>
      </c>
      <c r="V301" s="10" t="s">
        <v>1228</v>
      </c>
      <c r="W301" s="10">
        <v>1.0</v>
      </c>
      <c r="X301" s="10" t="s">
        <v>74</v>
      </c>
      <c r="Y301" s="10" t="s">
        <v>75</v>
      </c>
      <c r="Z301" s="10" t="s">
        <v>74</v>
      </c>
      <c r="AA301" s="10" t="s">
        <v>76</v>
      </c>
      <c r="AB301" s="10" t="s">
        <v>74</v>
      </c>
      <c r="AC301" s="10"/>
      <c r="AD301" s="10" t="s">
        <v>74</v>
      </c>
      <c r="AE301" s="10">
        <v>4.0</v>
      </c>
      <c r="AF301" s="10" t="s">
        <v>74</v>
      </c>
      <c r="AG301" s="10" t="s">
        <v>74</v>
      </c>
      <c r="AH301" s="10" t="s">
        <v>74</v>
      </c>
      <c r="AI301" s="10" t="s">
        <v>74</v>
      </c>
      <c r="AJ301" s="10" t="s">
        <v>74</v>
      </c>
      <c r="AK301" s="10" t="s">
        <v>1229</v>
      </c>
      <c r="AL301" s="10">
        <v>73.0</v>
      </c>
      <c r="AM301" s="10" t="s">
        <v>1230</v>
      </c>
      <c r="AN301" s="10">
        <v>1.0</v>
      </c>
      <c r="AO301" s="10" t="s">
        <v>74</v>
      </c>
      <c r="AP301" s="10" t="s">
        <v>1231</v>
      </c>
      <c r="AQ301" s="10" t="s">
        <v>740</v>
      </c>
      <c r="AR301" s="10">
        <v>0.0</v>
      </c>
      <c r="AS301" s="10" t="s">
        <v>81</v>
      </c>
      <c r="AT301" s="10">
        <v>1.0</v>
      </c>
      <c r="AU301" s="10"/>
      <c r="AV301" s="10" t="s">
        <v>74</v>
      </c>
      <c r="AW301" s="10" t="s">
        <v>74</v>
      </c>
      <c r="AX301" s="10">
        <v>2.0</v>
      </c>
      <c r="AY301" s="10">
        <v>0.0</v>
      </c>
      <c r="AZ301" s="10" t="s">
        <v>74</v>
      </c>
      <c r="BA301" s="10" t="s">
        <v>74</v>
      </c>
      <c r="BB301" s="10">
        <v>1.0</v>
      </c>
      <c r="BC301" s="10" t="s">
        <v>74</v>
      </c>
      <c r="BD301" s="10" t="s">
        <v>74</v>
      </c>
      <c r="BE301" s="10">
        <v>3.0</v>
      </c>
      <c r="BF301" s="10">
        <v>3.0</v>
      </c>
    </row>
    <row r="302" ht="14.25" hidden="1" customHeight="1">
      <c r="A302" s="10">
        <f t="shared" si="47"/>
        <v>275</v>
      </c>
      <c r="B302" s="10" t="s">
        <v>1217</v>
      </c>
      <c r="C302" s="11" t="s">
        <v>1232</v>
      </c>
      <c r="D302" s="11" t="s">
        <v>1233</v>
      </c>
      <c r="E302" s="10">
        <f t="shared" si="48"/>
        <v>4</v>
      </c>
      <c r="F302" s="11" t="s">
        <v>1234</v>
      </c>
      <c r="G302" s="11"/>
      <c r="H302" s="10"/>
      <c r="I302" s="11"/>
      <c r="J302" s="11"/>
      <c r="K302" s="10" t="s">
        <v>64</v>
      </c>
      <c r="L302" s="10" t="s">
        <v>64</v>
      </c>
      <c r="M302" s="10" t="s">
        <v>109</v>
      </c>
      <c r="N302" s="10" t="s">
        <v>86</v>
      </c>
      <c r="O302" s="10" t="s">
        <v>67</v>
      </c>
      <c r="P302" s="10" t="s">
        <v>68</v>
      </c>
      <c r="Q302" s="10"/>
      <c r="R302" s="10"/>
      <c r="S302" s="10"/>
      <c r="T302" s="10"/>
      <c r="U302" s="10" t="s">
        <v>113</v>
      </c>
      <c r="V302" s="10" t="s">
        <v>1235</v>
      </c>
      <c r="W302" s="10">
        <v>1.0</v>
      </c>
      <c r="X302" s="10" t="s">
        <v>74</v>
      </c>
      <c r="Y302" s="10" t="s">
        <v>75</v>
      </c>
      <c r="Z302" s="10" t="s">
        <v>74</v>
      </c>
      <c r="AA302" s="10" t="s">
        <v>76</v>
      </c>
      <c r="AB302" s="10" t="s">
        <v>74</v>
      </c>
      <c r="AC302" s="10"/>
      <c r="AD302" s="10" t="s">
        <v>74</v>
      </c>
      <c r="AE302" s="10">
        <v>4.0</v>
      </c>
      <c r="AF302" s="10" t="s">
        <v>74</v>
      </c>
      <c r="AG302" s="10" t="s">
        <v>74</v>
      </c>
      <c r="AH302" s="10" t="s">
        <v>74</v>
      </c>
      <c r="AI302" s="10" t="s">
        <v>74</v>
      </c>
      <c r="AJ302" s="10" t="s">
        <v>74</v>
      </c>
      <c r="AK302" s="10" t="s">
        <v>1236</v>
      </c>
      <c r="AL302" s="10">
        <v>73.0</v>
      </c>
      <c r="AM302" s="10" t="s">
        <v>1237</v>
      </c>
      <c r="AN302" s="10">
        <v>1.0</v>
      </c>
      <c r="AO302" s="10" t="s">
        <v>74</v>
      </c>
      <c r="AP302" s="10" t="s">
        <v>1231</v>
      </c>
      <c r="AQ302" s="10" t="s">
        <v>80</v>
      </c>
      <c r="AR302" s="10">
        <v>0.0</v>
      </c>
      <c r="AS302" s="10" t="s">
        <v>81</v>
      </c>
      <c r="AT302" s="10">
        <v>996.0</v>
      </c>
      <c r="AU302" s="10"/>
      <c r="AV302" s="10" t="s">
        <v>74</v>
      </c>
      <c r="AW302" s="10" t="s">
        <v>74</v>
      </c>
      <c r="AX302" s="10">
        <v>1.0</v>
      </c>
      <c r="AY302" s="10">
        <v>0.0</v>
      </c>
      <c r="AZ302" s="10" t="s">
        <v>74</v>
      </c>
      <c r="BA302" s="10" t="s">
        <v>74</v>
      </c>
      <c r="BB302" s="10">
        <v>1.0</v>
      </c>
      <c r="BC302" s="10" t="s">
        <v>74</v>
      </c>
      <c r="BD302" s="10" t="s">
        <v>74</v>
      </c>
      <c r="BE302" s="10">
        <v>3.0</v>
      </c>
      <c r="BF302" s="10">
        <v>3.0</v>
      </c>
    </row>
    <row r="303" ht="14.25" hidden="1" customHeight="1">
      <c r="A303" s="10">
        <f t="shared" si="47"/>
        <v>276</v>
      </c>
      <c r="B303" s="10" t="s">
        <v>1217</v>
      </c>
      <c r="C303" s="11" t="s">
        <v>1238</v>
      </c>
      <c r="D303" s="11" t="s">
        <v>1239</v>
      </c>
      <c r="E303" s="10">
        <f t="shared" si="48"/>
        <v>5</v>
      </c>
      <c r="F303" s="11" t="s">
        <v>1240</v>
      </c>
      <c r="G303" s="11"/>
      <c r="H303" s="10"/>
      <c r="I303" s="11"/>
      <c r="J303" s="11"/>
      <c r="K303" s="10" t="s">
        <v>145</v>
      </c>
      <c r="L303" s="10" t="s">
        <v>145</v>
      </c>
      <c r="M303" s="10" t="s">
        <v>65</v>
      </c>
      <c r="N303" s="10" t="s">
        <v>74</v>
      </c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</row>
    <row r="304" ht="14.25" hidden="1" customHeight="1">
      <c r="A304" s="10">
        <f t="shared" si="47"/>
        <v>277</v>
      </c>
      <c r="B304" s="10" t="s">
        <v>1217</v>
      </c>
      <c r="C304" s="11" t="s">
        <v>1241</v>
      </c>
      <c r="D304" s="11" t="s">
        <v>1242</v>
      </c>
      <c r="E304" s="10">
        <f t="shared" si="48"/>
        <v>6</v>
      </c>
      <c r="F304" s="11" t="s">
        <v>1243</v>
      </c>
      <c r="G304" s="11"/>
      <c r="H304" s="10"/>
      <c r="I304" s="11"/>
      <c r="J304" s="11"/>
      <c r="K304" s="10" t="s">
        <v>64</v>
      </c>
      <c r="L304" s="10" t="s">
        <v>64</v>
      </c>
      <c r="M304" s="10" t="s">
        <v>65</v>
      </c>
      <c r="N304" s="10" t="s">
        <v>86</v>
      </c>
      <c r="O304" s="10" t="s">
        <v>67</v>
      </c>
      <c r="P304" s="10" t="s">
        <v>68</v>
      </c>
      <c r="Q304" s="10" t="s">
        <v>1244</v>
      </c>
      <c r="R304" s="10" t="s">
        <v>1245</v>
      </c>
      <c r="S304" s="10" t="s">
        <v>63</v>
      </c>
      <c r="T304" s="10"/>
      <c r="U304" s="10" t="s">
        <v>72</v>
      </c>
      <c r="V304" s="10" t="s">
        <v>1246</v>
      </c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</row>
    <row r="305" ht="14.25" hidden="1" customHeight="1">
      <c r="A305" s="10">
        <f t="shared" si="47"/>
        <v>278</v>
      </c>
      <c r="B305" s="10" t="s">
        <v>1217</v>
      </c>
      <c r="C305" s="11" t="s">
        <v>1241</v>
      </c>
      <c r="D305" s="11" t="s">
        <v>1247</v>
      </c>
      <c r="E305" s="10">
        <f t="shared" si="48"/>
        <v>7</v>
      </c>
      <c r="F305" s="11" t="s">
        <v>1248</v>
      </c>
      <c r="G305" s="11"/>
      <c r="H305" s="10"/>
      <c r="I305" s="11"/>
      <c r="J305" s="11"/>
      <c r="K305" s="10" t="s">
        <v>64</v>
      </c>
      <c r="L305" s="10" t="s">
        <v>64</v>
      </c>
      <c r="M305" s="10" t="s">
        <v>65</v>
      </c>
      <c r="N305" s="10" t="s">
        <v>86</v>
      </c>
      <c r="O305" s="10" t="s">
        <v>67</v>
      </c>
      <c r="P305" s="10" t="s">
        <v>68</v>
      </c>
      <c r="Q305" s="10"/>
      <c r="R305" s="10"/>
      <c r="S305" s="10"/>
      <c r="T305" s="10"/>
      <c r="U305" s="10" t="s">
        <v>246</v>
      </c>
      <c r="V305" s="10" t="s">
        <v>1249</v>
      </c>
      <c r="W305" s="10">
        <v>2.0</v>
      </c>
      <c r="X305" s="10" t="s">
        <v>74</v>
      </c>
      <c r="Y305" s="10" t="s">
        <v>75</v>
      </c>
      <c r="Z305" s="10" t="s">
        <v>74</v>
      </c>
      <c r="AA305" s="10" t="s">
        <v>76</v>
      </c>
      <c r="AB305" s="10" t="s">
        <v>74</v>
      </c>
      <c r="AC305" s="10"/>
      <c r="AD305" s="10" t="s">
        <v>74</v>
      </c>
      <c r="AE305" s="10">
        <v>4.0</v>
      </c>
      <c r="AF305" s="10" t="s">
        <v>74</v>
      </c>
      <c r="AG305" s="10" t="s">
        <v>74</v>
      </c>
      <c r="AH305" s="10" t="s">
        <v>74</v>
      </c>
      <c r="AI305" s="10" t="s">
        <v>74</v>
      </c>
      <c r="AJ305" s="10" t="s">
        <v>74</v>
      </c>
      <c r="AK305" s="10" t="s">
        <v>1250</v>
      </c>
      <c r="AL305" s="10">
        <v>73.0</v>
      </c>
      <c r="AM305" s="10" t="s">
        <v>1251</v>
      </c>
      <c r="AN305" s="10">
        <v>1.0</v>
      </c>
      <c r="AO305" s="10" t="s">
        <v>74</v>
      </c>
      <c r="AP305" s="10" t="s">
        <v>79</v>
      </c>
      <c r="AQ305" s="10" t="s">
        <v>80</v>
      </c>
      <c r="AR305" s="10">
        <v>0.0</v>
      </c>
      <c r="AS305" s="10" t="s">
        <v>81</v>
      </c>
      <c r="AT305" s="10">
        <v>996.0</v>
      </c>
      <c r="AU305" s="10"/>
      <c r="AV305" s="10" t="s">
        <v>74</v>
      </c>
      <c r="AW305" s="10" t="s">
        <v>74</v>
      </c>
      <c r="AX305" s="10">
        <v>1.0</v>
      </c>
      <c r="AY305" s="10">
        <v>0.0</v>
      </c>
      <c r="AZ305" s="10" t="s">
        <v>74</v>
      </c>
      <c r="BA305" s="10" t="s">
        <v>74</v>
      </c>
      <c r="BB305" s="10">
        <v>1.0</v>
      </c>
      <c r="BC305" s="10" t="s">
        <v>74</v>
      </c>
      <c r="BD305" s="10" t="s">
        <v>74</v>
      </c>
      <c r="BE305" s="10">
        <v>3.0</v>
      </c>
      <c r="BF305" s="10">
        <v>3.0</v>
      </c>
    </row>
    <row r="306" ht="14.25" hidden="1" customHeight="1">
      <c r="A306" s="10">
        <f t="shared" si="47"/>
        <v>279</v>
      </c>
      <c r="B306" s="10" t="s">
        <v>1217</v>
      </c>
      <c r="C306" s="11" t="s">
        <v>1241</v>
      </c>
      <c r="D306" s="11" t="s">
        <v>1252</v>
      </c>
      <c r="E306" s="10">
        <f t="shared" si="48"/>
        <v>8</v>
      </c>
      <c r="F306" s="11" t="s">
        <v>1253</v>
      </c>
      <c r="G306" s="11"/>
      <c r="H306" s="10"/>
      <c r="I306" s="11"/>
      <c r="J306" s="11"/>
      <c r="K306" s="10" t="s">
        <v>64</v>
      </c>
      <c r="L306" s="10" t="s">
        <v>252</v>
      </c>
      <c r="M306" s="10" t="s">
        <v>245</v>
      </c>
      <c r="N306" s="10" t="s">
        <v>95</v>
      </c>
      <c r="O306" s="10" t="s">
        <v>1254</v>
      </c>
      <c r="P306" s="10" t="s">
        <v>1255</v>
      </c>
      <c r="Q306" s="10"/>
      <c r="R306" s="10"/>
      <c r="S306" s="10"/>
      <c r="T306" s="10"/>
      <c r="U306" s="10"/>
      <c r="V306" s="10" t="s">
        <v>1256</v>
      </c>
      <c r="W306" s="10"/>
      <c r="X306" s="10"/>
      <c r="Y306" s="10"/>
      <c r="Z306" s="10"/>
      <c r="AA306" s="10"/>
      <c r="AB306" s="10"/>
      <c r="AC306" s="10" t="s">
        <v>1257</v>
      </c>
      <c r="AD306" s="10" t="s">
        <v>1258</v>
      </c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</row>
    <row r="307" ht="14.25" hidden="1" customHeight="1">
      <c r="A307" s="10">
        <f t="shared" si="47"/>
        <v>280</v>
      </c>
      <c r="B307" s="10" t="s">
        <v>1217</v>
      </c>
      <c r="C307" s="11" t="s">
        <v>1241</v>
      </c>
      <c r="D307" s="11" t="s">
        <v>1259</v>
      </c>
      <c r="E307" s="10">
        <f t="shared" si="48"/>
        <v>9</v>
      </c>
      <c r="F307" s="11" t="s">
        <v>1260</v>
      </c>
      <c r="G307" s="11"/>
      <c r="H307" s="10"/>
      <c r="I307" s="11"/>
      <c r="J307" s="11"/>
      <c r="K307" s="10" t="s">
        <v>64</v>
      </c>
      <c r="L307" s="10" t="s">
        <v>252</v>
      </c>
      <c r="M307" s="10" t="s">
        <v>245</v>
      </c>
      <c r="N307" s="10" t="s">
        <v>95</v>
      </c>
      <c r="O307" s="10" t="s">
        <v>1261</v>
      </c>
      <c r="P307" s="10" t="s">
        <v>1255</v>
      </c>
      <c r="Q307" s="10"/>
      <c r="R307" s="10"/>
      <c r="S307" s="10"/>
      <c r="T307" s="10"/>
      <c r="U307" s="10"/>
      <c r="V307" s="10" t="s">
        <v>1262</v>
      </c>
      <c r="W307" s="10"/>
      <c r="X307" s="10"/>
      <c r="Y307" s="10"/>
      <c r="Z307" s="10"/>
      <c r="AA307" s="10"/>
      <c r="AB307" s="10"/>
      <c r="AC307" s="10" t="s">
        <v>1263</v>
      </c>
      <c r="AD307" s="10" t="s">
        <v>1264</v>
      </c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</row>
    <row r="308" ht="14.25" hidden="1" customHeight="1">
      <c r="A308" s="10">
        <f t="shared" si="47"/>
        <v>281</v>
      </c>
      <c r="B308" s="10" t="s">
        <v>1217</v>
      </c>
      <c r="C308" s="11" t="s">
        <v>1241</v>
      </c>
      <c r="D308" s="11" t="s">
        <v>1265</v>
      </c>
      <c r="E308" s="10">
        <f t="shared" si="48"/>
        <v>10</v>
      </c>
      <c r="F308" s="11" t="s">
        <v>1266</v>
      </c>
      <c r="G308" s="11"/>
      <c r="H308" s="10"/>
      <c r="I308" s="11"/>
      <c r="J308" s="11"/>
      <c r="K308" s="10" t="s">
        <v>145</v>
      </c>
      <c r="L308" s="10" t="s">
        <v>145</v>
      </c>
      <c r="M308" s="10" t="s">
        <v>109</v>
      </c>
      <c r="N308" s="10" t="s">
        <v>74</v>
      </c>
      <c r="O308" s="10" t="s">
        <v>1267</v>
      </c>
      <c r="P308" s="10" t="s">
        <v>1255</v>
      </c>
      <c r="Q308" s="10"/>
      <c r="R308" s="10"/>
      <c r="S308" s="10"/>
      <c r="T308" s="10"/>
      <c r="U308" s="10"/>
      <c r="V308" s="10" t="s">
        <v>1268</v>
      </c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</row>
    <row r="309" ht="14.25" hidden="1" customHeight="1">
      <c r="A309" s="10">
        <f t="shared" si="47"/>
        <v>282</v>
      </c>
      <c r="B309" s="10" t="s">
        <v>1217</v>
      </c>
      <c r="C309" s="11" t="s">
        <v>1241</v>
      </c>
      <c r="D309" s="11" t="s">
        <v>1269</v>
      </c>
      <c r="E309" s="10">
        <f t="shared" si="48"/>
        <v>11</v>
      </c>
      <c r="F309" s="11" t="s">
        <v>1270</v>
      </c>
      <c r="G309" s="11"/>
      <c r="H309" s="10"/>
      <c r="I309" s="11"/>
      <c r="J309" s="11"/>
      <c r="K309" s="10" t="s">
        <v>64</v>
      </c>
      <c r="L309" s="10" t="s">
        <v>252</v>
      </c>
      <c r="M309" s="10" t="s">
        <v>245</v>
      </c>
      <c r="N309" s="10" t="s">
        <v>95</v>
      </c>
      <c r="O309" s="10" t="s">
        <v>1271</v>
      </c>
      <c r="P309" s="10" t="s">
        <v>1255</v>
      </c>
      <c r="Q309" s="10"/>
      <c r="R309" s="10"/>
      <c r="S309" s="10"/>
      <c r="T309" s="10"/>
      <c r="U309" s="10"/>
      <c r="V309" s="10" t="s">
        <v>1272</v>
      </c>
      <c r="W309" s="10"/>
      <c r="X309" s="10"/>
      <c r="Y309" s="10"/>
      <c r="Z309" s="10"/>
      <c r="AA309" s="10"/>
      <c r="AB309" s="10"/>
      <c r="AC309" s="10" t="s">
        <v>1273</v>
      </c>
      <c r="AD309" s="10" t="s">
        <v>1274</v>
      </c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</row>
    <row r="310" ht="14.25" hidden="1" customHeight="1">
      <c r="A310" s="10">
        <f t="shared" si="47"/>
        <v>283</v>
      </c>
      <c r="B310" s="10" t="s">
        <v>1217</v>
      </c>
      <c r="C310" s="11" t="s">
        <v>1275</v>
      </c>
      <c r="D310" s="11" t="s">
        <v>1276</v>
      </c>
      <c r="E310" s="10">
        <f t="shared" si="48"/>
        <v>12</v>
      </c>
      <c r="F310" s="11" t="s">
        <v>1277</v>
      </c>
      <c r="G310" s="11"/>
      <c r="H310" s="10"/>
      <c r="I310" s="11"/>
      <c r="J310" s="11"/>
      <c r="K310" s="10" t="s">
        <v>145</v>
      </c>
      <c r="L310" s="10" t="s">
        <v>145</v>
      </c>
      <c r="M310" s="10" t="s">
        <v>245</v>
      </c>
      <c r="N310" s="10" t="s">
        <v>74</v>
      </c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</row>
    <row r="311" ht="14.25" hidden="1" customHeight="1">
      <c r="A311" s="10">
        <f t="shared" si="47"/>
        <v>284</v>
      </c>
      <c r="B311" s="10" t="s">
        <v>1217</v>
      </c>
      <c r="C311" s="11" t="s">
        <v>1278</v>
      </c>
      <c r="D311" s="11" t="s">
        <v>1279</v>
      </c>
      <c r="E311" s="10">
        <f t="shared" si="48"/>
        <v>13</v>
      </c>
      <c r="F311" s="11" t="s">
        <v>1280</v>
      </c>
      <c r="G311" s="11"/>
      <c r="H311" s="10"/>
      <c r="I311" s="11"/>
      <c r="J311" s="11"/>
      <c r="K311" s="10" t="s">
        <v>145</v>
      </c>
      <c r="L311" s="10" t="s">
        <v>145</v>
      </c>
      <c r="M311" s="10" t="s">
        <v>245</v>
      </c>
      <c r="N311" s="10" t="s">
        <v>74</v>
      </c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</row>
    <row r="312" ht="14.25" hidden="1" customHeight="1">
      <c r="A312" s="10">
        <f t="shared" si="47"/>
        <v>285</v>
      </c>
      <c r="B312" s="10" t="s">
        <v>1217</v>
      </c>
      <c r="C312" s="11" t="s">
        <v>1281</v>
      </c>
      <c r="D312" s="11" t="s">
        <v>1282</v>
      </c>
      <c r="E312" s="10">
        <f t="shared" si="48"/>
        <v>14</v>
      </c>
      <c r="F312" s="11" t="s">
        <v>1281</v>
      </c>
      <c r="G312" s="11"/>
      <c r="H312" s="10"/>
      <c r="I312" s="11"/>
      <c r="J312" s="11"/>
      <c r="K312" s="10" t="s">
        <v>145</v>
      </c>
      <c r="L312" s="10" t="s">
        <v>145</v>
      </c>
      <c r="M312" s="10" t="s">
        <v>245</v>
      </c>
      <c r="N312" s="10" t="s">
        <v>74</v>
      </c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</row>
    <row r="313" ht="14.25" hidden="1" customHeight="1">
      <c r="A313" s="10">
        <f t="shared" si="47"/>
        <v>286</v>
      </c>
      <c r="B313" s="10" t="s">
        <v>1217</v>
      </c>
      <c r="C313" s="11" t="s">
        <v>1283</v>
      </c>
      <c r="D313" s="11" t="s">
        <v>1284</v>
      </c>
      <c r="E313" s="10">
        <f t="shared" si="48"/>
        <v>15</v>
      </c>
      <c r="F313" s="11" t="s">
        <v>1285</v>
      </c>
      <c r="G313" s="11"/>
      <c r="H313" s="10"/>
      <c r="I313" s="11"/>
      <c r="J313" s="11"/>
      <c r="K313" s="10" t="s">
        <v>64</v>
      </c>
      <c r="L313" s="10" t="s">
        <v>64</v>
      </c>
      <c r="M313" s="10" t="s">
        <v>109</v>
      </c>
      <c r="N313" s="10" t="s">
        <v>86</v>
      </c>
      <c r="O313" s="10" t="s">
        <v>67</v>
      </c>
      <c r="P313" s="10" t="s">
        <v>68</v>
      </c>
      <c r="Q313" s="10"/>
      <c r="R313" s="10"/>
      <c r="S313" s="10"/>
      <c r="T313" s="10"/>
      <c r="U313" s="10" t="s">
        <v>113</v>
      </c>
      <c r="V313" s="10" t="s">
        <v>1286</v>
      </c>
      <c r="W313" s="10">
        <v>1.0</v>
      </c>
      <c r="X313" s="10" t="s">
        <v>74</v>
      </c>
      <c r="Y313" s="10" t="s">
        <v>75</v>
      </c>
      <c r="Z313" s="10" t="s">
        <v>74</v>
      </c>
      <c r="AA313" s="10" t="s">
        <v>76</v>
      </c>
      <c r="AB313" s="10" t="s">
        <v>74</v>
      </c>
      <c r="AC313" s="10"/>
      <c r="AD313" s="10" t="s">
        <v>74</v>
      </c>
      <c r="AE313" s="10">
        <v>4.0</v>
      </c>
      <c r="AF313" s="10" t="s">
        <v>74</v>
      </c>
      <c r="AG313" s="10" t="s">
        <v>74</v>
      </c>
      <c r="AH313" s="10" t="s">
        <v>74</v>
      </c>
      <c r="AI313" s="10" t="s">
        <v>74</v>
      </c>
      <c r="AJ313" s="10" t="s">
        <v>74</v>
      </c>
      <c r="AK313" s="10" t="s">
        <v>1287</v>
      </c>
      <c r="AL313" s="10">
        <v>73.0</v>
      </c>
      <c r="AM313" s="10" t="s">
        <v>1288</v>
      </c>
      <c r="AN313" s="10">
        <v>3.0</v>
      </c>
      <c r="AO313" s="10" t="s">
        <v>74</v>
      </c>
      <c r="AP313" s="10" t="s">
        <v>74</v>
      </c>
      <c r="AQ313" s="10" t="s">
        <v>74</v>
      </c>
      <c r="AR313" s="10">
        <v>0.0</v>
      </c>
      <c r="AS313" s="10" t="s">
        <v>81</v>
      </c>
      <c r="AT313" s="10">
        <v>996.0</v>
      </c>
      <c r="AU313" s="10"/>
      <c r="AV313" s="10" t="s">
        <v>74</v>
      </c>
      <c r="AW313" s="10" t="s">
        <v>74</v>
      </c>
      <c r="AX313" s="10">
        <v>1.0</v>
      </c>
      <c r="AY313" s="10">
        <v>0.0</v>
      </c>
      <c r="AZ313" s="10" t="s">
        <v>74</v>
      </c>
      <c r="BA313" s="10" t="s">
        <v>74</v>
      </c>
      <c r="BB313" s="10">
        <v>1.0</v>
      </c>
      <c r="BC313" s="10" t="s">
        <v>74</v>
      </c>
      <c r="BD313" s="10" t="s">
        <v>74</v>
      </c>
      <c r="BE313" s="10">
        <v>2.0</v>
      </c>
      <c r="BF313" s="10">
        <v>3.0</v>
      </c>
    </row>
    <row r="314" ht="14.25" customHeight="1">
      <c r="A314" s="4" t="s">
        <v>1289</v>
      </c>
      <c r="B314" s="5"/>
      <c r="C314" s="6" t="s">
        <v>1290</v>
      </c>
      <c r="D314" s="7"/>
      <c r="E314" s="15"/>
      <c r="F314" s="7"/>
      <c r="G314" s="7"/>
      <c r="H314" s="8"/>
      <c r="I314" s="7"/>
      <c r="J314" s="7"/>
      <c r="K314" s="7"/>
      <c r="L314" s="7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</row>
    <row r="315" ht="14.25" hidden="1" customHeight="1">
      <c r="A315" s="10">
        <f>A313+1</f>
        <v>287</v>
      </c>
      <c r="B315" s="10" t="s">
        <v>1290</v>
      </c>
      <c r="C315" s="11" t="s">
        <v>1291</v>
      </c>
      <c r="D315" s="11" t="s">
        <v>1292</v>
      </c>
      <c r="E315" s="10">
        <v>1.0</v>
      </c>
      <c r="F315" s="11" t="s">
        <v>1293</v>
      </c>
      <c r="G315" s="11"/>
      <c r="H315" s="10"/>
      <c r="I315" s="11"/>
      <c r="J315" s="11"/>
      <c r="K315" s="10" t="s">
        <v>145</v>
      </c>
      <c r="L315" s="10" t="s">
        <v>145</v>
      </c>
      <c r="M315" s="10" t="s">
        <v>65</v>
      </c>
      <c r="N315" s="10" t="s">
        <v>74</v>
      </c>
      <c r="O315" s="10"/>
      <c r="P315" s="10"/>
      <c r="Q315" s="10"/>
      <c r="R315" s="10"/>
      <c r="S315" s="10"/>
      <c r="T315" s="10"/>
      <c r="U315" s="10"/>
      <c r="V315" s="10" t="s">
        <v>74</v>
      </c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</row>
    <row r="316" ht="14.25" customHeight="1">
      <c r="A316" s="10">
        <f t="shared" ref="A316:A317" si="49">A315+1</f>
        <v>288</v>
      </c>
      <c r="B316" s="10" t="s">
        <v>1290</v>
      </c>
      <c r="C316" s="11" t="s">
        <v>1291</v>
      </c>
      <c r="D316" s="11" t="s">
        <v>1291</v>
      </c>
      <c r="E316" s="10">
        <f t="shared" ref="E316:E317" si="50">E315+1</f>
        <v>2</v>
      </c>
      <c r="F316" s="11" t="s">
        <v>1291</v>
      </c>
      <c r="G316" s="11"/>
      <c r="H316" s="10"/>
      <c r="I316" s="11"/>
      <c r="J316" s="11"/>
      <c r="K316" s="10" t="s">
        <v>64</v>
      </c>
      <c r="L316" s="10" t="s">
        <v>64</v>
      </c>
      <c r="M316" s="10" t="s">
        <v>109</v>
      </c>
      <c r="N316" s="10" t="s">
        <v>228</v>
      </c>
      <c r="O316" s="10" t="s">
        <v>67</v>
      </c>
      <c r="P316" s="10" t="s">
        <v>68</v>
      </c>
      <c r="Q316" s="10" t="s">
        <v>1294</v>
      </c>
      <c r="R316" s="10" t="s">
        <v>1245</v>
      </c>
      <c r="S316" s="10" t="s">
        <v>63</v>
      </c>
      <c r="T316" s="10"/>
      <c r="U316" s="10" t="s">
        <v>113</v>
      </c>
      <c r="V316" s="10" t="s">
        <v>1295</v>
      </c>
      <c r="W316" s="10">
        <v>1.0</v>
      </c>
      <c r="X316" s="10" t="s">
        <v>74</v>
      </c>
      <c r="Y316" s="10" t="s">
        <v>75</v>
      </c>
      <c r="Z316" s="10" t="s">
        <v>74</v>
      </c>
      <c r="AA316" s="10" t="s">
        <v>76</v>
      </c>
      <c r="AB316" s="10" t="s">
        <v>74</v>
      </c>
      <c r="AC316" s="10"/>
      <c r="AD316" s="10" t="s">
        <v>74</v>
      </c>
      <c r="AE316" s="10">
        <v>4.0</v>
      </c>
      <c r="AF316" s="10" t="s">
        <v>74</v>
      </c>
      <c r="AG316" s="10" t="s">
        <v>74</v>
      </c>
      <c r="AH316" s="10" t="s">
        <v>74</v>
      </c>
      <c r="AI316" s="10" t="s">
        <v>74</v>
      </c>
      <c r="AJ316" s="10" t="s">
        <v>74</v>
      </c>
      <c r="AK316" s="10" t="s">
        <v>1296</v>
      </c>
      <c r="AL316" s="10">
        <v>76.0</v>
      </c>
      <c r="AM316" s="10" t="s">
        <v>1297</v>
      </c>
      <c r="AN316" s="10">
        <v>2.0</v>
      </c>
      <c r="AO316" s="10" t="s">
        <v>74</v>
      </c>
      <c r="AP316" s="10" t="s">
        <v>79</v>
      </c>
      <c r="AQ316" s="10" t="s">
        <v>80</v>
      </c>
      <c r="AR316" s="10">
        <v>0.0</v>
      </c>
      <c r="AS316" s="10" t="s">
        <v>81</v>
      </c>
      <c r="AT316" s="10">
        <v>2.0</v>
      </c>
      <c r="AU316" s="10"/>
      <c r="AV316" s="10" t="s">
        <v>74</v>
      </c>
      <c r="AW316" s="10" t="s">
        <v>74</v>
      </c>
      <c r="AX316" s="10">
        <v>1.0</v>
      </c>
      <c r="AY316" s="10">
        <v>0.0</v>
      </c>
      <c r="AZ316" s="10" t="s">
        <v>74</v>
      </c>
      <c r="BA316" s="10" t="s">
        <v>74</v>
      </c>
      <c r="BB316" s="10">
        <v>1.0</v>
      </c>
      <c r="BC316" s="10" t="s">
        <v>74</v>
      </c>
      <c r="BD316" s="10" t="s">
        <v>74</v>
      </c>
      <c r="BE316" s="10">
        <v>3.0</v>
      </c>
      <c r="BF316" s="10">
        <v>3.0</v>
      </c>
    </row>
    <row r="317" ht="14.25" hidden="1" customHeight="1">
      <c r="A317" s="10">
        <f t="shared" si="49"/>
        <v>289</v>
      </c>
      <c r="B317" s="10" t="s">
        <v>1290</v>
      </c>
      <c r="C317" s="11" t="s">
        <v>1298</v>
      </c>
      <c r="D317" s="11" t="s">
        <v>1299</v>
      </c>
      <c r="E317" s="10">
        <f t="shared" si="50"/>
        <v>3</v>
      </c>
      <c r="F317" s="11" t="s">
        <v>1299</v>
      </c>
      <c r="G317" s="11"/>
      <c r="H317" s="10"/>
      <c r="I317" s="11"/>
      <c r="J317" s="11"/>
      <c r="K317" s="10" t="s">
        <v>145</v>
      </c>
      <c r="L317" s="10" t="s">
        <v>145</v>
      </c>
      <c r="M317" s="10" t="s">
        <v>65</v>
      </c>
      <c r="N317" s="10" t="s">
        <v>74</v>
      </c>
      <c r="O317" s="10"/>
      <c r="P317" s="10"/>
      <c r="Q317" s="10"/>
      <c r="R317" s="10"/>
      <c r="S317" s="10"/>
      <c r="T317" s="10"/>
      <c r="U317" s="10"/>
      <c r="V317" s="10" t="s">
        <v>74</v>
      </c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</row>
    <row r="318" ht="14.25" customHeight="1">
      <c r="A318" s="4" t="s">
        <v>1300</v>
      </c>
      <c r="B318" s="5"/>
      <c r="C318" s="21" t="s">
        <v>1301</v>
      </c>
      <c r="D318" s="22"/>
      <c r="E318" s="15"/>
      <c r="F318" s="7"/>
      <c r="G318" s="7"/>
      <c r="H318" s="8"/>
      <c r="I318" s="7"/>
      <c r="J318" s="7"/>
      <c r="K318" s="7"/>
      <c r="L318" s="7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</row>
    <row r="319" ht="14.25" hidden="1" customHeight="1">
      <c r="A319" s="10">
        <f>A317+1</f>
        <v>290</v>
      </c>
      <c r="B319" s="10" t="s">
        <v>1301</v>
      </c>
      <c r="C319" s="11" t="s">
        <v>1302</v>
      </c>
      <c r="D319" s="11" t="s">
        <v>1303</v>
      </c>
      <c r="E319" s="10">
        <v>1.0</v>
      </c>
      <c r="F319" s="11" t="s">
        <v>1304</v>
      </c>
      <c r="G319" s="11"/>
      <c r="H319" s="10"/>
      <c r="I319" s="11"/>
      <c r="J319" s="11"/>
      <c r="K319" s="10" t="s">
        <v>64</v>
      </c>
      <c r="L319" s="10" t="s">
        <v>64</v>
      </c>
      <c r="M319" s="10" t="s">
        <v>65</v>
      </c>
      <c r="N319" s="10" t="s">
        <v>86</v>
      </c>
      <c r="O319" s="10" t="s">
        <v>67</v>
      </c>
      <c r="P319" s="10" t="s">
        <v>68</v>
      </c>
      <c r="Q319" s="10"/>
      <c r="R319" s="10"/>
      <c r="S319" s="10"/>
      <c r="T319" s="10"/>
      <c r="U319" s="10" t="s">
        <v>72</v>
      </c>
      <c r="V319" s="10" t="s">
        <v>1305</v>
      </c>
      <c r="W319" s="10">
        <v>2.0</v>
      </c>
      <c r="X319" s="10" t="s">
        <v>74</v>
      </c>
      <c r="Y319" s="10" t="s">
        <v>75</v>
      </c>
      <c r="Z319" s="10" t="s">
        <v>74</v>
      </c>
      <c r="AA319" s="10" t="s">
        <v>76</v>
      </c>
      <c r="AB319" s="10" t="s">
        <v>74</v>
      </c>
      <c r="AC319" s="10"/>
      <c r="AD319" s="10" t="s">
        <v>74</v>
      </c>
      <c r="AE319" s="10">
        <v>4.0</v>
      </c>
      <c r="AF319" s="10" t="s">
        <v>74</v>
      </c>
      <c r="AG319" s="10" t="s">
        <v>74</v>
      </c>
      <c r="AH319" s="10" t="s">
        <v>74</v>
      </c>
      <c r="AI319" s="10" t="s">
        <v>74</v>
      </c>
      <c r="AJ319" s="10" t="s">
        <v>74</v>
      </c>
      <c r="AK319" s="10" t="s">
        <v>1306</v>
      </c>
      <c r="AL319" s="10">
        <v>74.0</v>
      </c>
      <c r="AM319" s="10" t="s">
        <v>1307</v>
      </c>
      <c r="AN319" s="10">
        <v>3.0</v>
      </c>
      <c r="AO319" s="10" t="s">
        <v>74</v>
      </c>
      <c r="AP319" s="10" t="s">
        <v>79</v>
      </c>
      <c r="AQ319" s="10" t="s">
        <v>80</v>
      </c>
      <c r="AR319" s="10">
        <v>500.0</v>
      </c>
      <c r="AS319" s="10" t="s">
        <v>81</v>
      </c>
      <c r="AT319" s="10">
        <v>996.0</v>
      </c>
      <c r="AU319" s="10"/>
      <c r="AV319" s="10" t="s">
        <v>74</v>
      </c>
      <c r="AW319" s="10" t="s">
        <v>74</v>
      </c>
      <c r="AX319" s="10">
        <v>0.0</v>
      </c>
      <c r="AY319" s="10">
        <v>47.0</v>
      </c>
      <c r="AZ319" s="10" t="s">
        <v>74</v>
      </c>
      <c r="BA319" s="10" t="s">
        <v>74</v>
      </c>
      <c r="BB319" s="10">
        <v>1.0</v>
      </c>
      <c r="BC319" s="10" t="s">
        <v>74</v>
      </c>
      <c r="BD319" s="10" t="s">
        <v>74</v>
      </c>
      <c r="BE319" s="10">
        <v>2.0</v>
      </c>
      <c r="BF319" s="10">
        <v>3.0</v>
      </c>
    </row>
    <row r="320" ht="14.25" hidden="1" customHeight="1">
      <c r="A320" s="10">
        <f t="shared" ref="A320:A352" si="51">A319+1</f>
        <v>291</v>
      </c>
      <c r="B320" s="10" t="s">
        <v>1301</v>
      </c>
      <c r="C320" s="11" t="s">
        <v>1302</v>
      </c>
      <c r="D320" s="11" t="s">
        <v>1308</v>
      </c>
      <c r="E320" s="10">
        <f t="shared" ref="E320:E352" si="52">E319+1</f>
        <v>2</v>
      </c>
      <c r="F320" s="11" t="s">
        <v>3271</v>
      </c>
      <c r="G320" s="11"/>
      <c r="H320" s="10"/>
      <c r="I320" s="11"/>
      <c r="J320" s="11"/>
      <c r="K320" s="10" t="s">
        <v>64</v>
      </c>
      <c r="L320" s="10" t="s">
        <v>64</v>
      </c>
      <c r="M320" s="10" t="s">
        <v>109</v>
      </c>
      <c r="N320" s="10" t="s">
        <v>86</v>
      </c>
      <c r="O320" s="10" t="s">
        <v>67</v>
      </c>
      <c r="P320" s="10" t="s">
        <v>483</v>
      </c>
      <c r="Q320" s="10"/>
      <c r="R320" s="10"/>
      <c r="S320" s="10"/>
      <c r="T320" s="10" t="s">
        <v>1310</v>
      </c>
      <c r="U320" s="10" t="s">
        <v>113</v>
      </c>
      <c r="V320" s="10" t="s">
        <v>1311</v>
      </c>
      <c r="W320" s="10">
        <v>2.0</v>
      </c>
      <c r="X320" s="10" t="s">
        <v>74</v>
      </c>
      <c r="Y320" s="10" t="s">
        <v>75</v>
      </c>
      <c r="Z320" s="10" t="s">
        <v>74</v>
      </c>
      <c r="AA320" s="10" t="s">
        <v>76</v>
      </c>
      <c r="AB320" s="10" t="s">
        <v>74</v>
      </c>
      <c r="AC320" s="10"/>
      <c r="AD320" s="10" t="s">
        <v>74</v>
      </c>
      <c r="AE320" s="10">
        <v>4.0</v>
      </c>
      <c r="AF320" s="10" t="s">
        <v>74</v>
      </c>
      <c r="AG320" s="10" t="s">
        <v>74</v>
      </c>
      <c r="AH320" s="10" t="s">
        <v>74</v>
      </c>
      <c r="AI320" s="10" t="s">
        <v>74</v>
      </c>
      <c r="AJ320" s="10" t="s">
        <v>74</v>
      </c>
      <c r="AK320" s="10" t="s">
        <v>1312</v>
      </c>
      <c r="AL320" s="10">
        <v>74.0</v>
      </c>
      <c r="AM320" s="10" t="s">
        <v>1313</v>
      </c>
      <c r="AN320" s="10">
        <v>3.0</v>
      </c>
      <c r="AO320" s="10" t="s">
        <v>74</v>
      </c>
      <c r="AP320" s="10" t="s">
        <v>79</v>
      </c>
      <c r="AQ320" s="10" t="s">
        <v>80</v>
      </c>
      <c r="AR320" s="10">
        <v>500.0</v>
      </c>
      <c r="AS320" s="10" t="s">
        <v>81</v>
      </c>
      <c r="AT320" s="10">
        <v>996.0</v>
      </c>
      <c r="AU320" s="10"/>
      <c r="AV320" s="10" t="s">
        <v>74</v>
      </c>
      <c r="AW320" s="10" t="s">
        <v>74</v>
      </c>
      <c r="AX320" s="10">
        <v>0.0</v>
      </c>
      <c r="AY320" s="10">
        <v>70.0</v>
      </c>
      <c r="AZ320" s="10" t="s">
        <v>74</v>
      </c>
      <c r="BA320" s="10" t="s">
        <v>74</v>
      </c>
      <c r="BB320" s="10">
        <v>1.0</v>
      </c>
      <c r="BC320" s="10" t="s">
        <v>74</v>
      </c>
      <c r="BD320" s="10" t="s">
        <v>74</v>
      </c>
      <c r="BE320" s="10">
        <v>2.0</v>
      </c>
      <c r="BF320" s="10">
        <v>3.0</v>
      </c>
    </row>
    <row r="321" ht="14.25" hidden="1" customHeight="1">
      <c r="A321" s="10">
        <f t="shared" si="51"/>
        <v>292</v>
      </c>
      <c r="B321" s="10" t="s">
        <v>1301</v>
      </c>
      <c r="C321" s="11" t="s">
        <v>1302</v>
      </c>
      <c r="D321" s="11" t="s">
        <v>1314</v>
      </c>
      <c r="E321" s="10">
        <f t="shared" si="52"/>
        <v>3</v>
      </c>
      <c r="F321" s="11" t="s">
        <v>1315</v>
      </c>
      <c r="G321" s="11"/>
      <c r="H321" s="10"/>
      <c r="I321" s="11"/>
      <c r="J321" s="11"/>
      <c r="K321" s="10" t="s">
        <v>64</v>
      </c>
      <c r="L321" s="10" t="s">
        <v>64</v>
      </c>
      <c r="M321" s="10" t="s">
        <v>245</v>
      </c>
      <c r="N321" s="10" t="s">
        <v>86</v>
      </c>
      <c r="O321" s="10" t="s">
        <v>67</v>
      </c>
      <c r="P321" s="10" t="s">
        <v>68</v>
      </c>
      <c r="Q321" s="10"/>
      <c r="R321" s="10"/>
      <c r="S321" s="10"/>
      <c r="T321" s="10"/>
      <c r="U321" s="10" t="s">
        <v>95</v>
      </c>
      <c r="V321" s="10" t="s">
        <v>1015</v>
      </c>
      <c r="W321" s="10">
        <v>2.0</v>
      </c>
      <c r="X321" s="10" t="s">
        <v>74</v>
      </c>
      <c r="Y321" s="10" t="s">
        <v>75</v>
      </c>
      <c r="Z321" s="10" t="s">
        <v>74</v>
      </c>
      <c r="AA321" s="10" t="s">
        <v>76</v>
      </c>
      <c r="AB321" s="10" t="s">
        <v>74</v>
      </c>
      <c r="AC321" s="10"/>
      <c r="AD321" s="10" t="s">
        <v>74</v>
      </c>
      <c r="AE321" s="10">
        <v>4.0</v>
      </c>
      <c r="AF321" s="10" t="s">
        <v>74</v>
      </c>
      <c r="AG321" s="10" t="s">
        <v>74</v>
      </c>
      <c r="AH321" s="10" t="s">
        <v>74</v>
      </c>
      <c r="AI321" s="10" t="s">
        <v>74</v>
      </c>
      <c r="AJ321" s="10" t="s">
        <v>74</v>
      </c>
      <c r="AK321" s="10" t="s">
        <v>1316</v>
      </c>
      <c r="AL321" s="10">
        <v>74.0</v>
      </c>
      <c r="AM321" s="10" t="s">
        <v>1313</v>
      </c>
      <c r="AN321" s="10">
        <v>3.0</v>
      </c>
      <c r="AO321" s="10" t="s">
        <v>74</v>
      </c>
      <c r="AP321" s="10" t="s">
        <v>74</v>
      </c>
      <c r="AQ321" s="10" t="s">
        <v>74</v>
      </c>
      <c r="AR321" s="10">
        <v>0.0</v>
      </c>
      <c r="AS321" s="10" t="s">
        <v>74</v>
      </c>
      <c r="AT321" s="10">
        <v>996.0</v>
      </c>
      <c r="AU321" s="10"/>
      <c r="AV321" s="10" t="s">
        <v>74</v>
      </c>
      <c r="AW321" s="10" t="s">
        <v>74</v>
      </c>
      <c r="AX321" s="10">
        <v>0.0</v>
      </c>
      <c r="AY321" s="10">
        <v>0.0</v>
      </c>
      <c r="AZ321" s="10" t="s">
        <v>74</v>
      </c>
      <c r="BA321" s="10" t="s">
        <v>74</v>
      </c>
      <c r="BB321" s="10">
        <v>1.0</v>
      </c>
      <c r="BC321" s="10" t="s">
        <v>74</v>
      </c>
      <c r="BD321" s="10" t="s">
        <v>74</v>
      </c>
      <c r="BE321" s="10">
        <v>0.0</v>
      </c>
      <c r="BF321" s="10">
        <v>0.0</v>
      </c>
    </row>
    <row r="322" ht="14.25" hidden="1" customHeight="1">
      <c r="A322" s="10">
        <f t="shared" si="51"/>
        <v>293</v>
      </c>
      <c r="B322" s="10" t="s">
        <v>1301</v>
      </c>
      <c r="C322" s="11" t="s">
        <v>1302</v>
      </c>
      <c r="D322" s="11" t="s">
        <v>1314</v>
      </c>
      <c r="E322" s="10">
        <f t="shared" si="52"/>
        <v>4</v>
      </c>
      <c r="F322" s="11" t="s">
        <v>1317</v>
      </c>
      <c r="G322" s="11"/>
      <c r="H322" s="10"/>
      <c r="I322" s="11"/>
      <c r="J322" s="11"/>
      <c r="K322" s="10" t="s">
        <v>145</v>
      </c>
      <c r="L322" s="10" t="s">
        <v>145</v>
      </c>
      <c r="M322" s="10" t="s">
        <v>65</v>
      </c>
      <c r="N322" s="10" t="s">
        <v>74</v>
      </c>
      <c r="O322" s="10"/>
      <c r="P322" s="10" t="s">
        <v>68</v>
      </c>
      <c r="Q322" s="10"/>
      <c r="R322" s="10"/>
      <c r="S322" s="10"/>
      <c r="T322" s="10"/>
      <c r="U322" s="10"/>
      <c r="V322" s="10" t="s">
        <v>1318</v>
      </c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</row>
    <row r="323" ht="14.25" hidden="1" customHeight="1">
      <c r="A323" s="10">
        <f t="shared" si="51"/>
        <v>294</v>
      </c>
      <c r="B323" s="10" t="s">
        <v>1301</v>
      </c>
      <c r="C323" s="11" t="s">
        <v>1319</v>
      </c>
      <c r="D323" s="11" t="s">
        <v>1320</v>
      </c>
      <c r="E323" s="10">
        <f t="shared" si="52"/>
        <v>5</v>
      </c>
      <c r="F323" s="11" t="s">
        <v>1321</v>
      </c>
      <c r="G323" s="11"/>
      <c r="H323" s="10"/>
      <c r="I323" s="11"/>
      <c r="J323" s="11"/>
      <c r="K323" s="10" t="s">
        <v>64</v>
      </c>
      <c r="L323" s="10" t="s">
        <v>64</v>
      </c>
      <c r="M323" s="10" t="s">
        <v>65</v>
      </c>
      <c r="N323" s="10" t="s">
        <v>86</v>
      </c>
      <c r="O323" s="10" t="s">
        <v>67</v>
      </c>
      <c r="P323" s="10" t="s">
        <v>68</v>
      </c>
      <c r="Q323" s="10"/>
      <c r="R323" s="10"/>
      <c r="S323" s="10"/>
      <c r="T323" s="10"/>
      <c r="U323" s="10" t="s">
        <v>72</v>
      </c>
      <c r="V323" s="10" t="s">
        <v>1322</v>
      </c>
      <c r="W323" s="10">
        <v>2.0</v>
      </c>
      <c r="X323" s="10" t="s">
        <v>74</v>
      </c>
      <c r="Y323" s="10" t="s">
        <v>75</v>
      </c>
      <c r="Z323" s="10" t="s">
        <v>74</v>
      </c>
      <c r="AA323" s="10" t="s">
        <v>76</v>
      </c>
      <c r="AB323" s="10" t="s">
        <v>74</v>
      </c>
      <c r="AC323" s="10"/>
      <c r="AD323" s="10" t="s">
        <v>74</v>
      </c>
      <c r="AE323" s="10">
        <v>4.0</v>
      </c>
      <c r="AF323" s="10" t="s">
        <v>74</v>
      </c>
      <c r="AG323" s="10" t="s">
        <v>74</v>
      </c>
      <c r="AH323" s="10" t="s">
        <v>74</v>
      </c>
      <c r="AI323" s="10" t="s">
        <v>74</v>
      </c>
      <c r="AJ323" s="10" t="s">
        <v>74</v>
      </c>
      <c r="AK323" s="10" t="s">
        <v>1323</v>
      </c>
      <c r="AL323" s="10">
        <v>74.0</v>
      </c>
      <c r="AM323" s="10" t="s">
        <v>1307</v>
      </c>
      <c r="AN323" s="10">
        <v>1.0</v>
      </c>
      <c r="AO323" s="10" t="s">
        <v>74</v>
      </c>
      <c r="AP323" s="10" t="s">
        <v>79</v>
      </c>
      <c r="AQ323" s="10" t="s">
        <v>80</v>
      </c>
      <c r="AR323" s="10">
        <v>0.0</v>
      </c>
      <c r="AS323" s="10" t="s">
        <v>81</v>
      </c>
      <c r="AT323" s="10">
        <v>996.0</v>
      </c>
      <c r="AU323" s="10"/>
      <c r="AV323" s="10" t="s">
        <v>74</v>
      </c>
      <c r="AW323" s="10" t="s">
        <v>74</v>
      </c>
      <c r="AX323" s="10">
        <v>1.0</v>
      </c>
      <c r="AY323" s="10">
        <v>0.0</v>
      </c>
      <c r="AZ323" s="10" t="s">
        <v>74</v>
      </c>
      <c r="BA323" s="10" t="s">
        <v>74</v>
      </c>
      <c r="BB323" s="10">
        <v>1.0</v>
      </c>
      <c r="BC323" s="10" t="s">
        <v>74</v>
      </c>
      <c r="BD323" s="10" t="s">
        <v>74</v>
      </c>
      <c r="BE323" s="10">
        <v>2.0</v>
      </c>
      <c r="BF323" s="10">
        <v>3.0</v>
      </c>
    </row>
    <row r="324" ht="14.25" hidden="1" customHeight="1">
      <c r="A324" s="10">
        <f t="shared" si="51"/>
        <v>295</v>
      </c>
      <c r="B324" s="10" t="s">
        <v>1301</v>
      </c>
      <c r="C324" s="11" t="s">
        <v>1324</v>
      </c>
      <c r="D324" s="11" t="s">
        <v>1325</v>
      </c>
      <c r="E324" s="10">
        <f t="shared" si="52"/>
        <v>6</v>
      </c>
      <c r="F324" s="11" t="s">
        <v>1326</v>
      </c>
      <c r="G324" s="11"/>
      <c r="H324" s="10"/>
      <c r="I324" s="11"/>
      <c r="J324" s="11"/>
      <c r="K324" s="10" t="s">
        <v>145</v>
      </c>
      <c r="L324" s="10" t="s">
        <v>145</v>
      </c>
      <c r="M324" s="10" t="s">
        <v>65</v>
      </c>
      <c r="N324" s="10" t="s">
        <v>74</v>
      </c>
      <c r="O324" s="10"/>
      <c r="P324" s="10" t="s">
        <v>74</v>
      </c>
      <c r="Q324" s="10"/>
      <c r="R324" s="10"/>
      <c r="S324" s="10"/>
      <c r="T324" s="10"/>
      <c r="U324" s="10"/>
      <c r="V324" s="10" t="s">
        <v>74</v>
      </c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</row>
    <row r="325" ht="14.25" hidden="1" customHeight="1">
      <c r="A325" s="10">
        <f t="shared" si="51"/>
        <v>296</v>
      </c>
      <c r="B325" s="10" t="s">
        <v>1301</v>
      </c>
      <c r="C325" s="14" t="s">
        <v>1324</v>
      </c>
      <c r="D325" s="11" t="s">
        <v>1327</v>
      </c>
      <c r="E325" s="10">
        <f t="shared" si="52"/>
        <v>7</v>
      </c>
      <c r="F325" s="14" t="s">
        <v>1328</v>
      </c>
      <c r="G325" s="11"/>
      <c r="H325" s="10"/>
      <c r="I325" s="11"/>
      <c r="J325" s="11"/>
      <c r="K325" s="10" t="s">
        <v>64</v>
      </c>
      <c r="L325" s="10" t="s">
        <v>64</v>
      </c>
      <c r="M325" s="10" t="s">
        <v>65</v>
      </c>
      <c r="N325" s="10" t="s">
        <v>110</v>
      </c>
      <c r="O325" s="10" t="s">
        <v>67</v>
      </c>
      <c r="P325" s="10" t="s">
        <v>68</v>
      </c>
      <c r="Q325" s="10"/>
      <c r="R325" s="10"/>
      <c r="S325" s="10"/>
      <c r="T325" s="10"/>
      <c r="U325" s="10" t="s">
        <v>72</v>
      </c>
      <c r="V325" s="10" t="s">
        <v>1329</v>
      </c>
      <c r="W325" s="10">
        <v>3.0</v>
      </c>
      <c r="X325" s="10" t="s">
        <v>74</v>
      </c>
      <c r="Y325" s="10" t="s">
        <v>75</v>
      </c>
      <c r="Z325" s="10" t="s">
        <v>74</v>
      </c>
      <c r="AA325" s="10" t="s">
        <v>76</v>
      </c>
      <c r="AB325" s="10" t="s">
        <v>74</v>
      </c>
      <c r="AC325" s="10"/>
      <c r="AD325" s="10" t="s">
        <v>74</v>
      </c>
      <c r="AE325" s="10">
        <v>4.0</v>
      </c>
      <c r="AF325" s="10" t="s">
        <v>74</v>
      </c>
      <c r="AG325" s="10" t="s">
        <v>74</v>
      </c>
      <c r="AH325" s="10" t="s">
        <v>74</v>
      </c>
      <c r="AI325" s="10" t="s">
        <v>74</v>
      </c>
      <c r="AJ325" s="10" t="s">
        <v>74</v>
      </c>
      <c r="AK325" s="10" t="s">
        <v>1330</v>
      </c>
      <c r="AL325" s="10">
        <v>74.0</v>
      </c>
      <c r="AM325" s="10" t="s">
        <v>1331</v>
      </c>
      <c r="AN325" s="10">
        <v>996.0</v>
      </c>
      <c r="AO325" s="10" t="s">
        <v>74</v>
      </c>
      <c r="AP325" s="10" t="s">
        <v>90</v>
      </c>
      <c r="AQ325" s="10" t="s">
        <v>91</v>
      </c>
      <c r="AR325" s="10">
        <v>1000.0</v>
      </c>
      <c r="AS325" s="10" t="s">
        <v>81</v>
      </c>
      <c r="AT325" s="10">
        <v>996.0</v>
      </c>
      <c r="AU325" s="10"/>
      <c r="AV325" s="10" t="s">
        <v>74</v>
      </c>
      <c r="AW325" s="10" t="s">
        <v>74</v>
      </c>
      <c r="AX325" s="10">
        <v>1.0</v>
      </c>
      <c r="AY325" s="10">
        <v>70.0</v>
      </c>
      <c r="AZ325" s="10" t="s">
        <v>74</v>
      </c>
      <c r="BA325" s="10" t="s">
        <v>74</v>
      </c>
      <c r="BB325" s="10">
        <v>1.0</v>
      </c>
      <c r="BC325" s="10" t="s">
        <v>74</v>
      </c>
      <c r="BD325" s="10" t="s">
        <v>74</v>
      </c>
      <c r="BE325" s="10">
        <v>2.0</v>
      </c>
      <c r="BF325" s="10">
        <v>4.0</v>
      </c>
    </row>
    <row r="326" ht="14.25" hidden="1" customHeight="1">
      <c r="A326" s="10">
        <f t="shared" si="51"/>
        <v>297</v>
      </c>
      <c r="B326" s="10" t="s">
        <v>1301</v>
      </c>
      <c r="C326" s="14" t="s">
        <v>1324</v>
      </c>
      <c r="D326" s="11" t="s">
        <v>1332</v>
      </c>
      <c r="E326" s="10">
        <f t="shared" si="52"/>
        <v>8</v>
      </c>
      <c r="F326" s="14" t="s">
        <v>1333</v>
      </c>
      <c r="G326" s="11"/>
      <c r="H326" s="10"/>
      <c r="I326" s="11"/>
      <c r="J326" s="11"/>
      <c r="K326" s="10" t="s">
        <v>64</v>
      </c>
      <c r="L326" s="10" t="s">
        <v>64</v>
      </c>
      <c r="M326" s="10" t="s">
        <v>65</v>
      </c>
      <c r="N326" s="10" t="s">
        <v>110</v>
      </c>
      <c r="O326" s="10" t="s">
        <v>67</v>
      </c>
      <c r="P326" s="10" t="s">
        <v>68</v>
      </c>
      <c r="Q326" s="10"/>
      <c r="R326" s="10"/>
      <c r="S326" s="10"/>
      <c r="T326" s="10"/>
      <c r="U326" s="10" t="s">
        <v>246</v>
      </c>
      <c r="V326" s="10" t="s">
        <v>1334</v>
      </c>
      <c r="W326" s="10">
        <v>3.0</v>
      </c>
      <c r="X326" s="10" t="s">
        <v>74</v>
      </c>
      <c r="Y326" s="10" t="s">
        <v>75</v>
      </c>
      <c r="Z326" s="10" t="s">
        <v>74</v>
      </c>
      <c r="AA326" s="10" t="s">
        <v>76</v>
      </c>
      <c r="AB326" s="10" t="s">
        <v>74</v>
      </c>
      <c r="AC326" s="10"/>
      <c r="AD326" s="10" t="s">
        <v>74</v>
      </c>
      <c r="AE326" s="10">
        <v>4.0</v>
      </c>
      <c r="AF326" s="10" t="s">
        <v>74</v>
      </c>
      <c r="AG326" s="10" t="s">
        <v>74</v>
      </c>
      <c r="AH326" s="10" t="s">
        <v>74</v>
      </c>
      <c r="AI326" s="10" t="s">
        <v>74</v>
      </c>
      <c r="AJ326" s="10" t="s">
        <v>74</v>
      </c>
      <c r="AK326" s="10" t="s">
        <v>1335</v>
      </c>
      <c r="AL326" s="10">
        <v>74.0</v>
      </c>
      <c r="AM326" s="10" t="s">
        <v>1331</v>
      </c>
      <c r="AN326" s="10">
        <v>3.0</v>
      </c>
      <c r="AO326" s="10" t="s">
        <v>74</v>
      </c>
      <c r="AP326" s="10" t="s">
        <v>90</v>
      </c>
      <c r="AQ326" s="10" t="s">
        <v>91</v>
      </c>
      <c r="AR326" s="10">
        <v>1000.0</v>
      </c>
      <c r="AS326" s="10" t="s">
        <v>81</v>
      </c>
      <c r="AT326" s="10">
        <v>996.0</v>
      </c>
      <c r="AU326" s="10"/>
      <c r="AV326" s="10" t="s">
        <v>74</v>
      </c>
      <c r="AW326" s="10" t="s">
        <v>74</v>
      </c>
      <c r="AX326" s="10">
        <v>1.0</v>
      </c>
      <c r="AY326" s="10">
        <v>70.0</v>
      </c>
      <c r="AZ326" s="10" t="s">
        <v>74</v>
      </c>
      <c r="BA326" s="10" t="s">
        <v>74</v>
      </c>
      <c r="BB326" s="10">
        <v>1.0</v>
      </c>
      <c r="BC326" s="10" t="s">
        <v>74</v>
      </c>
      <c r="BD326" s="10" t="s">
        <v>74</v>
      </c>
      <c r="BE326" s="10">
        <v>2.0</v>
      </c>
      <c r="BF326" s="10">
        <v>4.0</v>
      </c>
    </row>
    <row r="327" ht="14.25" hidden="1" customHeight="1">
      <c r="A327" s="10">
        <f t="shared" si="51"/>
        <v>298</v>
      </c>
      <c r="B327" s="10" t="s">
        <v>1301</v>
      </c>
      <c r="C327" s="11" t="s">
        <v>1336</v>
      </c>
      <c r="D327" s="11" t="s">
        <v>1337</v>
      </c>
      <c r="E327" s="10">
        <f t="shared" si="52"/>
        <v>9</v>
      </c>
      <c r="F327" s="11" t="s">
        <v>1338</v>
      </c>
      <c r="G327" s="11"/>
      <c r="H327" s="10"/>
      <c r="I327" s="11"/>
      <c r="J327" s="11"/>
      <c r="K327" s="10" t="s">
        <v>145</v>
      </c>
      <c r="L327" s="10" t="s">
        <v>145</v>
      </c>
      <c r="M327" s="10" t="s">
        <v>65</v>
      </c>
      <c r="N327" s="10" t="s">
        <v>74</v>
      </c>
      <c r="O327" s="10" t="s">
        <v>1339</v>
      </c>
      <c r="P327" s="10" t="s">
        <v>68</v>
      </c>
      <c r="Q327" s="10"/>
      <c r="R327" s="10"/>
      <c r="S327" s="10"/>
      <c r="T327" s="10"/>
      <c r="U327" s="10"/>
      <c r="V327" s="10" t="s">
        <v>1340</v>
      </c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</row>
    <row r="328" ht="14.25" hidden="1" customHeight="1">
      <c r="A328" s="10">
        <f t="shared" si="51"/>
        <v>299</v>
      </c>
      <c r="B328" s="10" t="s">
        <v>1301</v>
      </c>
      <c r="C328" s="11" t="s">
        <v>1336</v>
      </c>
      <c r="D328" s="11" t="s">
        <v>1341</v>
      </c>
      <c r="E328" s="10">
        <f t="shared" si="52"/>
        <v>10</v>
      </c>
      <c r="F328" s="11" t="s">
        <v>1341</v>
      </c>
      <c r="G328" s="11"/>
      <c r="H328" s="10"/>
      <c r="I328" s="11"/>
      <c r="J328" s="11"/>
      <c r="K328" s="10" t="s">
        <v>64</v>
      </c>
      <c r="L328" s="10" t="s">
        <v>64</v>
      </c>
      <c r="M328" s="10" t="s">
        <v>65</v>
      </c>
      <c r="N328" s="10" t="s">
        <v>86</v>
      </c>
      <c r="O328" s="10" t="s">
        <v>67</v>
      </c>
      <c r="P328" s="10" t="s">
        <v>68</v>
      </c>
      <c r="Q328" s="10"/>
      <c r="R328" s="10"/>
      <c r="S328" s="10"/>
      <c r="T328" s="10"/>
      <c r="U328" s="10" t="s">
        <v>72</v>
      </c>
      <c r="V328" s="10" t="s">
        <v>1342</v>
      </c>
      <c r="W328" s="10">
        <v>2.0</v>
      </c>
      <c r="X328" s="10" t="s">
        <v>74</v>
      </c>
      <c r="Y328" s="10" t="s">
        <v>75</v>
      </c>
      <c r="Z328" s="10" t="s">
        <v>74</v>
      </c>
      <c r="AA328" s="10" t="s">
        <v>76</v>
      </c>
      <c r="AB328" s="10" t="s">
        <v>74</v>
      </c>
      <c r="AC328" s="10"/>
      <c r="AD328" s="10" t="s">
        <v>74</v>
      </c>
      <c r="AE328" s="10">
        <v>4.0</v>
      </c>
      <c r="AF328" s="10" t="s">
        <v>74</v>
      </c>
      <c r="AG328" s="10" t="s">
        <v>74</v>
      </c>
      <c r="AH328" s="10" t="s">
        <v>74</v>
      </c>
      <c r="AI328" s="10" t="s">
        <v>74</v>
      </c>
      <c r="AJ328" s="10" t="s">
        <v>74</v>
      </c>
      <c r="AK328" s="10" t="s">
        <v>1343</v>
      </c>
      <c r="AL328" s="10">
        <v>74.0</v>
      </c>
      <c r="AM328" s="10" t="s">
        <v>1344</v>
      </c>
      <c r="AN328" s="10">
        <v>3.0</v>
      </c>
      <c r="AO328" s="10" t="s">
        <v>74</v>
      </c>
      <c r="AP328" s="10" t="s">
        <v>1231</v>
      </c>
      <c r="AQ328" s="10" t="s">
        <v>740</v>
      </c>
      <c r="AR328" s="10">
        <v>500.0</v>
      </c>
      <c r="AS328" s="10" t="s">
        <v>81</v>
      </c>
      <c r="AT328" s="10">
        <v>996.0</v>
      </c>
      <c r="AU328" s="10"/>
      <c r="AV328" s="10" t="s">
        <v>74</v>
      </c>
      <c r="AW328" s="10" t="s">
        <v>74</v>
      </c>
      <c r="AX328" s="10">
        <v>2.0</v>
      </c>
      <c r="AY328" s="10">
        <v>47.0</v>
      </c>
      <c r="AZ328" s="10" t="s">
        <v>74</v>
      </c>
      <c r="BA328" s="10" t="s">
        <v>74</v>
      </c>
      <c r="BB328" s="10">
        <v>1.0</v>
      </c>
      <c r="BC328" s="10" t="s">
        <v>74</v>
      </c>
      <c r="BD328" s="10" t="s">
        <v>74</v>
      </c>
      <c r="BE328" s="10">
        <v>2.0</v>
      </c>
      <c r="BF328" s="10">
        <v>3.0</v>
      </c>
    </row>
    <row r="329" ht="14.25" hidden="1" customHeight="1">
      <c r="A329" s="10">
        <f t="shared" si="51"/>
        <v>300</v>
      </c>
      <c r="B329" s="10" t="s">
        <v>1301</v>
      </c>
      <c r="C329" s="11" t="s">
        <v>1336</v>
      </c>
      <c r="D329" s="11" t="s">
        <v>1345</v>
      </c>
      <c r="E329" s="10">
        <f t="shared" si="52"/>
        <v>11</v>
      </c>
      <c r="F329" s="11" t="s">
        <v>1346</v>
      </c>
      <c r="G329" s="11"/>
      <c r="H329" s="10"/>
      <c r="I329" s="11"/>
      <c r="J329" s="11"/>
      <c r="K329" s="10" t="s">
        <v>145</v>
      </c>
      <c r="L329" s="10" t="s">
        <v>145</v>
      </c>
      <c r="M329" s="10" t="s">
        <v>65</v>
      </c>
      <c r="N329" s="10" t="s">
        <v>74</v>
      </c>
      <c r="O329" s="10"/>
      <c r="P329" s="10" t="s">
        <v>74</v>
      </c>
      <c r="Q329" s="10"/>
      <c r="R329" s="10"/>
      <c r="S329" s="10"/>
      <c r="T329" s="10"/>
      <c r="U329" s="10"/>
      <c r="V329" s="10" t="s">
        <v>74</v>
      </c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</row>
    <row r="330" ht="14.25" hidden="1" customHeight="1">
      <c r="A330" s="10">
        <f t="shared" si="51"/>
        <v>301</v>
      </c>
      <c r="B330" s="10" t="s">
        <v>1301</v>
      </c>
      <c r="C330" s="11" t="s">
        <v>1336</v>
      </c>
      <c r="D330" s="11" t="s">
        <v>1347</v>
      </c>
      <c r="E330" s="10">
        <f t="shared" si="52"/>
        <v>12</v>
      </c>
      <c r="F330" s="11" t="s">
        <v>1348</v>
      </c>
      <c r="G330" s="11"/>
      <c r="H330" s="10"/>
      <c r="I330" s="11"/>
      <c r="J330" s="11"/>
      <c r="K330" s="10" t="s">
        <v>64</v>
      </c>
      <c r="L330" s="10" t="s">
        <v>64</v>
      </c>
      <c r="M330" s="10" t="s">
        <v>65</v>
      </c>
      <c r="N330" s="10" t="s">
        <v>86</v>
      </c>
      <c r="O330" s="10" t="s">
        <v>67</v>
      </c>
      <c r="P330" s="10" t="s">
        <v>68</v>
      </c>
      <c r="Q330" s="10"/>
      <c r="R330" s="10"/>
      <c r="S330" s="10"/>
      <c r="T330" s="10"/>
      <c r="U330" s="10" t="s">
        <v>95</v>
      </c>
      <c r="V330" s="10" t="s">
        <v>1015</v>
      </c>
      <c r="W330" s="10">
        <v>2.0</v>
      </c>
      <c r="X330" s="10" t="s">
        <v>74</v>
      </c>
      <c r="Y330" s="10" t="s">
        <v>75</v>
      </c>
      <c r="Z330" s="10" t="s">
        <v>74</v>
      </c>
      <c r="AA330" s="10" t="s">
        <v>76</v>
      </c>
      <c r="AB330" s="10" t="s">
        <v>74</v>
      </c>
      <c r="AC330" s="10"/>
      <c r="AD330" s="10" t="s">
        <v>74</v>
      </c>
      <c r="AE330" s="10">
        <v>4.0</v>
      </c>
      <c r="AF330" s="10" t="s">
        <v>74</v>
      </c>
      <c r="AG330" s="10" t="s">
        <v>74</v>
      </c>
      <c r="AH330" s="10" t="s">
        <v>74</v>
      </c>
      <c r="AI330" s="10" t="s">
        <v>74</v>
      </c>
      <c r="AJ330" s="10" t="s">
        <v>74</v>
      </c>
      <c r="AK330" s="10" t="s">
        <v>1349</v>
      </c>
      <c r="AL330" s="10">
        <v>74.0</v>
      </c>
      <c r="AM330" s="10" t="s">
        <v>1344</v>
      </c>
      <c r="AN330" s="10">
        <v>3.0</v>
      </c>
      <c r="AO330" s="10" t="s">
        <v>74</v>
      </c>
      <c r="AP330" s="10" t="s">
        <v>79</v>
      </c>
      <c r="AQ330" s="10" t="s">
        <v>80</v>
      </c>
      <c r="AR330" s="10">
        <v>0.0</v>
      </c>
      <c r="AS330" s="10" t="s">
        <v>81</v>
      </c>
      <c r="AT330" s="10">
        <v>996.0</v>
      </c>
      <c r="AU330" s="10"/>
      <c r="AV330" s="10" t="s">
        <v>74</v>
      </c>
      <c r="AW330" s="10" t="s">
        <v>74</v>
      </c>
      <c r="AX330" s="10">
        <v>0.0</v>
      </c>
      <c r="AY330" s="10">
        <v>54.0</v>
      </c>
      <c r="AZ330" s="10" t="s">
        <v>74</v>
      </c>
      <c r="BA330" s="10" t="s">
        <v>74</v>
      </c>
      <c r="BB330" s="10">
        <v>1.0</v>
      </c>
      <c r="BC330" s="10" t="s">
        <v>74</v>
      </c>
      <c r="BD330" s="10" t="s">
        <v>74</v>
      </c>
      <c r="BE330" s="10">
        <v>2.0</v>
      </c>
      <c r="BF330" s="10">
        <v>3.0</v>
      </c>
      <c r="BG330" s="10"/>
    </row>
    <row r="331" ht="14.25" hidden="1" customHeight="1">
      <c r="A331" s="10">
        <f t="shared" si="51"/>
        <v>302</v>
      </c>
      <c r="B331" s="10" t="s">
        <v>1301</v>
      </c>
      <c r="C331" s="11" t="s">
        <v>1336</v>
      </c>
      <c r="D331" s="11" t="s">
        <v>1350</v>
      </c>
      <c r="E331" s="10">
        <f t="shared" si="52"/>
        <v>13</v>
      </c>
      <c r="F331" s="11" t="s">
        <v>1351</v>
      </c>
      <c r="G331" s="11"/>
      <c r="H331" s="10"/>
      <c r="I331" s="11"/>
      <c r="J331" s="11"/>
      <c r="K331" s="10" t="s">
        <v>64</v>
      </c>
      <c r="L331" s="10" t="s">
        <v>64</v>
      </c>
      <c r="M331" s="10" t="s">
        <v>65</v>
      </c>
      <c r="N331" s="10" t="s">
        <v>86</v>
      </c>
      <c r="O331" s="10" t="s">
        <v>67</v>
      </c>
      <c r="P331" s="10" t="s">
        <v>68</v>
      </c>
      <c r="Q331" s="10"/>
      <c r="R331" s="10"/>
      <c r="S331" s="10"/>
      <c r="T331" s="10"/>
      <c r="U331" s="10" t="s">
        <v>72</v>
      </c>
      <c r="V331" s="10" t="s">
        <v>1352</v>
      </c>
      <c r="W331" s="10">
        <v>2.0</v>
      </c>
      <c r="X331" s="10" t="s">
        <v>74</v>
      </c>
      <c r="Y331" s="10" t="s">
        <v>75</v>
      </c>
      <c r="Z331" s="10" t="s">
        <v>74</v>
      </c>
      <c r="AA331" s="10" t="s">
        <v>76</v>
      </c>
      <c r="AB331" s="10" t="s">
        <v>74</v>
      </c>
      <c r="AC331" s="10"/>
      <c r="AD331" s="10" t="s">
        <v>74</v>
      </c>
      <c r="AE331" s="10">
        <v>4.0</v>
      </c>
      <c r="AF331" s="10" t="s">
        <v>74</v>
      </c>
      <c r="AG331" s="10" t="s">
        <v>74</v>
      </c>
      <c r="AH331" s="10" t="s">
        <v>74</v>
      </c>
      <c r="AI331" s="10" t="s">
        <v>74</v>
      </c>
      <c r="AJ331" s="10" t="s">
        <v>74</v>
      </c>
      <c r="AK331" s="10" t="s">
        <v>1353</v>
      </c>
      <c r="AL331" s="10">
        <v>74.0</v>
      </c>
      <c r="AM331" s="10" t="s">
        <v>1344</v>
      </c>
      <c r="AN331" s="10">
        <v>3.0</v>
      </c>
      <c r="AO331" s="10" t="s">
        <v>74</v>
      </c>
      <c r="AP331" s="10" t="s">
        <v>74</v>
      </c>
      <c r="AQ331" s="10" t="s">
        <v>74</v>
      </c>
      <c r="AR331" s="10">
        <v>0.0</v>
      </c>
      <c r="AS331" s="10" t="s">
        <v>74</v>
      </c>
      <c r="AT331" s="10">
        <v>996.0</v>
      </c>
      <c r="AU331" s="10"/>
      <c r="AV331" s="10" t="s">
        <v>74</v>
      </c>
      <c r="AW331" s="10" t="s">
        <v>74</v>
      </c>
      <c r="AX331" s="10">
        <v>0.0</v>
      </c>
      <c r="AY331" s="10">
        <v>0.0</v>
      </c>
      <c r="AZ331" s="10" t="s">
        <v>74</v>
      </c>
      <c r="BA331" s="10" t="s">
        <v>74</v>
      </c>
      <c r="BB331" s="10">
        <v>1.0</v>
      </c>
      <c r="BC331" s="10" t="s">
        <v>74</v>
      </c>
      <c r="BD331" s="10" t="s">
        <v>74</v>
      </c>
      <c r="BE331" s="10">
        <v>0.0</v>
      </c>
      <c r="BF331" s="10">
        <v>0.0</v>
      </c>
    </row>
    <row r="332" ht="14.25" hidden="1" customHeight="1">
      <c r="A332" s="10">
        <f t="shared" si="51"/>
        <v>303</v>
      </c>
      <c r="B332" s="10" t="s">
        <v>1301</v>
      </c>
      <c r="C332" s="11" t="s">
        <v>1354</v>
      </c>
      <c r="D332" s="11" t="s">
        <v>1355</v>
      </c>
      <c r="E332" s="10">
        <f t="shared" si="52"/>
        <v>14</v>
      </c>
      <c r="F332" s="11" t="s">
        <v>1355</v>
      </c>
      <c r="G332" s="11"/>
      <c r="H332" s="10"/>
      <c r="I332" s="11"/>
      <c r="J332" s="11"/>
      <c r="K332" s="10" t="s">
        <v>64</v>
      </c>
      <c r="L332" s="10" t="s">
        <v>64</v>
      </c>
      <c r="M332" s="10" t="s">
        <v>65</v>
      </c>
      <c r="N332" s="10" t="s">
        <v>86</v>
      </c>
      <c r="O332" s="10" t="s">
        <v>67</v>
      </c>
      <c r="P332" s="10" t="s">
        <v>68</v>
      </c>
      <c r="Q332" s="10"/>
      <c r="R332" s="10"/>
      <c r="S332" s="10"/>
      <c r="T332" s="10"/>
      <c r="U332" s="10" t="s">
        <v>72</v>
      </c>
      <c r="V332" s="10" t="s">
        <v>1356</v>
      </c>
      <c r="W332" s="10">
        <v>2.0</v>
      </c>
      <c r="X332" s="10" t="s">
        <v>74</v>
      </c>
      <c r="Y332" s="10" t="s">
        <v>75</v>
      </c>
      <c r="Z332" s="10" t="s">
        <v>74</v>
      </c>
      <c r="AA332" s="10" t="s">
        <v>76</v>
      </c>
      <c r="AB332" s="10" t="s">
        <v>74</v>
      </c>
      <c r="AC332" s="10"/>
      <c r="AD332" s="10" t="s">
        <v>74</v>
      </c>
      <c r="AE332" s="10">
        <v>4.0</v>
      </c>
      <c r="AF332" s="10" t="s">
        <v>74</v>
      </c>
      <c r="AG332" s="10" t="s">
        <v>74</v>
      </c>
      <c r="AH332" s="10" t="s">
        <v>74</v>
      </c>
      <c r="AI332" s="10" t="s">
        <v>74</v>
      </c>
      <c r="AJ332" s="10" t="s">
        <v>74</v>
      </c>
      <c r="AK332" s="10" t="s">
        <v>1357</v>
      </c>
      <c r="AL332" s="10">
        <v>74.0</v>
      </c>
      <c r="AM332" s="10" t="s">
        <v>1358</v>
      </c>
      <c r="AN332" s="10">
        <v>1.0</v>
      </c>
      <c r="AO332" s="10" t="s">
        <v>74</v>
      </c>
      <c r="AP332" s="10" t="s">
        <v>79</v>
      </c>
      <c r="AQ332" s="10" t="s">
        <v>91</v>
      </c>
      <c r="AR332" s="10">
        <v>1000.0</v>
      </c>
      <c r="AS332" s="10" t="s">
        <v>81</v>
      </c>
      <c r="AT332" s="10">
        <v>996.0</v>
      </c>
      <c r="AU332" s="10"/>
      <c r="AV332" s="10" t="s">
        <v>74</v>
      </c>
      <c r="AW332" s="10" t="s">
        <v>74</v>
      </c>
      <c r="AX332" s="10">
        <v>0.0</v>
      </c>
      <c r="AY332" s="10">
        <v>69.0</v>
      </c>
      <c r="AZ332" s="10" t="s">
        <v>74</v>
      </c>
      <c r="BA332" s="10" t="s">
        <v>74</v>
      </c>
      <c r="BB332" s="10">
        <v>1.0</v>
      </c>
      <c r="BC332" s="10" t="s">
        <v>74</v>
      </c>
      <c r="BD332" s="10" t="s">
        <v>74</v>
      </c>
      <c r="BE332" s="10">
        <v>2.0</v>
      </c>
      <c r="BF332" s="10">
        <v>3.0</v>
      </c>
    </row>
    <row r="333" ht="14.25" customHeight="1">
      <c r="A333" s="10">
        <f t="shared" si="51"/>
        <v>304</v>
      </c>
      <c r="B333" s="10" t="s">
        <v>1301</v>
      </c>
      <c r="C333" s="11" t="s">
        <v>1359</v>
      </c>
      <c r="D333" s="11" t="s">
        <v>1360</v>
      </c>
      <c r="E333" s="10">
        <f t="shared" si="52"/>
        <v>15</v>
      </c>
      <c r="F333" s="11" t="s">
        <v>1359</v>
      </c>
      <c r="G333" s="11"/>
      <c r="H333" s="10"/>
      <c r="I333" s="11"/>
      <c r="J333" s="11"/>
      <c r="K333" s="10" t="s">
        <v>64</v>
      </c>
      <c r="L333" s="10" t="s">
        <v>64</v>
      </c>
      <c r="M333" s="10" t="s">
        <v>109</v>
      </c>
      <c r="N333" s="10" t="s">
        <v>228</v>
      </c>
      <c r="O333" s="10" t="s">
        <v>67</v>
      </c>
      <c r="P333" s="10" t="s">
        <v>68</v>
      </c>
      <c r="Q333" s="10"/>
      <c r="R333" s="10"/>
      <c r="S333" s="10"/>
      <c r="T333" s="10"/>
      <c r="U333" s="10" t="s">
        <v>113</v>
      </c>
      <c r="V333" s="10" t="s">
        <v>1361</v>
      </c>
      <c r="W333" s="10">
        <v>1.0</v>
      </c>
      <c r="X333" s="10" t="s">
        <v>74</v>
      </c>
      <c r="Y333" s="10" t="s">
        <v>75</v>
      </c>
      <c r="Z333" s="10" t="s">
        <v>74</v>
      </c>
      <c r="AA333" s="10" t="s">
        <v>76</v>
      </c>
      <c r="AB333" s="10" t="s">
        <v>74</v>
      </c>
      <c r="AC333" s="10"/>
      <c r="AD333" s="10" t="s">
        <v>74</v>
      </c>
      <c r="AE333" s="10">
        <v>4.0</v>
      </c>
      <c r="AF333" s="10" t="s">
        <v>74</v>
      </c>
      <c r="AG333" s="10" t="s">
        <v>74</v>
      </c>
      <c r="AH333" s="10" t="s">
        <v>74</v>
      </c>
      <c r="AI333" s="10" t="s">
        <v>74</v>
      </c>
      <c r="AJ333" s="10" t="s">
        <v>74</v>
      </c>
      <c r="AK333" s="10" t="s">
        <v>1362</v>
      </c>
      <c r="AL333" s="10">
        <v>74.0</v>
      </c>
      <c r="AM333" s="10" t="s">
        <v>1363</v>
      </c>
      <c r="AN333" s="10">
        <v>1.0</v>
      </c>
      <c r="AO333" s="10" t="s">
        <v>74</v>
      </c>
      <c r="AP333" s="10" t="s">
        <v>79</v>
      </c>
      <c r="AQ333" s="10" t="s">
        <v>80</v>
      </c>
      <c r="AR333" s="10">
        <v>300.0</v>
      </c>
      <c r="AS333" s="10" t="s">
        <v>81</v>
      </c>
      <c r="AT333" s="10">
        <v>1.0</v>
      </c>
      <c r="AU333" s="10"/>
      <c r="AV333" s="10" t="s">
        <v>74</v>
      </c>
      <c r="AW333" s="10" t="s">
        <v>74</v>
      </c>
      <c r="AX333" s="10">
        <v>0.0</v>
      </c>
      <c r="AY333" s="10">
        <v>0.0</v>
      </c>
      <c r="AZ333" s="10" t="s">
        <v>74</v>
      </c>
      <c r="BA333" s="10" t="s">
        <v>74</v>
      </c>
      <c r="BB333" s="10">
        <v>1.0</v>
      </c>
      <c r="BC333" s="10" t="s">
        <v>74</v>
      </c>
      <c r="BD333" s="10" t="s">
        <v>74</v>
      </c>
      <c r="BE333" s="10">
        <v>2.0</v>
      </c>
      <c r="BF333" s="10">
        <v>3.0</v>
      </c>
    </row>
    <row r="334" ht="14.25" hidden="1" customHeight="1">
      <c r="A334" s="10">
        <f t="shared" si="51"/>
        <v>305</v>
      </c>
      <c r="B334" s="10" t="s">
        <v>1301</v>
      </c>
      <c r="C334" s="14" t="s">
        <v>1364</v>
      </c>
      <c r="D334" s="11" t="s">
        <v>1365</v>
      </c>
      <c r="E334" s="10">
        <f t="shared" si="52"/>
        <v>16</v>
      </c>
      <c r="F334" s="14" t="s">
        <v>1366</v>
      </c>
      <c r="G334" s="11"/>
      <c r="H334" s="10"/>
      <c r="I334" s="11"/>
      <c r="J334" s="11"/>
      <c r="K334" s="10" t="s">
        <v>64</v>
      </c>
      <c r="L334" s="10" t="s">
        <v>64</v>
      </c>
      <c r="M334" s="10" t="s">
        <v>109</v>
      </c>
      <c r="N334" s="10" t="s">
        <v>110</v>
      </c>
      <c r="O334" s="10" t="s">
        <v>67</v>
      </c>
      <c r="P334" s="10" t="s">
        <v>68</v>
      </c>
      <c r="Q334" s="10"/>
      <c r="R334" s="10"/>
      <c r="S334" s="10"/>
      <c r="T334" s="10"/>
      <c r="U334" s="10" t="s">
        <v>113</v>
      </c>
      <c r="V334" s="10" t="s">
        <v>1286</v>
      </c>
      <c r="W334" s="10">
        <v>1.0</v>
      </c>
      <c r="X334" s="10" t="s">
        <v>74</v>
      </c>
      <c r="Y334" s="10" t="s">
        <v>75</v>
      </c>
      <c r="Z334" s="10" t="s">
        <v>74</v>
      </c>
      <c r="AA334" s="10" t="s">
        <v>76</v>
      </c>
      <c r="AB334" s="10" t="s">
        <v>74</v>
      </c>
      <c r="AC334" s="10"/>
      <c r="AD334" s="10" t="s">
        <v>74</v>
      </c>
      <c r="AE334" s="10">
        <v>4.0</v>
      </c>
      <c r="AF334" s="10" t="s">
        <v>74</v>
      </c>
      <c r="AG334" s="10" t="s">
        <v>74</v>
      </c>
      <c r="AH334" s="10" t="s">
        <v>74</v>
      </c>
      <c r="AI334" s="10" t="s">
        <v>74</v>
      </c>
      <c r="AJ334" s="10" t="s">
        <v>74</v>
      </c>
      <c r="AK334" s="10" t="s">
        <v>1367</v>
      </c>
      <c r="AL334" s="10">
        <v>74.0</v>
      </c>
      <c r="AM334" s="10" t="s">
        <v>1368</v>
      </c>
      <c r="AN334" s="10">
        <v>1.0</v>
      </c>
      <c r="AO334" s="10" t="s">
        <v>74</v>
      </c>
      <c r="AP334" s="10" t="s">
        <v>79</v>
      </c>
      <c r="AQ334" s="10" t="s">
        <v>80</v>
      </c>
      <c r="AR334" s="10">
        <v>300.0</v>
      </c>
      <c r="AS334" s="10" t="s">
        <v>81</v>
      </c>
      <c r="AT334" s="10">
        <v>996.0</v>
      </c>
      <c r="AU334" s="10"/>
      <c r="AV334" s="10" t="s">
        <v>74</v>
      </c>
      <c r="AW334" s="10" t="s">
        <v>74</v>
      </c>
      <c r="AX334" s="10">
        <v>2.0</v>
      </c>
      <c r="AY334" s="10">
        <v>70.0</v>
      </c>
      <c r="AZ334" s="10" t="s">
        <v>74</v>
      </c>
      <c r="BA334" s="10" t="s">
        <v>74</v>
      </c>
      <c r="BB334" s="10">
        <v>1.0</v>
      </c>
      <c r="BC334" s="10" t="s">
        <v>74</v>
      </c>
      <c r="BD334" s="10" t="s">
        <v>74</v>
      </c>
      <c r="BE334" s="10">
        <v>2.0</v>
      </c>
      <c r="BF334" s="10">
        <v>3.0</v>
      </c>
    </row>
    <row r="335" ht="14.25" hidden="1" customHeight="1">
      <c r="A335" s="10">
        <f t="shared" si="51"/>
        <v>306</v>
      </c>
      <c r="B335" s="10" t="s">
        <v>1301</v>
      </c>
      <c r="C335" s="11" t="s">
        <v>1369</v>
      </c>
      <c r="D335" s="11" t="s">
        <v>1369</v>
      </c>
      <c r="E335" s="10">
        <f t="shared" si="52"/>
        <v>17</v>
      </c>
      <c r="F335" s="11" t="s">
        <v>1370</v>
      </c>
      <c r="G335" s="11"/>
      <c r="H335" s="10"/>
      <c r="I335" s="11"/>
      <c r="J335" s="11"/>
      <c r="K335" s="10" t="s">
        <v>145</v>
      </c>
      <c r="L335" s="10" t="s">
        <v>145</v>
      </c>
      <c r="M335" s="10" t="s">
        <v>65</v>
      </c>
      <c r="N335" s="10" t="s">
        <v>74</v>
      </c>
      <c r="O335" s="10" t="s">
        <v>1015</v>
      </c>
      <c r="P335" s="10" t="s">
        <v>68</v>
      </c>
      <c r="Q335" s="10"/>
      <c r="R335" s="10"/>
      <c r="S335" s="10"/>
      <c r="T335" s="10"/>
      <c r="U335" s="10"/>
      <c r="V335" s="10" t="s">
        <v>1015</v>
      </c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</row>
    <row r="336" ht="14.25" hidden="1" customHeight="1">
      <c r="A336" s="10">
        <f t="shared" si="51"/>
        <v>307</v>
      </c>
      <c r="B336" s="10" t="s">
        <v>1301</v>
      </c>
      <c r="C336" s="11" t="s">
        <v>1369</v>
      </c>
      <c r="D336" s="11" t="s">
        <v>1371</v>
      </c>
      <c r="E336" s="10">
        <f t="shared" si="52"/>
        <v>18</v>
      </c>
      <c r="F336" s="11" t="s">
        <v>1372</v>
      </c>
      <c r="G336" s="11"/>
      <c r="H336" s="10"/>
      <c r="I336" s="11"/>
      <c r="J336" s="11"/>
      <c r="K336" s="10" t="s">
        <v>64</v>
      </c>
      <c r="L336" s="10" t="s">
        <v>64</v>
      </c>
      <c r="M336" s="10" t="s">
        <v>65</v>
      </c>
      <c r="N336" s="10" t="s">
        <v>86</v>
      </c>
      <c r="O336" s="10" t="s">
        <v>67</v>
      </c>
      <c r="P336" s="10" t="s">
        <v>68</v>
      </c>
      <c r="Q336" s="10" t="s">
        <v>1373</v>
      </c>
      <c r="R336" s="10" t="s">
        <v>1374</v>
      </c>
      <c r="S336" s="10" t="s">
        <v>63</v>
      </c>
      <c r="T336" s="10"/>
      <c r="U336" s="10" t="s">
        <v>95</v>
      </c>
      <c r="V336" s="10" t="s">
        <v>1015</v>
      </c>
      <c r="W336" s="10">
        <v>2.0</v>
      </c>
      <c r="X336" s="10" t="s">
        <v>74</v>
      </c>
      <c r="Y336" s="10" t="s">
        <v>75</v>
      </c>
      <c r="Z336" s="10" t="s">
        <v>74</v>
      </c>
      <c r="AA336" s="10" t="s">
        <v>76</v>
      </c>
      <c r="AB336" s="10" t="s">
        <v>74</v>
      </c>
      <c r="AC336" s="10"/>
      <c r="AD336" s="10" t="s">
        <v>74</v>
      </c>
      <c r="AE336" s="10">
        <v>4.0</v>
      </c>
      <c r="AF336" s="10" t="s">
        <v>74</v>
      </c>
      <c r="AG336" s="10" t="s">
        <v>74</v>
      </c>
      <c r="AH336" s="10" t="s">
        <v>74</v>
      </c>
      <c r="AI336" s="10" t="s">
        <v>74</v>
      </c>
      <c r="AJ336" s="10" t="s">
        <v>74</v>
      </c>
      <c r="AK336" s="10" t="s">
        <v>1375</v>
      </c>
      <c r="AL336" s="10">
        <v>74.0</v>
      </c>
      <c r="AM336" s="10" t="s">
        <v>1376</v>
      </c>
      <c r="AN336" s="10">
        <v>3.0</v>
      </c>
      <c r="AO336" s="10" t="s">
        <v>74</v>
      </c>
      <c r="AP336" s="10" t="s">
        <v>79</v>
      </c>
      <c r="AQ336" s="10" t="s">
        <v>80</v>
      </c>
      <c r="AR336" s="10">
        <v>500.0</v>
      </c>
      <c r="AS336" s="10" t="s">
        <v>81</v>
      </c>
      <c r="AT336" s="10">
        <v>996.0</v>
      </c>
      <c r="AU336" s="10"/>
      <c r="AV336" s="10" t="s">
        <v>74</v>
      </c>
      <c r="AW336" s="10" t="s">
        <v>74</v>
      </c>
      <c r="AX336" s="10">
        <v>1.0</v>
      </c>
      <c r="AY336" s="10">
        <v>0.0</v>
      </c>
      <c r="AZ336" s="10" t="s">
        <v>74</v>
      </c>
      <c r="BA336" s="10" t="s">
        <v>74</v>
      </c>
      <c r="BB336" s="10">
        <v>1.0</v>
      </c>
      <c r="BC336" s="10" t="s">
        <v>74</v>
      </c>
      <c r="BD336" s="10" t="s">
        <v>74</v>
      </c>
      <c r="BE336" s="10">
        <v>2.0</v>
      </c>
      <c r="BF336" s="10">
        <v>3.0</v>
      </c>
    </row>
    <row r="337" ht="14.25" hidden="1" customHeight="1">
      <c r="A337" s="10">
        <f t="shared" si="51"/>
        <v>308</v>
      </c>
      <c r="B337" s="10" t="s">
        <v>1301</v>
      </c>
      <c r="C337" s="11" t="s">
        <v>1377</v>
      </c>
      <c r="D337" s="11" t="s">
        <v>1378</v>
      </c>
      <c r="E337" s="10">
        <f t="shared" si="52"/>
        <v>19</v>
      </c>
      <c r="F337" s="11" t="s">
        <v>1379</v>
      </c>
      <c r="G337" s="11"/>
      <c r="H337" s="10"/>
      <c r="I337" s="11"/>
      <c r="J337" s="11"/>
      <c r="K337" s="10" t="s">
        <v>64</v>
      </c>
      <c r="L337" s="10" t="s">
        <v>64</v>
      </c>
      <c r="M337" s="10" t="s">
        <v>65</v>
      </c>
      <c r="N337" s="10" t="s">
        <v>86</v>
      </c>
      <c r="O337" s="10" t="s">
        <v>67</v>
      </c>
      <c r="P337" s="10" t="s">
        <v>68</v>
      </c>
      <c r="Q337" s="10"/>
      <c r="R337" s="10"/>
      <c r="S337" s="10"/>
      <c r="T337" s="10"/>
      <c r="U337" s="10" t="s">
        <v>72</v>
      </c>
      <c r="V337" s="10" t="s">
        <v>1380</v>
      </c>
      <c r="W337" s="10">
        <v>2.0</v>
      </c>
      <c r="X337" s="10" t="s">
        <v>74</v>
      </c>
      <c r="Y337" s="10" t="s">
        <v>75</v>
      </c>
      <c r="Z337" s="10" t="s">
        <v>74</v>
      </c>
      <c r="AA337" s="10" t="s">
        <v>76</v>
      </c>
      <c r="AB337" s="10" t="s">
        <v>74</v>
      </c>
      <c r="AC337" s="10"/>
      <c r="AD337" s="10" t="s">
        <v>74</v>
      </c>
      <c r="AE337" s="10">
        <v>4.0</v>
      </c>
      <c r="AF337" s="10" t="s">
        <v>74</v>
      </c>
      <c r="AG337" s="10" t="s">
        <v>74</v>
      </c>
      <c r="AH337" s="10" t="s">
        <v>74</v>
      </c>
      <c r="AI337" s="10" t="s">
        <v>74</v>
      </c>
      <c r="AJ337" s="10" t="s">
        <v>74</v>
      </c>
      <c r="AK337" s="10" t="s">
        <v>1381</v>
      </c>
      <c r="AL337" s="10">
        <v>74.0</v>
      </c>
      <c r="AM337" s="10" t="s">
        <v>1382</v>
      </c>
      <c r="AN337" s="10">
        <v>1.0</v>
      </c>
      <c r="AO337" s="10" t="s">
        <v>74</v>
      </c>
      <c r="AP337" s="10" t="s">
        <v>79</v>
      </c>
      <c r="AQ337" s="10" t="s">
        <v>91</v>
      </c>
      <c r="AR337" s="10">
        <v>1000.0</v>
      </c>
      <c r="AS337" s="10" t="s">
        <v>81</v>
      </c>
      <c r="AT337" s="10">
        <v>996.0</v>
      </c>
      <c r="AU337" s="10"/>
      <c r="AV337" s="10" t="s">
        <v>74</v>
      </c>
      <c r="AW337" s="10" t="s">
        <v>74</v>
      </c>
      <c r="AX337" s="10">
        <v>0.0</v>
      </c>
      <c r="AY337" s="10">
        <v>69.0</v>
      </c>
      <c r="AZ337" s="10" t="s">
        <v>74</v>
      </c>
      <c r="BA337" s="10" t="s">
        <v>74</v>
      </c>
      <c r="BB337" s="10">
        <v>1.0</v>
      </c>
      <c r="BC337" s="10" t="s">
        <v>74</v>
      </c>
      <c r="BD337" s="10" t="s">
        <v>74</v>
      </c>
      <c r="BE337" s="10">
        <v>2.0</v>
      </c>
      <c r="BF337" s="10">
        <v>3.0</v>
      </c>
    </row>
    <row r="338" ht="14.25" hidden="1" customHeight="1">
      <c r="A338" s="10">
        <f t="shared" si="51"/>
        <v>309</v>
      </c>
      <c r="B338" s="10" t="s">
        <v>1301</v>
      </c>
      <c r="C338" s="11" t="s">
        <v>1377</v>
      </c>
      <c r="D338" s="11" t="s">
        <v>1383</v>
      </c>
      <c r="E338" s="10">
        <f t="shared" si="52"/>
        <v>20</v>
      </c>
      <c r="F338" s="11" t="s">
        <v>1384</v>
      </c>
      <c r="G338" s="11"/>
      <c r="H338" s="10"/>
      <c r="I338" s="11"/>
      <c r="J338" s="11"/>
      <c r="K338" s="10" t="s">
        <v>64</v>
      </c>
      <c r="L338" s="10" t="s">
        <v>64</v>
      </c>
      <c r="M338" s="10" t="s">
        <v>65</v>
      </c>
      <c r="N338" s="10" t="s">
        <v>66</v>
      </c>
      <c r="O338" s="10" t="s">
        <v>67</v>
      </c>
      <c r="P338" s="10" t="s">
        <v>68</v>
      </c>
      <c r="Q338" s="10"/>
      <c r="R338" s="10"/>
      <c r="S338" s="10"/>
      <c r="T338" s="10"/>
      <c r="U338" s="10" t="s">
        <v>72</v>
      </c>
      <c r="V338" s="10" t="s">
        <v>1385</v>
      </c>
      <c r="W338" s="10">
        <v>2.0</v>
      </c>
      <c r="X338" s="10" t="s">
        <v>74</v>
      </c>
      <c r="Y338" s="10" t="s">
        <v>75</v>
      </c>
      <c r="Z338" s="10" t="s">
        <v>74</v>
      </c>
      <c r="AA338" s="10" t="s">
        <v>76</v>
      </c>
      <c r="AB338" s="10" t="s">
        <v>74</v>
      </c>
      <c r="AC338" s="10"/>
      <c r="AD338" s="10" t="s">
        <v>74</v>
      </c>
      <c r="AE338" s="10">
        <v>4.0</v>
      </c>
      <c r="AF338" s="10" t="s">
        <v>74</v>
      </c>
      <c r="AG338" s="10" t="s">
        <v>74</v>
      </c>
      <c r="AH338" s="10" t="s">
        <v>74</v>
      </c>
      <c r="AI338" s="10" t="s">
        <v>74</v>
      </c>
      <c r="AJ338" s="10" t="s">
        <v>74</v>
      </c>
      <c r="AK338" s="10" t="s">
        <v>1386</v>
      </c>
      <c r="AL338" s="10">
        <v>74.0</v>
      </c>
      <c r="AM338" s="10" t="s">
        <v>1382</v>
      </c>
      <c r="AN338" s="10">
        <v>1.0</v>
      </c>
      <c r="AO338" s="10" t="s">
        <v>74</v>
      </c>
      <c r="AP338" s="10" t="s">
        <v>79</v>
      </c>
      <c r="AQ338" s="10" t="s">
        <v>80</v>
      </c>
      <c r="AR338" s="10">
        <v>300.0</v>
      </c>
      <c r="AS338" s="10" t="s">
        <v>81</v>
      </c>
      <c r="AT338" s="10">
        <v>996.0</v>
      </c>
      <c r="AU338" s="10"/>
      <c r="AV338" s="10" t="s">
        <v>74</v>
      </c>
      <c r="AW338" s="10" t="s">
        <v>74</v>
      </c>
      <c r="AX338" s="10">
        <v>0.0</v>
      </c>
      <c r="AY338" s="10">
        <v>0.0</v>
      </c>
      <c r="AZ338" s="10" t="s">
        <v>74</v>
      </c>
      <c r="BA338" s="10" t="s">
        <v>74</v>
      </c>
      <c r="BB338" s="10">
        <v>1.0</v>
      </c>
      <c r="BC338" s="10" t="s">
        <v>74</v>
      </c>
      <c r="BD338" s="10" t="s">
        <v>74</v>
      </c>
      <c r="BE338" s="10">
        <v>3.0</v>
      </c>
      <c r="BF338" s="10">
        <v>3.0</v>
      </c>
    </row>
    <row r="339" ht="14.25" hidden="1" customHeight="1">
      <c r="A339" s="10">
        <f t="shared" si="51"/>
        <v>310</v>
      </c>
      <c r="B339" s="10" t="s">
        <v>1301</v>
      </c>
      <c r="C339" s="11" t="s">
        <v>1377</v>
      </c>
      <c r="D339" s="11" t="s">
        <v>1387</v>
      </c>
      <c r="E339" s="10">
        <f t="shared" si="52"/>
        <v>21</v>
      </c>
      <c r="F339" s="11" t="s">
        <v>1387</v>
      </c>
      <c r="G339" s="11"/>
      <c r="H339" s="10"/>
      <c r="I339" s="11"/>
      <c r="J339" s="11"/>
      <c r="K339" s="10" t="s">
        <v>145</v>
      </c>
      <c r="L339" s="10" t="s">
        <v>145</v>
      </c>
      <c r="M339" s="10" t="s">
        <v>65</v>
      </c>
      <c r="N339" s="10" t="s">
        <v>74</v>
      </c>
      <c r="O339" s="10"/>
      <c r="P339" s="10" t="s">
        <v>74</v>
      </c>
      <c r="Q339" s="10"/>
      <c r="R339" s="10"/>
      <c r="S339" s="10"/>
      <c r="T339" s="10"/>
      <c r="U339" s="10"/>
      <c r="V339" s="10" t="s">
        <v>74</v>
      </c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</row>
    <row r="340" ht="14.25" hidden="1" customHeight="1">
      <c r="A340" s="10">
        <f t="shared" si="51"/>
        <v>311</v>
      </c>
      <c r="B340" s="10" t="s">
        <v>1301</v>
      </c>
      <c r="C340" s="11" t="s">
        <v>1388</v>
      </c>
      <c r="D340" s="11" t="s">
        <v>1389</v>
      </c>
      <c r="E340" s="10">
        <f t="shared" si="52"/>
        <v>22</v>
      </c>
      <c r="F340" s="11" t="s">
        <v>1388</v>
      </c>
      <c r="G340" s="11"/>
      <c r="H340" s="10"/>
      <c r="I340" s="11"/>
      <c r="J340" s="11"/>
      <c r="K340" s="10" t="s">
        <v>145</v>
      </c>
      <c r="L340" s="10" t="s">
        <v>145</v>
      </c>
      <c r="M340" s="10" t="s">
        <v>65</v>
      </c>
      <c r="N340" s="10" t="s">
        <v>74</v>
      </c>
      <c r="O340" s="10"/>
      <c r="P340" s="10" t="s">
        <v>74</v>
      </c>
      <c r="Q340" s="10"/>
      <c r="R340" s="10"/>
      <c r="S340" s="10"/>
      <c r="T340" s="10"/>
      <c r="U340" s="10"/>
      <c r="V340" s="10" t="s">
        <v>74</v>
      </c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</row>
    <row r="341" ht="14.25" hidden="1" customHeight="1">
      <c r="A341" s="10">
        <f t="shared" si="51"/>
        <v>312</v>
      </c>
      <c r="B341" s="10" t="s">
        <v>1301</v>
      </c>
      <c r="C341" s="11" t="s">
        <v>1390</v>
      </c>
      <c r="D341" s="11" t="s">
        <v>1391</v>
      </c>
      <c r="E341" s="10">
        <f t="shared" si="52"/>
        <v>23</v>
      </c>
      <c r="F341" s="11" t="s">
        <v>1392</v>
      </c>
      <c r="G341" s="11"/>
      <c r="H341" s="10"/>
      <c r="I341" s="11"/>
      <c r="J341" s="11"/>
      <c r="K341" s="10" t="s">
        <v>64</v>
      </c>
      <c r="L341" s="10" t="s">
        <v>64</v>
      </c>
      <c r="M341" s="10" t="s">
        <v>65</v>
      </c>
      <c r="N341" s="10" t="s">
        <v>86</v>
      </c>
      <c r="O341" s="10" t="s">
        <v>67</v>
      </c>
      <c r="P341" s="10" t="s">
        <v>68</v>
      </c>
      <c r="Q341" s="10" t="s">
        <v>1393</v>
      </c>
      <c r="R341" s="10" t="s">
        <v>869</v>
      </c>
      <c r="S341" s="10" t="s">
        <v>63</v>
      </c>
      <c r="T341" s="10"/>
      <c r="U341" s="10" t="s">
        <v>72</v>
      </c>
      <c r="V341" s="10" t="s">
        <v>1394</v>
      </c>
      <c r="W341" s="10">
        <v>2.0</v>
      </c>
      <c r="X341" s="10" t="s">
        <v>74</v>
      </c>
      <c r="Y341" s="10" t="s">
        <v>75</v>
      </c>
      <c r="Z341" s="10" t="s">
        <v>74</v>
      </c>
      <c r="AA341" s="10" t="s">
        <v>76</v>
      </c>
      <c r="AB341" s="10" t="s">
        <v>74</v>
      </c>
      <c r="AC341" s="10"/>
      <c r="AD341" s="10" t="s">
        <v>74</v>
      </c>
      <c r="AE341" s="10">
        <v>4.0</v>
      </c>
      <c r="AF341" s="10" t="s">
        <v>74</v>
      </c>
      <c r="AG341" s="10" t="s">
        <v>74</v>
      </c>
      <c r="AH341" s="10" t="s">
        <v>74</v>
      </c>
      <c r="AI341" s="10" t="s">
        <v>74</v>
      </c>
      <c r="AJ341" s="10" t="s">
        <v>74</v>
      </c>
      <c r="AK341" s="10" t="s">
        <v>1395</v>
      </c>
      <c r="AL341" s="10">
        <v>74.0</v>
      </c>
      <c r="AM341" s="10" t="s">
        <v>1396</v>
      </c>
      <c r="AN341" s="10">
        <v>3.0</v>
      </c>
      <c r="AO341" s="10" t="s">
        <v>74</v>
      </c>
      <c r="AP341" s="10" t="s">
        <v>79</v>
      </c>
      <c r="AQ341" s="10" t="s">
        <v>80</v>
      </c>
      <c r="AR341" s="10">
        <v>500.0</v>
      </c>
      <c r="AS341" s="10" t="s">
        <v>81</v>
      </c>
      <c r="AT341" s="10">
        <v>996.0</v>
      </c>
      <c r="AU341" s="10"/>
      <c r="AV341" s="10" t="s">
        <v>74</v>
      </c>
      <c r="AW341" s="10" t="s">
        <v>74</v>
      </c>
      <c r="AX341" s="10">
        <v>0.0</v>
      </c>
      <c r="AY341" s="10">
        <v>0.0</v>
      </c>
      <c r="AZ341" s="10" t="s">
        <v>74</v>
      </c>
      <c r="BA341" s="10" t="s">
        <v>74</v>
      </c>
      <c r="BB341" s="10">
        <v>1.0</v>
      </c>
      <c r="BC341" s="10" t="s">
        <v>74</v>
      </c>
      <c r="BD341" s="10" t="s">
        <v>74</v>
      </c>
      <c r="BE341" s="10">
        <v>3.0</v>
      </c>
      <c r="BF341" s="10">
        <v>3.0</v>
      </c>
    </row>
    <row r="342" ht="14.25" hidden="1" customHeight="1">
      <c r="A342" s="10">
        <f t="shared" si="51"/>
        <v>313</v>
      </c>
      <c r="B342" s="10" t="s">
        <v>1301</v>
      </c>
      <c r="C342" s="11" t="s">
        <v>1397</v>
      </c>
      <c r="D342" s="11" t="s">
        <v>1398</v>
      </c>
      <c r="E342" s="10">
        <f t="shared" si="52"/>
        <v>24</v>
      </c>
      <c r="F342" s="11" t="s">
        <v>1398</v>
      </c>
      <c r="G342" s="11"/>
      <c r="H342" s="10"/>
      <c r="I342" s="11"/>
      <c r="J342" s="11"/>
      <c r="K342" s="10" t="s">
        <v>64</v>
      </c>
      <c r="L342" s="10" t="s">
        <v>64</v>
      </c>
      <c r="M342" s="10" t="s">
        <v>65</v>
      </c>
      <c r="N342" s="10" t="s">
        <v>66</v>
      </c>
      <c r="O342" s="10" t="s">
        <v>67</v>
      </c>
      <c r="P342" s="10" t="s">
        <v>68</v>
      </c>
      <c r="Q342" s="10" t="s">
        <v>1399</v>
      </c>
      <c r="R342" s="10" t="s">
        <v>1400</v>
      </c>
      <c r="S342" s="10" t="s">
        <v>63</v>
      </c>
      <c r="T342" s="10"/>
      <c r="U342" s="10" t="s">
        <v>72</v>
      </c>
      <c r="V342" s="10" t="s">
        <v>1401</v>
      </c>
      <c r="W342" s="10">
        <v>2.0</v>
      </c>
      <c r="X342" s="10" t="s">
        <v>74</v>
      </c>
      <c r="Y342" s="10" t="s">
        <v>75</v>
      </c>
      <c r="Z342" s="10" t="s">
        <v>74</v>
      </c>
      <c r="AA342" s="10" t="s">
        <v>76</v>
      </c>
      <c r="AB342" s="10" t="s">
        <v>74</v>
      </c>
      <c r="AC342" s="10"/>
      <c r="AD342" s="10" t="s">
        <v>74</v>
      </c>
      <c r="AE342" s="10">
        <v>4.0</v>
      </c>
      <c r="AF342" s="10" t="s">
        <v>74</v>
      </c>
      <c r="AG342" s="10" t="s">
        <v>74</v>
      </c>
      <c r="AH342" s="10" t="s">
        <v>74</v>
      </c>
      <c r="AI342" s="10" t="s">
        <v>74</v>
      </c>
      <c r="AJ342" s="10" t="s">
        <v>74</v>
      </c>
      <c r="AK342" s="10" t="s">
        <v>1402</v>
      </c>
      <c r="AL342" s="10">
        <v>74.0</v>
      </c>
      <c r="AM342" s="10" t="s">
        <v>1403</v>
      </c>
      <c r="AN342" s="10">
        <v>3.0</v>
      </c>
      <c r="AO342" s="10" t="s">
        <v>74</v>
      </c>
      <c r="AP342" s="10" t="s">
        <v>79</v>
      </c>
      <c r="AQ342" s="10" t="s">
        <v>80</v>
      </c>
      <c r="AR342" s="10">
        <v>500.0</v>
      </c>
      <c r="AS342" s="10" t="s">
        <v>81</v>
      </c>
      <c r="AT342" s="10">
        <v>996.0</v>
      </c>
      <c r="AU342" s="10"/>
      <c r="AV342" s="10" t="s">
        <v>74</v>
      </c>
      <c r="AW342" s="10" t="s">
        <v>74</v>
      </c>
      <c r="AX342" s="10">
        <v>0.0</v>
      </c>
      <c r="AY342" s="10">
        <v>46.0</v>
      </c>
      <c r="AZ342" s="10" t="s">
        <v>74</v>
      </c>
      <c r="BA342" s="10" t="s">
        <v>74</v>
      </c>
      <c r="BB342" s="10">
        <v>1.0</v>
      </c>
      <c r="BC342" s="10" t="s">
        <v>74</v>
      </c>
      <c r="BD342" s="10" t="s">
        <v>74</v>
      </c>
      <c r="BE342" s="10">
        <v>2.0</v>
      </c>
      <c r="BF342" s="10">
        <v>3.0</v>
      </c>
    </row>
    <row r="343" ht="14.25" hidden="1" customHeight="1">
      <c r="A343" s="10">
        <f t="shared" si="51"/>
        <v>314</v>
      </c>
      <c r="B343" s="10" t="s">
        <v>1301</v>
      </c>
      <c r="C343" s="11" t="s">
        <v>1404</v>
      </c>
      <c r="D343" s="11" t="s">
        <v>1405</v>
      </c>
      <c r="E343" s="10">
        <f t="shared" si="52"/>
        <v>25</v>
      </c>
      <c r="F343" s="11" t="s">
        <v>1406</v>
      </c>
      <c r="G343" s="11"/>
      <c r="H343" s="10"/>
      <c r="I343" s="11"/>
      <c r="J343" s="11"/>
      <c r="K343" s="10" t="s">
        <v>64</v>
      </c>
      <c r="L343" s="10" t="s">
        <v>64</v>
      </c>
      <c r="M343" s="10" t="s">
        <v>245</v>
      </c>
      <c r="N343" s="10" t="s">
        <v>86</v>
      </c>
      <c r="O343" s="10" t="s">
        <v>67</v>
      </c>
      <c r="P343" s="10" t="s">
        <v>68</v>
      </c>
      <c r="Q343" s="10" t="s">
        <v>1407</v>
      </c>
      <c r="R343" s="10" t="s">
        <v>1408</v>
      </c>
      <c r="S343" s="10" t="s">
        <v>63</v>
      </c>
      <c r="T343" s="10"/>
      <c r="U343" s="10" t="s">
        <v>72</v>
      </c>
      <c r="V343" s="10" t="s">
        <v>1409</v>
      </c>
      <c r="W343" s="10">
        <v>2.0</v>
      </c>
      <c r="X343" s="10" t="s">
        <v>74</v>
      </c>
      <c r="Y343" s="10" t="s">
        <v>75</v>
      </c>
      <c r="Z343" s="10" t="s">
        <v>74</v>
      </c>
      <c r="AA343" s="10" t="s">
        <v>76</v>
      </c>
      <c r="AB343" s="10" t="s">
        <v>74</v>
      </c>
      <c r="AC343" s="10"/>
      <c r="AD343" s="10" t="s">
        <v>74</v>
      </c>
      <c r="AE343" s="10">
        <v>4.0</v>
      </c>
      <c r="AF343" s="10" t="s">
        <v>74</v>
      </c>
      <c r="AG343" s="10" t="s">
        <v>74</v>
      </c>
      <c r="AH343" s="10" t="s">
        <v>74</v>
      </c>
      <c r="AI343" s="10" t="s">
        <v>74</v>
      </c>
      <c r="AJ343" s="10" t="s">
        <v>74</v>
      </c>
      <c r="AK343" s="10" t="s">
        <v>1410</v>
      </c>
      <c r="AL343" s="10">
        <v>74.0</v>
      </c>
      <c r="AM343" s="10" t="s">
        <v>1411</v>
      </c>
      <c r="AN343" s="10">
        <v>3.0</v>
      </c>
      <c r="AO343" s="10" t="s">
        <v>74</v>
      </c>
      <c r="AP343" s="10" t="s">
        <v>74</v>
      </c>
      <c r="AQ343" s="10" t="s">
        <v>74</v>
      </c>
      <c r="AR343" s="10">
        <v>0.0</v>
      </c>
      <c r="AS343" s="10" t="s">
        <v>74</v>
      </c>
      <c r="AT343" s="10">
        <v>996.0</v>
      </c>
      <c r="AU343" s="10"/>
      <c r="AV343" s="10" t="s">
        <v>74</v>
      </c>
      <c r="AW343" s="10" t="s">
        <v>74</v>
      </c>
      <c r="AX343" s="10">
        <v>0.0</v>
      </c>
      <c r="AY343" s="10">
        <v>0.0</v>
      </c>
      <c r="AZ343" s="10" t="s">
        <v>74</v>
      </c>
      <c r="BA343" s="10" t="s">
        <v>74</v>
      </c>
      <c r="BB343" s="10">
        <v>1.0</v>
      </c>
      <c r="BC343" s="10" t="s">
        <v>74</v>
      </c>
      <c r="BD343" s="10" t="s">
        <v>74</v>
      </c>
      <c r="BE343" s="10">
        <v>0.0</v>
      </c>
      <c r="BF343" s="10">
        <v>0.0</v>
      </c>
    </row>
    <row r="344" ht="14.25" hidden="1" customHeight="1">
      <c r="A344" s="10">
        <f t="shared" si="51"/>
        <v>315</v>
      </c>
      <c r="B344" s="10" t="s">
        <v>1301</v>
      </c>
      <c r="C344" s="11" t="s">
        <v>1404</v>
      </c>
      <c r="D344" s="11" t="s">
        <v>1412</v>
      </c>
      <c r="E344" s="10">
        <f t="shared" si="52"/>
        <v>26</v>
      </c>
      <c r="F344" s="11" t="s">
        <v>1413</v>
      </c>
      <c r="G344" s="11"/>
      <c r="H344" s="10"/>
      <c r="I344" s="11"/>
      <c r="J344" s="11"/>
      <c r="K344" s="10" t="s">
        <v>64</v>
      </c>
      <c r="L344" s="10" t="s">
        <v>64</v>
      </c>
      <c r="M344" s="10" t="s">
        <v>65</v>
      </c>
      <c r="N344" s="10" t="s">
        <v>86</v>
      </c>
      <c r="O344" s="10" t="s">
        <v>67</v>
      </c>
      <c r="P344" s="10" t="s">
        <v>68</v>
      </c>
      <c r="Q344" s="10"/>
      <c r="R344" s="10"/>
      <c r="S344" s="10"/>
      <c r="T344" s="10"/>
      <c r="U344" s="10" t="s">
        <v>72</v>
      </c>
      <c r="V344" s="10" t="s">
        <v>1414</v>
      </c>
      <c r="W344" s="10">
        <v>2.0</v>
      </c>
      <c r="X344" s="10" t="s">
        <v>74</v>
      </c>
      <c r="Y344" s="10" t="s">
        <v>75</v>
      </c>
      <c r="Z344" s="10" t="s">
        <v>74</v>
      </c>
      <c r="AA344" s="10" t="s">
        <v>76</v>
      </c>
      <c r="AB344" s="10" t="s">
        <v>74</v>
      </c>
      <c r="AC344" s="10"/>
      <c r="AD344" s="10" t="s">
        <v>74</v>
      </c>
      <c r="AE344" s="10">
        <v>4.0</v>
      </c>
      <c r="AF344" s="10" t="s">
        <v>74</v>
      </c>
      <c r="AG344" s="10" t="s">
        <v>74</v>
      </c>
      <c r="AH344" s="10" t="s">
        <v>74</v>
      </c>
      <c r="AI344" s="10" t="s">
        <v>74</v>
      </c>
      <c r="AJ344" s="10" t="s">
        <v>74</v>
      </c>
      <c r="AK344" s="10" t="s">
        <v>1415</v>
      </c>
      <c r="AL344" s="10">
        <v>74.0</v>
      </c>
      <c r="AM344" s="10" t="s">
        <v>1411</v>
      </c>
      <c r="AN344" s="10">
        <v>966.0</v>
      </c>
      <c r="AO344" s="10" t="s">
        <v>74</v>
      </c>
      <c r="AP344" s="10" t="s">
        <v>79</v>
      </c>
      <c r="AQ344" s="10" t="s">
        <v>80</v>
      </c>
      <c r="AR344" s="10">
        <v>0.0</v>
      </c>
      <c r="AS344" s="10" t="s">
        <v>81</v>
      </c>
      <c r="AT344" s="10">
        <v>996.0</v>
      </c>
      <c r="AU344" s="10"/>
      <c r="AV344" s="10" t="s">
        <v>74</v>
      </c>
      <c r="AW344" s="10" t="s">
        <v>74</v>
      </c>
      <c r="AX344" s="10">
        <v>1.0</v>
      </c>
      <c r="AY344" s="10">
        <v>0.0</v>
      </c>
      <c r="AZ344" s="10" t="s">
        <v>74</v>
      </c>
      <c r="BA344" s="10" t="s">
        <v>74</v>
      </c>
      <c r="BB344" s="10">
        <v>1.0</v>
      </c>
      <c r="BC344" s="10" t="s">
        <v>74</v>
      </c>
      <c r="BD344" s="10" t="s">
        <v>74</v>
      </c>
      <c r="BE344" s="10">
        <v>3.0</v>
      </c>
      <c r="BF344" s="10">
        <v>3.0</v>
      </c>
    </row>
    <row r="345" ht="14.25" hidden="1" customHeight="1">
      <c r="A345" s="10">
        <f t="shared" si="51"/>
        <v>316</v>
      </c>
      <c r="B345" s="10" t="s">
        <v>1301</v>
      </c>
      <c r="C345" s="11" t="s">
        <v>1404</v>
      </c>
      <c r="D345" s="11" t="s">
        <v>1416</v>
      </c>
      <c r="E345" s="10">
        <f t="shared" si="52"/>
        <v>27</v>
      </c>
      <c r="F345" s="11" t="s">
        <v>1417</v>
      </c>
      <c r="G345" s="11"/>
      <c r="H345" s="10"/>
      <c r="I345" s="11"/>
      <c r="J345" s="11"/>
      <c r="K345" s="10" t="s">
        <v>64</v>
      </c>
      <c r="L345" s="10" t="s">
        <v>64</v>
      </c>
      <c r="M345" s="10" t="s">
        <v>245</v>
      </c>
      <c r="N345" s="10" t="s">
        <v>86</v>
      </c>
      <c r="O345" s="10" t="s">
        <v>67</v>
      </c>
      <c r="P345" s="10" t="s">
        <v>68</v>
      </c>
      <c r="Q345" s="10"/>
      <c r="R345" s="10"/>
      <c r="S345" s="10"/>
      <c r="T345" s="10"/>
      <c r="U345" s="10" t="s">
        <v>72</v>
      </c>
      <c r="V345" s="10" t="s">
        <v>1418</v>
      </c>
      <c r="W345" s="10">
        <v>2.0</v>
      </c>
      <c r="X345" s="10" t="s">
        <v>74</v>
      </c>
      <c r="Y345" s="10" t="s">
        <v>75</v>
      </c>
      <c r="Z345" s="10" t="s">
        <v>74</v>
      </c>
      <c r="AA345" s="10" t="s">
        <v>76</v>
      </c>
      <c r="AB345" s="10" t="s">
        <v>74</v>
      </c>
      <c r="AC345" s="10"/>
      <c r="AD345" s="10" t="s">
        <v>74</v>
      </c>
      <c r="AE345" s="10">
        <v>4.0</v>
      </c>
      <c r="AF345" s="10" t="s">
        <v>74</v>
      </c>
      <c r="AG345" s="10" t="s">
        <v>74</v>
      </c>
      <c r="AH345" s="10" t="s">
        <v>74</v>
      </c>
      <c r="AI345" s="10" t="s">
        <v>74</v>
      </c>
      <c r="AJ345" s="10" t="s">
        <v>74</v>
      </c>
      <c r="AK345" s="10" t="s">
        <v>1419</v>
      </c>
      <c r="AL345" s="10">
        <v>74.0</v>
      </c>
      <c r="AM345" s="10" t="s">
        <v>1411</v>
      </c>
      <c r="AN345" s="10">
        <v>1.0</v>
      </c>
      <c r="AO345" s="10" t="s">
        <v>74</v>
      </c>
      <c r="AP345" s="10" t="s">
        <v>74</v>
      </c>
      <c r="AQ345" s="10" t="s">
        <v>74</v>
      </c>
      <c r="AR345" s="10">
        <v>0.0</v>
      </c>
      <c r="AS345" s="10" t="s">
        <v>74</v>
      </c>
      <c r="AT345" s="10">
        <v>996.0</v>
      </c>
      <c r="AU345" s="10"/>
      <c r="AV345" s="10" t="s">
        <v>74</v>
      </c>
      <c r="AW345" s="10" t="s">
        <v>74</v>
      </c>
      <c r="AX345" s="10">
        <v>0.0</v>
      </c>
      <c r="AY345" s="10">
        <v>0.0</v>
      </c>
      <c r="AZ345" s="10" t="s">
        <v>74</v>
      </c>
      <c r="BA345" s="10" t="s">
        <v>74</v>
      </c>
      <c r="BB345" s="10">
        <v>1.0</v>
      </c>
      <c r="BC345" s="10" t="s">
        <v>74</v>
      </c>
      <c r="BD345" s="10" t="s">
        <v>74</v>
      </c>
      <c r="BE345" s="10">
        <v>0.0</v>
      </c>
      <c r="BF345" s="10">
        <v>0.0</v>
      </c>
    </row>
    <row r="346" ht="14.25" hidden="1" customHeight="1">
      <c r="A346" s="10">
        <f t="shared" si="51"/>
        <v>317</v>
      </c>
      <c r="B346" s="10" t="s">
        <v>1301</v>
      </c>
      <c r="C346" s="11" t="s">
        <v>1420</v>
      </c>
      <c r="D346" s="11" t="s">
        <v>1421</v>
      </c>
      <c r="E346" s="10">
        <f t="shared" si="52"/>
        <v>28</v>
      </c>
      <c r="F346" s="11" t="s">
        <v>1422</v>
      </c>
      <c r="G346" s="11"/>
      <c r="H346" s="10"/>
      <c r="I346" s="11"/>
      <c r="J346" s="11"/>
      <c r="K346" s="10" t="s">
        <v>145</v>
      </c>
      <c r="L346" s="10" t="s">
        <v>145</v>
      </c>
      <c r="M346" s="10" t="s">
        <v>65</v>
      </c>
      <c r="N346" s="10" t="s">
        <v>74</v>
      </c>
      <c r="O346" s="10"/>
      <c r="P346" s="10" t="s">
        <v>74</v>
      </c>
      <c r="Q346" s="10"/>
      <c r="R346" s="10"/>
      <c r="S346" s="10"/>
      <c r="T346" s="10"/>
      <c r="U346" s="10"/>
      <c r="V346" s="10" t="s">
        <v>74</v>
      </c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</row>
    <row r="347" ht="14.25" hidden="1" customHeight="1">
      <c r="A347" s="10">
        <f t="shared" si="51"/>
        <v>318</v>
      </c>
      <c r="B347" s="10" t="s">
        <v>1301</v>
      </c>
      <c r="C347" s="11" t="s">
        <v>1420</v>
      </c>
      <c r="D347" s="11" t="s">
        <v>1423</v>
      </c>
      <c r="E347" s="10">
        <f t="shared" si="52"/>
        <v>29</v>
      </c>
      <c r="F347" s="11" t="s">
        <v>1424</v>
      </c>
      <c r="G347" s="11"/>
      <c r="H347" s="10"/>
      <c r="I347" s="11"/>
      <c r="J347" s="11"/>
      <c r="K347" s="10" t="s">
        <v>145</v>
      </c>
      <c r="L347" s="10" t="s">
        <v>145</v>
      </c>
      <c r="M347" s="10" t="s">
        <v>65</v>
      </c>
      <c r="N347" s="10" t="s">
        <v>74</v>
      </c>
      <c r="O347" s="10"/>
      <c r="P347" s="10" t="s">
        <v>74</v>
      </c>
      <c r="Q347" s="10"/>
      <c r="R347" s="10"/>
      <c r="S347" s="10"/>
      <c r="T347" s="10"/>
      <c r="U347" s="10"/>
      <c r="V347" s="10" t="s">
        <v>74</v>
      </c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</row>
    <row r="348" ht="14.25" hidden="1" customHeight="1">
      <c r="A348" s="10">
        <f t="shared" si="51"/>
        <v>319</v>
      </c>
      <c r="B348" s="10" t="s">
        <v>1301</v>
      </c>
      <c r="C348" s="11" t="s">
        <v>1420</v>
      </c>
      <c r="D348" s="11" t="s">
        <v>1425</v>
      </c>
      <c r="E348" s="10">
        <f t="shared" si="52"/>
        <v>30</v>
      </c>
      <c r="F348" s="11" t="s">
        <v>1425</v>
      </c>
      <c r="G348" s="11"/>
      <c r="H348" s="10"/>
      <c r="I348" s="11"/>
      <c r="J348" s="11"/>
      <c r="K348" s="10" t="s">
        <v>64</v>
      </c>
      <c r="L348" s="10" t="s">
        <v>64</v>
      </c>
      <c r="M348" s="10" t="s">
        <v>109</v>
      </c>
      <c r="N348" s="10" t="s">
        <v>86</v>
      </c>
      <c r="O348" s="10" t="s">
        <v>67</v>
      </c>
      <c r="P348" s="10" t="s">
        <v>68</v>
      </c>
      <c r="Q348" s="10"/>
      <c r="R348" s="10"/>
      <c r="S348" s="10"/>
      <c r="T348" s="10"/>
      <c r="U348" s="10" t="s">
        <v>72</v>
      </c>
      <c r="V348" s="10" t="s">
        <v>1426</v>
      </c>
      <c r="W348" s="10">
        <v>2.0</v>
      </c>
      <c r="X348" s="10" t="s">
        <v>74</v>
      </c>
      <c r="Y348" s="10" t="s">
        <v>75</v>
      </c>
      <c r="Z348" s="10" t="s">
        <v>74</v>
      </c>
      <c r="AA348" s="10" t="s">
        <v>76</v>
      </c>
      <c r="AB348" s="10" t="s">
        <v>74</v>
      </c>
      <c r="AC348" s="10"/>
      <c r="AD348" s="10" t="s">
        <v>74</v>
      </c>
      <c r="AE348" s="10">
        <v>4.0</v>
      </c>
      <c r="AF348" s="10" t="s">
        <v>74</v>
      </c>
      <c r="AG348" s="10" t="s">
        <v>74</v>
      </c>
      <c r="AH348" s="10" t="s">
        <v>74</v>
      </c>
      <c r="AI348" s="10" t="s">
        <v>74</v>
      </c>
      <c r="AJ348" s="10" t="s">
        <v>74</v>
      </c>
      <c r="AK348" s="10" t="s">
        <v>1427</v>
      </c>
      <c r="AL348" s="10">
        <v>74.0</v>
      </c>
      <c r="AM348" s="10" t="s">
        <v>1428</v>
      </c>
      <c r="AN348" s="10">
        <v>1.0</v>
      </c>
      <c r="AO348" s="10" t="s">
        <v>74</v>
      </c>
      <c r="AP348" s="10" t="s">
        <v>79</v>
      </c>
      <c r="AQ348" s="10" t="s">
        <v>80</v>
      </c>
      <c r="AR348" s="10">
        <v>500.0</v>
      </c>
      <c r="AS348" s="10" t="s">
        <v>81</v>
      </c>
      <c r="AT348" s="10">
        <v>996.0</v>
      </c>
      <c r="AU348" s="10"/>
      <c r="AV348" s="10" t="s">
        <v>74</v>
      </c>
      <c r="AW348" s="10" t="s">
        <v>74</v>
      </c>
      <c r="AX348" s="10">
        <v>0.0</v>
      </c>
      <c r="AY348" s="10">
        <v>0.0</v>
      </c>
      <c r="AZ348" s="10" t="s">
        <v>74</v>
      </c>
      <c r="BA348" s="10" t="s">
        <v>74</v>
      </c>
      <c r="BB348" s="10">
        <v>1.0</v>
      </c>
      <c r="BC348" s="10" t="s">
        <v>74</v>
      </c>
      <c r="BD348" s="10" t="s">
        <v>74</v>
      </c>
      <c r="BE348" s="10">
        <v>2.0</v>
      </c>
      <c r="BF348" s="10">
        <v>3.0</v>
      </c>
    </row>
    <row r="349" ht="14.25" hidden="1" customHeight="1">
      <c r="A349" s="10">
        <f t="shared" si="51"/>
        <v>320</v>
      </c>
      <c r="B349" s="10" t="s">
        <v>1301</v>
      </c>
      <c r="C349" s="14" t="s">
        <v>1429</v>
      </c>
      <c r="D349" s="11" t="s">
        <v>1430</v>
      </c>
      <c r="E349" s="10">
        <f t="shared" si="52"/>
        <v>31</v>
      </c>
      <c r="F349" s="14" t="s">
        <v>1430</v>
      </c>
      <c r="G349" s="11"/>
      <c r="H349" s="10"/>
      <c r="I349" s="11"/>
      <c r="J349" s="11"/>
      <c r="K349" s="10" t="s">
        <v>64</v>
      </c>
      <c r="L349" s="10" t="s">
        <v>64</v>
      </c>
      <c r="M349" s="10" t="s">
        <v>245</v>
      </c>
      <c r="N349" s="10" t="s">
        <v>110</v>
      </c>
      <c r="O349" s="10" t="s">
        <v>67</v>
      </c>
      <c r="P349" s="10" t="s">
        <v>68</v>
      </c>
      <c r="Q349" s="10"/>
      <c r="R349" s="10"/>
      <c r="S349" s="10"/>
      <c r="T349" s="10"/>
      <c r="U349" s="10" t="s">
        <v>246</v>
      </c>
      <c r="V349" s="10" t="s">
        <v>1431</v>
      </c>
      <c r="W349" s="10">
        <v>2.0</v>
      </c>
      <c r="X349" s="10" t="s">
        <v>74</v>
      </c>
      <c r="Y349" s="10" t="s">
        <v>75</v>
      </c>
      <c r="Z349" s="10" t="s">
        <v>74</v>
      </c>
      <c r="AA349" s="10" t="s">
        <v>76</v>
      </c>
      <c r="AB349" s="10" t="s">
        <v>74</v>
      </c>
      <c r="AC349" s="10"/>
      <c r="AD349" s="10" t="s">
        <v>74</v>
      </c>
      <c r="AE349" s="10">
        <v>4.0</v>
      </c>
      <c r="AF349" s="10" t="s">
        <v>74</v>
      </c>
      <c r="AG349" s="10" t="s">
        <v>74</v>
      </c>
      <c r="AH349" s="10" t="s">
        <v>74</v>
      </c>
      <c r="AI349" s="10" t="s">
        <v>74</v>
      </c>
      <c r="AJ349" s="10" t="s">
        <v>74</v>
      </c>
      <c r="AK349" s="10" t="s">
        <v>1432</v>
      </c>
      <c r="AL349" s="10">
        <v>74.0</v>
      </c>
      <c r="AM349" s="10" t="s">
        <v>1433</v>
      </c>
      <c r="AN349" s="10">
        <v>3.0</v>
      </c>
      <c r="AO349" s="10" t="s">
        <v>74</v>
      </c>
      <c r="AP349" s="10" t="s">
        <v>90</v>
      </c>
      <c r="AQ349" s="10" t="s">
        <v>91</v>
      </c>
      <c r="AR349" s="10">
        <v>1000.0</v>
      </c>
      <c r="AS349" s="10" t="s">
        <v>81</v>
      </c>
      <c r="AT349" s="10">
        <v>996.0</v>
      </c>
      <c r="AU349" s="10"/>
      <c r="AV349" s="10" t="s">
        <v>74</v>
      </c>
      <c r="AW349" s="10" t="s">
        <v>74</v>
      </c>
      <c r="AX349" s="10">
        <v>1.0</v>
      </c>
      <c r="AY349" s="10">
        <v>82.0</v>
      </c>
      <c r="AZ349" s="10" t="s">
        <v>74</v>
      </c>
      <c r="BA349" s="10" t="s">
        <v>74</v>
      </c>
      <c r="BB349" s="10">
        <v>1.0</v>
      </c>
      <c r="BC349" s="10" t="s">
        <v>74</v>
      </c>
      <c r="BD349" s="10" t="s">
        <v>74</v>
      </c>
      <c r="BE349" s="10">
        <v>2.0</v>
      </c>
      <c r="BF349" s="10">
        <v>4.0</v>
      </c>
    </row>
    <row r="350" ht="14.25" hidden="1" customHeight="1">
      <c r="A350" s="10">
        <f t="shared" si="51"/>
        <v>321</v>
      </c>
      <c r="B350" s="10" t="s">
        <v>1301</v>
      </c>
      <c r="C350" s="14" t="s">
        <v>1429</v>
      </c>
      <c r="D350" s="11" t="s">
        <v>1434</v>
      </c>
      <c r="E350" s="10">
        <f t="shared" si="52"/>
        <v>32</v>
      </c>
      <c r="F350" s="14" t="s">
        <v>1435</v>
      </c>
      <c r="G350" s="11"/>
      <c r="H350" s="10"/>
      <c r="I350" s="11"/>
      <c r="J350" s="11"/>
      <c r="K350" s="10" t="s">
        <v>64</v>
      </c>
      <c r="L350" s="10" t="s">
        <v>64</v>
      </c>
      <c r="M350" s="10" t="s">
        <v>245</v>
      </c>
      <c r="N350" s="10" t="s">
        <v>110</v>
      </c>
      <c r="O350" s="10" t="s">
        <v>67</v>
      </c>
      <c r="P350" s="10" t="s">
        <v>68</v>
      </c>
      <c r="Q350" s="10" t="s">
        <v>1436</v>
      </c>
      <c r="R350" s="10" t="s">
        <v>1437</v>
      </c>
      <c r="S350" s="10" t="s">
        <v>63</v>
      </c>
      <c r="T350" s="10"/>
      <c r="U350" s="10" t="s">
        <v>72</v>
      </c>
      <c r="V350" s="10" t="s">
        <v>1438</v>
      </c>
      <c r="W350" s="10">
        <v>2.0</v>
      </c>
      <c r="X350" s="10" t="s">
        <v>74</v>
      </c>
      <c r="Y350" s="10" t="s">
        <v>75</v>
      </c>
      <c r="Z350" s="10" t="s">
        <v>74</v>
      </c>
      <c r="AA350" s="10" t="s">
        <v>76</v>
      </c>
      <c r="AB350" s="10" t="s">
        <v>74</v>
      </c>
      <c r="AC350" s="10"/>
      <c r="AD350" s="10" t="s">
        <v>74</v>
      </c>
      <c r="AE350" s="10">
        <v>4.0</v>
      </c>
      <c r="AF350" s="10" t="s">
        <v>74</v>
      </c>
      <c r="AG350" s="10" t="s">
        <v>74</v>
      </c>
      <c r="AH350" s="10" t="s">
        <v>74</v>
      </c>
      <c r="AI350" s="10" t="s">
        <v>74</v>
      </c>
      <c r="AJ350" s="10" t="s">
        <v>74</v>
      </c>
      <c r="AK350" s="10" t="s">
        <v>1439</v>
      </c>
      <c r="AL350" s="10">
        <v>74.0</v>
      </c>
      <c r="AM350" s="10" t="s">
        <v>1433</v>
      </c>
      <c r="AN350" s="10">
        <v>3.0</v>
      </c>
      <c r="AO350" s="10" t="s">
        <v>74</v>
      </c>
      <c r="AP350" s="10" t="s">
        <v>90</v>
      </c>
      <c r="AQ350" s="10" t="s">
        <v>91</v>
      </c>
      <c r="AR350" s="10">
        <v>1000.0</v>
      </c>
      <c r="AS350" s="10" t="s">
        <v>81</v>
      </c>
      <c r="AT350" s="10">
        <v>996.0</v>
      </c>
      <c r="AU350" s="10"/>
      <c r="AV350" s="10" t="s">
        <v>74</v>
      </c>
      <c r="AW350" s="10" t="s">
        <v>74</v>
      </c>
      <c r="AX350" s="10">
        <v>1.0</v>
      </c>
      <c r="AY350" s="10">
        <v>82.0</v>
      </c>
      <c r="AZ350" s="10" t="s">
        <v>74</v>
      </c>
      <c r="BA350" s="10" t="s">
        <v>74</v>
      </c>
      <c r="BB350" s="10">
        <v>1.0</v>
      </c>
      <c r="BC350" s="10" t="s">
        <v>74</v>
      </c>
      <c r="BD350" s="10" t="s">
        <v>74</v>
      </c>
      <c r="BE350" s="10">
        <v>2.0</v>
      </c>
      <c r="BF350" s="10">
        <v>4.0</v>
      </c>
    </row>
    <row r="351" ht="14.25" hidden="1" customHeight="1">
      <c r="A351" s="10">
        <f t="shared" si="51"/>
        <v>322</v>
      </c>
      <c r="B351" s="10" t="s">
        <v>1301</v>
      </c>
      <c r="C351" s="14" t="s">
        <v>1429</v>
      </c>
      <c r="D351" s="11" t="s">
        <v>1440</v>
      </c>
      <c r="E351" s="10">
        <f t="shared" si="52"/>
        <v>33</v>
      </c>
      <c r="F351" s="14" t="s">
        <v>1441</v>
      </c>
      <c r="G351" s="11"/>
      <c r="H351" s="10"/>
      <c r="I351" s="11"/>
      <c r="J351" s="11"/>
      <c r="K351" s="10" t="s">
        <v>64</v>
      </c>
      <c r="L351" s="10" t="s">
        <v>64</v>
      </c>
      <c r="M351" s="10" t="s">
        <v>245</v>
      </c>
      <c r="N351" s="10" t="s">
        <v>110</v>
      </c>
      <c r="O351" s="10" t="s">
        <v>67</v>
      </c>
      <c r="P351" s="10" t="s">
        <v>68</v>
      </c>
      <c r="Q351" s="10"/>
      <c r="R351" s="10"/>
      <c r="S351" s="10"/>
      <c r="T351" s="10"/>
      <c r="U351" s="10" t="s">
        <v>246</v>
      </c>
      <c r="V351" s="10" t="s">
        <v>1442</v>
      </c>
      <c r="W351" s="10">
        <v>2.0</v>
      </c>
      <c r="X351" s="10" t="s">
        <v>74</v>
      </c>
      <c r="Y351" s="10" t="s">
        <v>75</v>
      </c>
      <c r="Z351" s="10" t="s">
        <v>74</v>
      </c>
      <c r="AA351" s="10" t="s">
        <v>76</v>
      </c>
      <c r="AB351" s="10" t="s">
        <v>74</v>
      </c>
      <c r="AC351" s="10"/>
      <c r="AD351" s="10" t="s">
        <v>74</v>
      </c>
      <c r="AE351" s="10">
        <v>4.0</v>
      </c>
      <c r="AF351" s="10" t="s">
        <v>74</v>
      </c>
      <c r="AG351" s="10" t="s">
        <v>74</v>
      </c>
      <c r="AH351" s="10" t="s">
        <v>74</v>
      </c>
      <c r="AI351" s="10" t="s">
        <v>74</v>
      </c>
      <c r="AJ351" s="10" t="s">
        <v>74</v>
      </c>
      <c r="AK351" s="10" t="s">
        <v>1443</v>
      </c>
      <c r="AL351" s="10">
        <v>74.0</v>
      </c>
      <c r="AM351" s="10" t="s">
        <v>1433</v>
      </c>
      <c r="AN351" s="10">
        <v>3.0</v>
      </c>
      <c r="AO351" s="10" t="s">
        <v>74</v>
      </c>
      <c r="AP351" s="10" t="s">
        <v>90</v>
      </c>
      <c r="AQ351" s="10" t="s">
        <v>91</v>
      </c>
      <c r="AR351" s="10">
        <v>1000.0</v>
      </c>
      <c r="AS351" s="10" t="s">
        <v>81</v>
      </c>
      <c r="AT351" s="10">
        <v>996.0</v>
      </c>
      <c r="AU351" s="10"/>
      <c r="AV351" s="10" t="s">
        <v>74</v>
      </c>
      <c r="AW351" s="10" t="s">
        <v>74</v>
      </c>
      <c r="AX351" s="10">
        <v>1.0</v>
      </c>
      <c r="AY351" s="10">
        <v>82.0</v>
      </c>
      <c r="AZ351" s="10" t="s">
        <v>74</v>
      </c>
      <c r="BA351" s="10" t="s">
        <v>74</v>
      </c>
      <c r="BB351" s="10">
        <v>1.0</v>
      </c>
      <c r="BC351" s="10" t="s">
        <v>74</v>
      </c>
      <c r="BD351" s="10" t="s">
        <v>74</v>
      </c>
      <c r="BE351" s="10">
        <v>2.0</v>
      </c>
      <c r="BF351" s="10">
        <v>4.0</v>
      </c>
    </row>
    <row r="352" ht="14.25" hidden="1" customHeight="1">
      <c r="A352" s="10">
        <f t="shared" si="51"/>
        <v>323</v>
      </c>
      <c r="B352" s="10" t="s">
        <v>1301</v>
      </c>
      <c r="C352" s="11" t="s">
        <v>1429</v>
      </c>
      <c r="D352" s="11" t="s">
        <v>1444</v>
      </c>
      <c r="E352" s="10">
        <f t="shared" si="52"/>
        <v>34</v>
      </c>
      <c r="F352" s="11" t="s">
        <v>1444</v>
      </c>
      <c r="G352" s="11"/>
      <c r="H352" s="10"/>
      <c r="I352" s="11"/>
      <c r="J352" s="11"/>
      <c r="K352" s="10" t="s">
        <v>64</v>
      </c>
      <c r="L352" s="10" t="s">
        <v>64</v>
      </c>
      <c r="M352" s="10" t="s">
        <v>65</v>
      </c>
      <c r="N352" s="10" t="s">
        <v>66</v>
      </c>
      <c r="O352" s="10" t="s">
        <v>67</v>
      </c>
      <c r="P352" s="10" t="s">
        <v>68</v>
      </c>
      <c r="Q352" s="10"/>
      <c r="R352" s="10"/>
      <c r="S352" s="10"/>
      <c r="T352" s="10"/>
      <c r="U352" s="10" t="s">
        <v>72</v>
      </c>
      <c r="V352" s="10" t="s">
        <v>1445</v>
      </c>
      <c r="W352" s="10">
        <v>2.0</v>
      </c>
      <c r="X352" s="10" t="s">
        <v>74</v>
      </c>
      <c r="Y352" s="10" t="s">
        <v>75</v>
      </c>
      <c r="Z352" s="10" t="s">
        <v>74</v>
      </c>
      <c r="AA352" s="10" t="s">
        <v>76</v>
      </c>
      <c r="AB352" s="10" t="s">
        <v>74</v>
      </c>
      <c r="AC352" s="10"/>
      <c r="AD352" s="10" t="s">
        <v>74</v>
      </c>
      <c r="AE352" s="10">
        <v>4.0</v>
      </c>
      <c r="AF352" s="10" t="s">
        <v>74</v>
      </c>
      <c r="AG352" s="10" t="s">
        <v>74</v>
      </c>
      <c r="AH352" s="10" t="s">
        <v>74</v>
      </c>
      <c r="AI352" s="10" t="s">
        <v>74</v>
      </c>
      <c r="AJ352" s="10" t="s">
        <v>74</v>
      </c>
      <c r="AK352" s="10" t="s">
        <v>1446</v>
      </c>
      <c r="AL352" s="10">
        <v>74.0</v>
      </c>
      <c r="AM352" s="10" t="s">
        <v>1433</v>
      </c>
      <c r="AN352" s="10">
        <v>1.0</v>
      </c>
      <c r="AO352" s="10" t="s">
        <v>74</v>
      </c>
      <c r="AP352" s="10" t="s">
        <v>79</v>
      </c>
      <c r="AQ352" s="10" t="s">
        <v>80</v>
      </c>
      <c r="AR352" s="10">
        <v>500.0</v>
      </c>
      <c r="AS352" s="10" t="s">
        <v>81</v>
      </c>
      <c r="AT352" s="10">
        <v>996.0</v>
      </c>
      <c r="AU352" s="10"/>
      <c r="AV352" s="10" t="s">
        <v>74</v>
      </c>
      <c r="AW352" s="10" t="s">
        <v>74</v>
      </c>
      <c r="AX352" s="10">
        <v>0.0</v>
      </c>
      <c r="AY352" s="10">
        <v>63.0</v>
      </c>
      <c r="AZ352" s="10" t="s">
        <v>74</v>
      </c>
      <c r="BA352" s="10" t="s">
        <v>74</v>
      </c>
      <c r="BB352" s="10">
        <v>1.0</v>
      </c>
      <c r="BC352" s="10" t="s">
        <v>74</v>
      </c>
      <c r="BD352" s="10" t="s">
        <v>74</v>
      </c>
      <c r="BE352" s="10">
        <v>2.0</v>
      </c>
      <c r="BF352" s="10">
        <v>3.0</v>
      </c>
    </row>
    <row r="353" ht="14.25" customHeight="1">
      <c r="A353" s="4" t="s">
        <v>1447</v>
      </c>
      <c r="B353" s="5"/>
      <c r="C353" s="6" t="s">
        <v>1448</v>
      </c>
      <c r="D353" s="7"/>
      <c r="E353" s="15"/>
      <c r="F353" s="7"/>
      <c r="G353" s="7"/>
      <c r="H353" s="8"/>
      <c r="I353" s="7"/>
      <c r="J353" s="7"/>
      <c r="K353" s="7"/>
      <c r="L353" s="7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</row>
    <row r="354" ht="14.25" hidden="1" customHeight="1">
      <c r="A354" s="10">
        <f>A352+1</f>
        <v>324</v>
      </c>
      <c r="B354" s="10" t="s">
        <v>1448</v>
      </c>
      <c r="C354" s="14" t="s">
        <v>1449</v>
      </c>
      <c r="D354" s="11" t="s">
        <v>1450</v>
      </c>
      <c r="E354" s="10">
        <v>1.0</v>
      </c>
      <c r="F354" s="14" t="s">
        <v>1451</v>
      </c>
      <c r="G354" s="11"/>
      <c r="H354" s="10"/>
      <c r="I354" s="11"/>
      <c r="J354" s="11"/>
      <c r="K354" s="10" t="s">
        <v>64</v>
      </c>
      <c r="L354" s="10" t="s">
        <v>64</v>
      </c>
      <c r="M354" s="10" t="s">
        <v>109</v>
      </c>
      <c r="N354" s="10" t="s">
        <v>110</v>
      </c>
      <c r="O354" s="10" t="s">
        <v>67</v>
      </c>
      <c r="P354" s="10" t="s">
        <v>68</v>
      </c>
      <c r="Q354" s="10"/>
      <c r="R354" s="10"/>
      <c r="S354" s="10"/>
      <c r="T354" s="10"/>
      <c r="U354" s="10" t="s">
        <v>113</v>
      </c>
      <c r="V354" s="10" t="s">
        <v>1452</v>
      </c>
      <c r="W354" s="10">
        <v>1.0</v>
      </c>
      <c r="X354" s="10" t="s">
        <v>74</v>
      </c>
      <c r="Y354" s="10" t="s">
        <v>75</v>
      </c>
      <c r="Z354" s="10" t="s">
        <v>74</v>
      </c>
      <c r="AA354" s="10" t="s">
        <v>76</v>
      </c>
      <c r="AB354" s="10" t="s">
        <v>74</v>
      </c>
      <c r="AC354" s="10"/>
      <c r="AD354" s="10" t="s">
        <v>74</v>
      </c>
      <c r="AE354" s="10">
        <v>4.0</v>
      </c>
      <c r="AF354" s="10" t="s">
        <v>74</v>
      </c>
      <c r="AG354" s="10" t="s">
        <v>74</v>
      </c>
      <c r="AH354" s="10" t="s">
        <v>74</v>
      </c>
      <c r="AI354" s="10" t="s">
        <v>74</v>
      </c>
      <c r="AJ354" s="10" t="s">
        <v>74</v>
      </c>
      <c r="AK354" s="10" t="s">
        <v>1453</v>
      </c>
      <c r="AL354" s="10">
        <v>81.0</v>
      </c>
      <c r="AM354" s="10" t="s">
        <v>1454</v>
      </c>
      <c r="AN354" s="10">
        <v>1.0</v>
      </c>
      <c r="AO354" s="10" t="s">
        <v>74</v>
      </c>
      <c r="AP354" s="10" t="s">
        <v>74</v>
      </c>
      <c r="AQ354" s="10" t="s">
        <v>74</v>
      </c>
      <c r="AR354" s="10">
        <v>0.0</v>
      </c>
      <c r="AS354" s="10" t="s">
        <v>74</v>
      </c>
      <c r="AT354" s="10">
        <v>996.0</v>
      </c>
      <c r="AU354" s="10"/>
      <c r="AV354" s="10" t="s">
        <v>74</v>
      </c>
      <c r="AW354" s="10" t="s">
        <v>74</v>
      </c>
      <c r="AX354" s="10">
        <v>0.0</v>
      </c>
      <c r="AY354" s="10">
        <v>0.0</v>
      </c>
      <c r="AZ354" s="10" t="s">
        <v>74</v>
      </c>
      <c r="BA354" s="10" t="s">
        <v>74</v>
      </c>
      <c r="BB354" s="10">
        <v>1.0</v>
      </c>
      <c r="BC354" s="10" t="s">
        <v>74</v>
      </c>
      <c r="BD354" s="10" t="s">
        <v>74</v>
      </c>
      <c r="BE354" s="10">
        <v>0.0</v>
      </c>
      <c r="BF354" s="10">
        <v>0.0</v>
      </c>
    </row>
    <row r="355" ht="14.25" hidden="1" customHeight="1">
      <c r="A355" s="10">
        <f t="shared" ref="A355:A428" si="53">A354+1</f>
        <v>325</v>
      </c>
      <c r="B355" s="10" t="s">
        <v>1448</v>
      </c>
      <c r="C355" s="11" t="s">
        <v>1449</v>
      </c>
      <c r="D355" s="11" t="s">
        <v>1455</v>
      </c>
      <c r="E355" s="10">
        <f t="shared" ref="E355:E428" si="54">E354+1</f>
        <v>2</v>
      </c>
      <c r="F355" s="11" t="s">
        <v>1456</v>
      </c>
      <c r="G355" s="11"/>
      <c r="H355" s="10"/>
      <c r="I355" s="11"/>
      <c r="J355" s="11"/>
      <c r="K355" s="10" t="s">
        <v>145</v>
      </c>
      <c r="L355" s="10" t="s">
        <v>145</v>
      </c>
      <c r="M355" s="10" t="s">
        <v>65</v>
      </c>
      <c r="N355" s="10" t="s">
        <v>74</v>
      </c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</row>
    <row r="356" ht="14.25" customHeight="1">
      <c r="A356" s="10">
        <f t="shared" si="53"/>
        <v>326</v>
      </c>
      <c r="B356" s="10" t="s">
        <v>1448</v>
      </c>
      <c r="C356" s="11" t="s">
        <v>1449</v>
      </c>
      <c r="D356" s="11" t="s">
        <v>1457</v>
      </c>
      <c r="E356" s="10">
        <f t="shared" si="54"/>
        <v>3</v>
      </c>
      <c r="F356" s="11" t="s">
        <v>1458</v>
      </c>
      <c r="G356" s="11"/>
      <c r="H356" s="10"/>
      <c r="I356" s="11"/>
      <c r="J356" s="11"/>
      <c r="K356" s="10" t="s">
        <v>64</v>
      </c>
      <c r="L356" s="10" t="s">
        <v>64</v>
      </c>
      <c r="M356" s="10" t="s">
        <v>65</v>
      </c>
      <c r="N356" s="10" t="s">
        <v>228</v>
      </c>
      <c r="O356" s="10" t="s">
        <v>67</v>
      </c>
      <c r="P356" s="10" t="s">
        <v>68</v>
      </c>
      <c r="Q356" s="10" t="s">
        <v>1459</v>
      </c>
      <c r="R356" s="10" t="s">
        <v>1460</v>
      </c>
      <c r="S356" s="10" t="s">
        <v>63</v>
      </c>
      <c r="T356" s="10"/>
      <c r="U356" s="10" t="s">
        <v>72</v>
      </c>
      <c r="V356" s="10" t="s">
        <v>1461</v>
      </c>
      <c r="W356" s="10">
        <v>1.0</v>
      </c>
      <c r="X356" s="10" t="s">
        <v>74</v>
      </c>
      <c r="Y356" s="10" t="s">
        <v>75</v>
      </c>
      <c r="Z356" s="10" t="s">
        <v>74</v>
      </c>
      <c r="AA356" s="10" t="s">
        <v>76</v>
      </c>
      <c r="AB356" s="10" t="s">
        <v>74</v>
      </c>
      <c r="AC356" s="10"/>
      <c r="AD356" s="10" t="s">
        <v>74</v>
      </c>
      <c r="AE356" s="10">
        <v>4.0</v>
      </c>
      <c r="AF356" s="10" t="s">
        <v>74</v>
      </c>
      <c r="AG356" s="10" t="s">
        <v>74</v>
      </c>
      <c r="AH356" s="10" t="s">
        <v>74</v>
      </c>
      <c r="AI356" s="10" t="s">
        <v>74</v>
      </c>
      <c r="AJ356" s="10" t="s">
        <v>74</v>
      </c>
      <c r="AK356" s="10" t="s">
        <v>1462</v>
      </c>
      <c r="AL356" s="10">
        <v>81.0</v>
      </c>
      <c r="AM356" s="10" t="s">
        <v>1454</v>
      </c>
      <c r="AN356" s="10">
        <v>1.0</v>
      </c>
      <c r="AO356" s="10" t="s">
        <v>74</v>
      </c>
      <c r="AP356" s="10" t="s">
        <v>79</v>
      </c>
      <c r="AQ356" s="10" t="s">
        <v>80</v>
      </c>
      <c r="AR356" s="10">
        <v>0.0</v>
      </c>
      <c r="AS356" s="10" t="s">
        <v>81</v>
      </c>
      <c r="AT356" s="10">
        <v>996.0</v>
      </c>
      <c r="AU356" s="10"/>
      <c r="AV356" s="10" t="s">
        <v>74</v>
      </c>
      <c r="AW356" s="10" t="s">
        <v>74</v>
      </c>
      <c r="AX356" s="10">
        <v>0.0</v>
      </c>
      <c r="AY356" s="10">
        <v>86.0</v>
      </c>
      <c r="AZ356" s="10" t="s">
        <v>74</v>
      </c>
      <c r="BA356" s="10" t="s">
        <v>74</v>
      </c>
      <c r="BB356" s="10">
        <v>1.0</v>
      </c>
      <c r="BC356" s="10" t="s">
        <v>74</v>
      </c>
      <c r="BD356" s="10" t="s">
        <v>74</v>
      </c>
      <c r="BE356" s="10">
        <v>3.0</v>
      </c>
      <c r="BF356" s="10">
        <v>5.0</v>
      </c>
    </row>
    <row r="357" ht="14.25" hidden="1" customHeight="1">
      <c r="A357" s="10">
        <f t="shared" si="53"/>
        <v>327</v>
      </c>
      <c r="B357" s="10" t="s">
        <v>1448</v>
      </c>
      <c r="C357" s="11" t="s">
        <v>1449</v>
      </c>
      <c r="D357" s="11" t="s">
        <v>1463</v>
      </c>
      <c r="E357" s="10">
        <f t="shared" si="54"/>
        <v>4</v>
      </c>
      <c r="F357" s="11" t="s">
        <v>1464</v>
      </c>
      <c r="G357" s="11"/>
      <c r="H357" s="10"/>
      <c r="I357" s="11"/>
      <c r="J357" s="11"/>
      <c r="K357" s="10" t="s">
        <v>145</v>
      </c>
      <c r="L357" s="10" t="s">
        <v>145</v>
      </c>
      <c r="M357" s="10" t="s">
        <v>65</v>
      </c>
      <c r="N357" s="10" t="s">
        <v>74</v>
      </c>
      <c r="O357" s="10" t="s">
        <v>1465</v>
      </c>
      <c r="P357" s="10" t="s">
        <v>233</v>
      </c>
      <c r="Q357" s="10"/>
      <c r="R357" s="10"/>
      <c r="S357" s="10"/>
      <c r="T357" s="10"/>
      <c r="U357" s="10"/>
      <c r="V357" s="10" t="s">
        <v>1466</v>
      </c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</row>
    <row r="358" ht="14.25" hidden="1" customHeight="1">
      <c r="A358" s="10">
        <f t="shared" si="53"/>
        <v>328</v>
      </c>
      <c r="B358" s="10" t="s">
        <v>1448</v>
      </c>
      <c r="C358" s="11" t="s">
        <v>1449</v>
      </c>
      <c r="D358" s="11" t="s">
        <v>1467</v>
      </c>
      <c r="E358" s="10">
        <f t="shared" si="54"/>
        <v>5</v>
      </c>
      <c r="F358" s="11" t="s">
        <v>1468</v>
      </c>
      <c r="G358" s="11"/>
      <c r="H358" s="10"/>
      <c r="I358" s="11"/>
      <c r="J358" s="11"/>
      <c r="K358" s="10" t="s">
        <v>145</v>
      </c>
      <c r="L358" s="10" t="s">
        <v>145</v>
      </c>
      <c r="M358" s="10" t="s">
        <v>65</v>
      </c>
      <c r="N358" s="10" t="s">
        <v>74</v>
      </c>
      <c r="O358" s="10" t="s">
        <v>1469</v>
      </c>
      <c r="P358" s="10" t="s">
        <v>68</v>
      </c>
      <c r="Q358" s="10"/>
      <c r="R358" s="10"/>
      <c r="S358" s="10"/>
      <c r="T358" s="10"/>
      <c r="U358" s="10"/>
      <c r="V358" s="10" t="s">
        <v>1470</v>
      </c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</row>
    <row r="359" ht="14.25" hidden="1" customHeight="1">
      <c r="A359" s="10">
        <f t="shared" si="53"/>
        <v>329</v>
      </c>
      <c r="B359" s="10" t="s">
        <v>1448</v>
      </c>
      <c r="C359" s="11" t="s">
        <v>1471</v>
      </c>
      <c r="D359" s="11" t="s">
        <v>1472</v>
      </c>
      <c r="E359" s="10">
        <f t="shared" si="54"/>
        <v>6</v>
      </c>
      <c r="F359" s="11" t="s">
        <v>1472</v>
      </c>
      <c r="G359" s="11"/>
      <c r="H359" s="10"/>
      <c r="I359" s="11"/>
      <c r="J359" s="11"/>
      <c r="K359" s="10" t="s">
        <v>145</v>
      </c>
      <c r="L359" s="10" t="s">
        <v>145</v>
      </c>
      <c r="M359" s="10" t="s">
        <v>65</v>
      </c>
      <c r="N359" s="10" t="s">
        <v>74</v>
      </c>
      <c r="O359" s="10" t="s">
        <v>1473</v>
      </c>
      <c r="P359" s="10" t="s">
        <v>233</v>
      </c>
      <c r="Q359" s="10"/>
      <c r="R359" s="10"/>
      <c r="S359" s="10"/>
      <c r="T359" s="10"/>
      <c r="U359" s="10"/>
      <c r="V359" s="10" t="s">
        <v>1474</v>
      </c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</row>
    <row r="360" ht="14.25" hidden="1" customHeight="1">
      <c r="A360" s="10">
        <f t="shared" si="53"/>
        <v>330</v>
      </c>
      <c r="B360" s="10" t="s">
        <v>1448</v>
      </c>
      <c r="C360" s="11" t="s">
        <v>1471</v>
      </c>
      <c r="D360" s="11" t="s">
        <v>1475</v>
      </c>
      <c r="E360" s="10">
        <f t="shared" si="54"/>
        <v>7</v>
      </c>
      <c r="F360" s="11" t="s">
        <v>1476</v>
      </c>
      <c r="G360" s="11"/>
      <c r="H360" s="10"/>
      <c r="I360" s="11"/>
      <c r="J360" s="11"/>
      <c r="K360" s="10" t="s">
        <v>145</v>
      </c>
      <c r="L360" s="10" t="s">
        <v>145</v>
      </c>
      <c r="M360" s="10" t="s">
        <v>65</v>
      </c>
      <c r="N360" s="10" t="s">
        <v>74</v>
      </c>
      <c r="O360" s="10" t="s">
        <v>1477</v>
      </c>
      <c r="P360" s="10" t="s">
        <v>233</v>
      </c>
      <c r="Q360" s="10"/>
      <c r="R360" s="10"/>
      <c r="S360" s="10"/>
      <c r="T360" s="10"/>
      <c r="U360" s="10"/>
      <c r="V360" s="10" t="s">
        <v>1478</v>
      </c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</row>
    <row r="361" ht="14.25" hidden="1" customHeight="1">
      <c r="A361" s="10">
        <f t="shared" si="53"/>
        <v>331</v>
      </c>
      <c r="B361" s="10" t="s">
        <v>1448</v>
      </c>
      <c r="C361" s="11" t="s">
        <v>1471</v>
      </c>
      <c r="D361" s="11" t="s">
        <v>1475</v>
      </c>
      <c r="E361" s="10">
        <f t="shared" si="54"/>
        <v>8</v>
      </c>
      <c r="F361" s="11" t="s">
        <v>1479</v>
      </c>
      <c r="G361" s="11"/>
      <c r="H361" s="10"/>
      <c r="I361" s="11"/>
      <c r="J361" s="11"/>
      <c r="K361" s="10" t="s">
        <v>145</v>
      </c>
      <c r="L361" s="10" t="s">
        <v>145</v>
      </c>
      <c r="M361" s="10" t="s">
        <v>65</v>
      </c>
      <c r="N361" s="10" t="s">
        <v>74</v>
      </c>
      <c r="O361" s="10" t="s">
        <v>1480</v>
      </c>
      <c r="P361" s="10"/>
      <c r="Q361" s="10"/>
      <c r="R361" s="10"/>
      <c r="S361" s="10"/>
      <c r="T361" s="10"/>
      <c r="U361" s="10"/>
      <c r="V361" s="10" t="s">
        <v>1481</v>
      </c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</row>
    <row r="362" ht="14.25" hidden="1" customHeight="1">
      <c r="A362" s="10">
        <f t="shared" si="53"/>
        <v>332</v>
      </c>
      <c r="B362" s="10" t="s">
        <v>1448</v>
      </c>
      <c r="C362" s="11" t="s">
        <v>1471</v>
      </c>
      <c r="D362" s="11" t="s">
        <v>1476</v>
      </c>
      <c r="E362" s="10">
        <f t="shared" si="54"/>
        <v>9</v>
      </c>
      <c r="F362" s="11" t="s">
        <v>1482</v>
      </c>
      <c r="G362" s="11"/>
      <c r="H362" s="10"/>
      <c r="I362" s="11"/>
      <c r="J362" s="11"/>
      <c r="K362" s="10" t="s">
        <v>145</v>
      </c>
      <c r="L362" s="10" t="s">
        <v>145</v>
      </c>
      <c r="M362" s="10" t="s">
        <v>65</v>
      </c>
      <c r="N362" s="10" t="s">
        <v>74</v>
      </c>
      <c r="O362" s="10" t="s">
        <v>1483</v>
      </c>
      <c r="P362" s="10" t="s">
        <v>233</v>
      </c>
      <c r="Q362" s="10"/>
      <c r="R362" s="10"/>
      <c r="S362" s="10"/>
      <c r="T362" s="10"/>
      <c r="U362" s="10"/>
      <c r="V362" s="10" t="s">
        <v>1484</v>
      </c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</row>
    <row r="363" ht="14.25" hidden="1" customHeight="1">
      <c r="A363" s="10">
        <f t="shared" si="53"/>
        <v>333</v>
      </c>
      <c r="B363" s="10" t="s">
        <v>1448</v>
      </c>
      <c r="C363" s="11" t="s">
        <v>1471</v>
      </c>
      <c r="D363" s="11" t="s">
        <v>1485</v>
      </c>
      <c r="E363" s="10">
        <f t="shared" si="54"/>
        <v>10</v>
      </c>
      <c r="F363" s="11" t="s">
        <v>1485</v>
      </c>
      <c r="G363" s="11"/>
      <c r="H363" s="10"/>
      <c r="I363" s="11"/>
      <c r="J363" s="11"/>
      <c r="K363" s="10" t="s">
        <v>145</v>
      </c>
      <c r="L363" s="10" t="s">
        <v>145</v>
      </c>
      <c r="M363" s="10" t="s">
        <v>65</v>
      </c>
      <c r="N363" s="10" t="s">
        <v>74</v>
      </c>
      <c r="O363" s="10" t="s">
        <v>1486</v>
      </c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</row>
    <row r="364" ht="14.25" hidden="1" customHeight="1">
      <c r="A364" s="10">
        <f t="shared" si="53"/>
        <v>334</v>
      </c>
      <c r="B364" s="10" t="s">
        <v>1448</v>
      </c>
      <c r="C364" s="11" t="s">
        <v>1487</v>
      </c>
      <c r="D364" s="11" t="s">
        <v>1488</v>
      </c>
      <c r="E364" s="10">
        <f t="shared" si="54"/>
        <v>11</v>
      </c>
      <c r="F364" s="11" t="s">
        <v>1489</v>
      </c>
      <c r="G364" s="11"/>
      <c r="H364" s="10"/>
      <c r="I364" s="11"/>
      <c r="J364" s="11"/>
      <c r="K364" s="10" t="s">
        <v>145</v>
      </c>
      <c r="L364" s="10" t="s">
        <v>145</v>
      </c>
      <c r="M364" s="10" t="s">
        <v>65</v>
      </c>
      <c r="N364" s="10" t="s">
        <v>74</v>
      </c>
      <c r="O364" s="10" t="s">
        <v>1490</v>
      </c>
      <c r="P364" s="10" t="s">
        <v>233</v>
      </c>
      <c r="Q364" s="10"/>
      <c r="R364" s="10"/>
      <c r="S364" s="10"/>
      <c r="T364" s="10"/>
      <c r="U364" s="10"/>
      <c r="V364" s="10" t="s">
        <v>1491</v>
      </c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</row>
    <row r="365" ht="14.25" hidden="1" customHeight="1">
      <c r="A365" s="10">
        <f t="shared" si="53"/>
        <v>335</v>
      </c>
      <c r="B365" s="10" t="s">
        <v>1448</v>
      </c>
      <c r="C365" s="11" t="s">
        <v>1487</v>
      </c>
      <c r="D365" s="11" t="s">
        <v>1492</v>
      </c>
      <c r="E365" s="10">
        <f t="shared" si="54"/>
        <v>12</v>
      </c>
      <c r="F365" s="11" t="s">
        <v>1493</v>
      </c>
      <c r="G365" s="11"/>
      <c r="H365" s="10"/>
      <c r="I365" s="11"/>
      <c r="J365" s="11"/>
      <c r="K365" s="10" t="s">
        <v>145</v>
      </c>
      <c r="L365" s="10" t="s">
        <v>145</v>
      </c>
      <c r="M365" s="10" t="s">
        <v>65</v>
      </c>
      <c r="N365" s="10" t="s">
        <v>74</v>
      </c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</row>
    <row r="366" ht="14.25" hidden="1" customHeight="1">
      <c r="A366" s="10">
        <f t="shared" si="53"/>
        <v>336</v>
      </c>
      <c r="B366" s="10" t="s">
        <v>1448</v>
      </c>
      <c r="C366" s="11" t="s">
        <v>1487</v>
      </c>
      <c r="D366" s="11" t="s">
        <v>1492</v>
      </c>
      <c r="E366" s="10">
        <f t="shared" si="54"/>
        <v>13</v>
      </c>
      <c r="F366" s="11" t="s">
        <v>1494</v>
      </c>
      <c r="G366" s="11"/>
      <c r="H366" s="10"/>
      <c r="I366" s="11"/>
      <c r="J366" s="11"/>
      <c r="K366" s="10" t="s">
        <v>145</v>
      </c>
      <c r="L366" s="10" t="s">
        <v>145</v>
      </c>
      <c r="M366" s="10" t="s">
        <v>65</v>
      </c>
      <c r="N366" s="10" t="s">
        <v>74</v>
      </c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</row>
    <row r="367" ht="14.25" hidden="1" customHeight="1">
      <c r="A367" s="10">
        <f t="shared" si="53"/>
        <v>337</v>
      </c>
      <c r="B367" s="10" t="s">
        <v>1448</v>
      </c>
      <c r="C367" s="11" t="s">
        <v>1487</v>
      </c>
      <c r="D367" s="11" t="s">
        <v>1495</v>
      </c>
      <c r="E367" s="10">
        <f t="shared" si="54"/>
        <v>14</v>
      </c>
      <c r="F367" s="11" t="s">
        <v>1496</v>
      </c>
      <c r="G367" s="11"/>
      <c r="H367" s="10"/>
      <c r="I367" s="11"/>
      <c r="J367" s="11"/>
      <c r="K367" s="10" t="s">
        <v>145</v>
      </c>
      <c r="L367" s="10" t="s">
        <v>145</v>
      </c>
      <c r="M367" s="10" t="s">
        <v>65</v>
      </c>
      <c r="N367" s="10" t="s">
        <v>74</v>
      </c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</row>
    <row r="368" ht="14.25" hidden="1" customHeight="1">
      <c r="A368" s="10">
        <f t="shared" si="53"/>
        <v>338</v>
      </c>
      <c r="B368" s="10" t="s">
        <v>1448</v>
      </c>
      <c r="C368" s="11" t="s">
        <v>1487</v>
      </c>
      <c r="D368" s="11" t="s">
        <v>1497</v>
      </c>
      <c r="E368" s="10">
        <f t="shared" si="54"/>
        <v>15</v>
      </c>
      <c r="F368" s="11" t="s">
        <v>1498</v>
      </c>
      <c r="G368" s="11"/>
      <c r="H368" s="10"/>
      <c r="I368" s="11"/>
      <c r="J368" s="11"/>
      <c r="K368" s="10" t="s">
        <v>64</v>
      </c>
      <c r="L368" s="10" t="s">
        <v>64</v>
      </c>
      <c r="M368" s="10" t="s">
        <v>245</v>
      </c>
      <c r="N368" s="10" t="s">
        <v>86</v>
      </c>
      <c r="O368" s="10" t="s">
        <v>67</v>
      </c>
      <c r="P368" s="10"/>
      <c r="Q368" s="10"/>
      <c r="R368" s="10"/>
      <c r="S368" s="10"/>
      <c r="T368" s="10"/>
      <c r="U368" s="10" t="s">
        <v>72</v>
      </c>
      <c r="V368" s="10" t="s">
        <v>1499</v>
      </c>
      <c r="W368" s="10">
        <v>1.0</v>
      </c>
      <c r="X368" s="10" t="s">
        <v>74</v>
      </c>
      <c r="Y368" s="10" t="s">
        <v>75</v>
      </c>
      <c r="Z368" s="10" t="s">
        <v>74</v>
      </c>
      <c r="AA368" s="10" t="s">
        <v>76</v>
      </c>
      <c r="AB368" s="10" t="s">
        <v>74</v>
      </c>
      <c r="AC368" s="10"/>
      <c r="AD368" s="10" t="s">
        <v>74</v>
      </c>
      <c r="AE368" s="10">
        <v>4.0</v>
      </c>
      <c r="AF368" s="10" t="s">
        <v>74</v>
      </c>
      <c r="AG368" s="10" t="s">
        <v>74</v>
      </c>
      <c r="AH368" s="10" t="s">
        <v>74</v>
      </c>
      <c r="AI368" s="10" t="s">
        <v>74</v>
      </c>
      <c r="AJ368" s="10" t="s">
        <v>74</v>
      </c>
      <c r="AK368" s="10" t="s">
        <v>1500</v>
      </c>
      <c r="AL368" s="10">
        <v>81.0</v>
      </c>
      <c r="AM368" s="10" t="s">
        <v>1501</v>
      </c>
      <c r="AN368" s="10">
        <v>3.0</v>
      </c>
      <c r="AO368" s="10" t="s">
        <v>74</v>
      </c>
      <c r="AP368" s="10" t="s">
        <v>74</v>
      </c>
      <c r="AQ368" s="10" t="s">
        <v>74</v>
      </c>
      <c r="AR368" s="10">
        <v>0.0</v>
      </c>
      <c r="AS368" s="10" t="s">
        <v>74</v>
      </c>
      <c r="AT368" s="10">
        <v>996.0</v>
      </c>
      <c r="AU368" s="10"/>
      <c r="AV368" s="10" t="s">
        <v>74</v>
      </c>
      <c r="AW368" s="10" t="s">
        <v>74</v>
      </c>
      <c r="AX368" s="10">
        <v>0.0</v>
      </c>
      <c r="AY368" s="10">
        <v>0.0</v>
      </c>
      <c r="AZ368" s="10" t="s">
        <v>74</v>
      </c>
      <c r="BA368" s="10" t="s">
        <v>74</v>
      </c>
      <c r="BB368" s="10">
        <v>1.0</v>
      </c>
      <c r="BC368" s="10" t="s">
        <v>74</v>
      </c>
      <c r="BD368" s="10" t="s">
        <v>74</v>
      </c>
      <c r="BE368" s="10">
        <v>0.0</v>
      </c>
      <c r="BF368" s="10">
        <v>0.0</v>
      </c>
    </row>
    <row r="369" ht="14.25" hidden="1" customHeight="1">
      <c r="A369" s="10">
        <f t="shared" si="53"/>
        <v>339</v>
      </c>
      <c r="B369" s="10" t="s">
        <v>1448</v>
      </c>
      <c r="C369" s="11" t="s">
        <v>1487</v>
      </c>
      <c r="D369" s="11" t="s">
        <v>1502</v>
      </c>
      <c r="E369" s="10">
        <f t="shared" si="54"/>
        <v>16</v>
      </c>
      <c r="F369" s="11" t="s">
        <v>1503</v>
      </c>
      <c r="G369" s="11"/>
      <c r="H369" s="10"/>
      <c r="I369" s="11"/>
      <c r="J369" s="11"/>
      <c r="K369" s="10" t="s">
        <v>145</v>
      </c>
      <c r="L369" s="10" t="s">
        <v>145</v>
      </c>
      <c r="M369" s="10" t="s">
        <v>65</v>
      </c>
      <c r="N369" s="10" t="s">
        <v>74</v>
      </c>
      <c r="O369" s="10" t="s">
        <v>1504</v>
      </c>
      <c r="P369" s="10" t="s">
        <v>233</v>
      </c>
      <c r="Q369" s="10"/>
      <c r="R369" s="10"/>
      <c r="S369" s="10"/>
      <c r="T369" s="10"/>
      <c r="U369" s="10"/>
      <c r="V369" s="10" t="s">
        <v>1505</v>
      </c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</row>
    <row r="370" ht="14.25" hidden="1" customHeight="1">
      <c r="A370" s="10">
        <f t="shared" si="53"/>
        <v>340</v>
      </c>
      <c r="B370" s="10" t="s">
        <v>1448</v>
      </c>
      <c r="C370" s="11" t="s">
        <v>1487</v>
      </c>
      <c r="D370" s="11" t="s">
        <v>1506</v>
      </c>
      <c r="E370" s="10">
        <f t="shared" si="54"/>
        <v>17</v>
      </c>
      <c r="F370" s="11" t="s">
        <v>1507</v>
      </c>
      <c r="G370" s="11"/>
      <c r="H370" s="10"/>
      <c r="I370" s="11"/>
      <c r="J370" s="11"/>
      <c r="K370" s="10" t="s">
        <v>64</v>
      </c>
      <c r="L370" s="10" t="s">
        <v>64</v>
      </c>
      <c r="M370" s="10" t="s">
        <v>109</v>
      </c>
      <c r="N370" s="10" t="s">
        <v>86</v>
      </c>
      <c r="O370" s="10" t="s">
        <v>67</v>
      </c>
      <c r="P370" s="10" t="s">
        <v>68</v>
      </c>
      <c r="Q370" s="10" t="s">
        <v>1508</v>
      </c>
      <c r="R370" s="10"/>
      <c r="S370" s="10"/>
      <c r="T370" s="10"/>
      <c r="U370" s="10" t="s">
        <v>113</v>
      </c>
      <c r="V370" s="10" t="s">
        <v>1509</v>
      </c>
      <c r="W370" s="10">
        <v>1.0</v>
      </c>
      <c r="X370" s="10" t="s">
        <v>74</v>
      </c>
      <c r="Y370" s="10" t="s">
        <v>75</v>
      </c>
      <c r="Z370" s="10" t="s">
        <v>74</v>
      </c>
      <c r="AA370" s="10" t="s">
        <v>76</v>
      </c>
      <c r="AB370" s="10" t="s">
        <v>74</v>
      </c>
      <c r="AC370" s="10"/>
      <c r="AD370" s="10" t="s">
        <v>74</v>
      </c>
      <c r="AE370" s="10">
        <v>4.0</v>
      </c>
      <c r="AF370" s="10" t="s">
        <v>74</v>
      </c>
      <c r="AG370" s="10" t="s">
        <v>74</v>
      </c>
      <c r="AH370" s="10" t="s">
        <v>74</v>
      </c>
      <c r="AI370" s="10" t="s">
        <v>74</v>
      </c>
      <c r="AJ370" s="10" t="s">
        <v>74</v>
      </c>
      <c r="AK370" s="10" t="s">
        <v>1510</v>
      </c>
      <c r="AL370" s="10">
        <v>81.0</v>
      </c>
      <c r="AM370" s="10" t="s">
        <v>1501</v>
      </c>
      <c r="AN370" s="10">
        <v>1.0</v>
      </c>
      <c r="AO370" s="10" t="s">
        <v>74</v>
      </c>
      <c r="AP370" s="10" t="s">
        <v>74</v>
      </c>
      <c r="AQ370" s="10" t="s">
        <v>74</v>
      </c>
      <c r="AR370" s="10">
        <v>0.0</v>
      </c>
      <c r="AS370" s="10" t="s">
        <v>74</v>
      </c>
      <c r="AT370" s="10">
        <v>996.0</v>
      </c>
      <c r="AU370" s="10"/>
      <c r="AV370" s="10" t="s">
        <v>74</v>
      </c>
      <c r="AW370" s="10" t="s">
        <v>74</v>
      </c>
      <c r="AX370" s="10">
        <v>0.0</v>
      </c>
      <c r="AY370" s="10">
        <v>0.0</v>
      </c>
      <c r="AZ370" s="10" t="s">
        <v>74</v>
      </c>
      <c r="BA370" s="10" t="s">
        <v>74</v>
      </c>
      <c r="BB370" s="10">
        <v>1.0</v>
      </c>
      <c r="BC370" s="10" t="s">
        <v>74</v>
      </c>
      <c r="BD370" s="10" t="s">
        <v>74</v>
      </c>
      <c r="BE370" s="10">
        <v>0.0</v>
      </c>
      <c r="BF370" s="10">
        <v>0.0</v>
      </c>
    </row>
    <row r="371" ht="14.25" hidden="1" customHeight="1">
      <c r="A371" s="10">
        <f t="shared" si="53"/>
        <v>341</v>
      </c>
      <c r="B371" s="10" t="s">
        <v>1448</v>
      </c>
      <c r="C371" s="11" t="s">
        <v>1487</v>
      </c>
      <c r="D371" s="11" t="s">
        <v>1506</v>
      </c>
      <c r="E371" s="10">
        <f t="shared" si="54"/>
        <v>18</v>
      </c>
      <c r="F371" s="11" t="s">
        <v>1511</v>
      </c>
      <c r="G371" s="11"/>
      <c r="H371" s="10"/>
      <c r="I371" s="11"/>
      <c r="J371" s="11"/>
      <c r="K371" s="10" t="s">
        <v>64</v>
      </c>
      <c r="L371" s="10" t="s">
        <v>64</v>
      </c>
      <c r="M371" s="10" t="s">
        <v>245</v>
      </c>
      <c r="N371" s="10" t="s">
        <v>86</v>
      </c>
      <c r="O371" s="10" t="s">
        <v>67</v>
      </c>
      <c r="P371" s="10" t="s">
        <v>68</v>
      </c>
      <c r="Q371" s="10"/>
      <c r="R371" s="10"/>
      <c r="S371" s="10"/>
      <c r="T371" s="10"/>
      <c r="U371" s="10" t="s">
        <v>72</v>
      </c>
      <c r="V371" s="10" t="s">
        <v>1512</v>
      </c>
      <c r="W371" s="10">
        <v>3.0</v>
      </c>
      <c r="X371" s="10" t="s">
        <v>74</v>
      </c>
      <c r="Y371" s="10" t="s">
        <v>75</v>
      </c>
      <c r="Z371" s="10" t="s">
        <v>74</v>
      </c>
      <c r="AA371" s="10" t="s">
        <v>76</v>
      </c>
      <c r="AB371" s="10" t="s">
        <v>74</v>
      </c>
      <c r="AC371" s="10"/>
      <c r="AD371" s="10" t="s">
        <v>74</v>
      </c>
      <c r="AE371" s="10">
        <v>4.0</v>
      </c>
      <c r="AF371" s="10" t="s">
        <v>74</v>
      </c>
      <c r="AG371" s="10" t="s">
        <v>74</v>
      </c>
      <c r="AH371" s="10" t="s">
        <v>74</v>
      </c>
      <c r="AI371" s="10" t="s">
        <v>74</v>
      </c>
      <c r="AJ371" s="10" t="s">
        <v>74</v>
      </c>
      <c r="AK371" s="10" t="s">
        <v>1513</v>
      </c>
      <c r="AL371" s="10">
        <v>81.0</v>
      </c>
      <c r="AM371" s="10" t="s">
        <v>1501</v>
      </c>
      <c r="AN371" s="10">
        <v>3.0</v>
      </c>
      <c r="AO371" s="10" t="s">
        <v>74</v>
      </c>
      <c r="AP371" s="10" t="s">
        <v>74</v>
      </c>
      <c r="AQ371" s="10" t="s">
        <v>74</v>
      </c>
      <c r="AR371" s="10">
        <v>0.0</v>
      </c>
      <c r="AS371" s="10" t="s">
        <v>74</v>
      </c>
      <c r="AT371" s="10">
        <v>4.0</v>
      </c>
      <c r="AU371" s="10"/>
      <c r="AV371" s="10" t="s">
        <v>74</v>
      </c>
      <c r="AW371" s="10" t="s">
        <v>74</v>
      </c>
      <c r="AX371" s="10">
        <v>0.0</v>
      </c>
      <c r="AY371" s="10">
        <v>0.0</v>
      </c>
      <c r="AZ371" s="10" t="s">
        <v>74</v>
      </c>
      <c r="BA371" s="10" t="s">
        <v>74</v>
      </c>
      <c r="BB371" s="10">
        <v>1.0</v>
      </c>
      <c r="BC371" s="10" t="s">
        <v>74</v>
      </c>
      <c r="BD371" s="10" t="s">
        <v>74</v>
      </c>
      <c r="BE371" s="10">
        <v>0.0</v>
      </c>
      <c r="BF371" s="10">
        <v>0.0</v>
      </c>
    </row>
    <row r="372" ht="14.25" hidden="1" customHeight="1">
      <c r="A372" s="10">
        <f t="shared" si="53"/>
        <v>342</v>
      </c>
      <c r="B372" s="10" t="s">
        <v>1448</v>
      </c>
      <c r="C372" s="11" t="s">
        <v>1487</v>
      </c>
      <c r="D372" s="11" t="s">
        <v>1506</v>
      </c>
      <c r="E372" s="10">
        <f t="shared" si="54"/>
        <v>19</v>
      </c>
      <c r="F372" s="11" t="s">
        <v>1514</v>
      </c>
      <c r="G372" s="11"/>
      <c r="H372" s="10"/>
      <c r="I372" s="11"/>
      <c r="J372" s="11"/>
      <c r="K372" s="10" t="s">
        <v>145</v>
      </c>
      <c r="L372" s="10" t="s">
        <v>145</v>
      </c>
      <c r="M372" s="10" t="s">
        <v>65</v>
      </c>
      <c r="N372" s="10" t="s">
        <v>74</v>
      </c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</row>
    <row r="373" ht="14.25" hidden="1" customHeight="1">
      <c r="A373" s="10">
        <f t="shared" si="53"/>
        <v>343</v>
      </c>
      <c r="B373" s="10" t="s">
        <v>1448</v>
      </c>
      <c r="C373" s="11" t="s">
        <v>1515</v>
      </c>
      <c r="D373" s="11" t="s">
        <v>1516</v>
      </c>
      <c r="E373" s="10">
        <f t="shared" si="54"/>
        <v>20</v>
      </c>
      <c r="F373" s="11" t="s">
        <v>1517</v>
      </c>
      <c r="G373" s="11"/>
      <c r="H373" s="10"/>
      <c r="I373" s="11"/>
      <c r="J373" s="11"/>
      <c r="K373" s="10" t="s">
        <v>145</v>
      </c>
      <c r="L373" s="10" t="s">
        <v>145</v>
      </c>
      <c r="M373" s="10" t="s">
        <v>65</v>
      </c>
      <c r="N373" s="10" t="s">
        <v>74</v>
      </c>
      <c r="O373" s="10" t="s">
        <v>1518</v>
      </c>
      <c r="P373" s="10" t="s">
        <v>233</v>
      </c>
      <c r="Q373" s="10"/>
      <c r="R373" s="10"/>
      <c r="S373" s="10"/>
      <c r="T373" s="10"/>
      <c r="U373" s="10"/>
      <c r="V373" s="10" t="s">
        <v>1519</v>
      </c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</row>
    <row r="374" ht="14.25" hidden="1" customHeight="1">
      <c r="A374" s="10">
        <f t="shared" si="53"/>
        <v>344</v>
      </c>
      <c r="B374" s="10" t="s">
        <v>1448</v>
      </c>
      <c r="C374" s="11" t="s">
        <v>1515</v>
      </c>
      <c r="D374" s="11" t="s">
        <v>1520</v>
      </c>
      <c r="E374" s="10">
        <f t="shared" si="54"/>
        <v>21</v>
      </c>
      <c r="F374" s="11" t="s">
        <v>1521</v>
      </c>
      <c r="G374" s="11"/>
      <c r="H374" s="10"/>
      <c r="I374" s="11"/>
      <c r="J374" s="11"/>
      <c r="K374" s="10" t="s">
        <v>64</v>
      </c>
      <c r="L374" s="10" t="s">
        <v>64</v>
      </c>
      <c r="M374" s="10" t="s">
        <v>65</v>
      </c>
      <c r="N374" s="10" t="s">
        <v>86</v>
      </c>
      <c r="O374" s="10" t="s">
        <v>67</v>
      </c>
      <c r="P374" s="10" t="s">
        <v>68</v>
      </c>
      <c r="Q374" s="10" t="s">
        <v>1522</v>
      </c>
      <c r="R374" s="10" t="s">
        <v>1523</v>
      </c>
      <c r="S374" s="10" t="s">
        <v>63</v>
      </c>
      <c r="T374" s="10"/>
      <c r="U374" s="10" t="s">
        <v>95</v>
      </c>
      <c r="V374" s="10" t="s">
        <v>1524</v>
      </c>
      <c r="W374" s="10">
        <v>1.0</v>
      </c>
      <c r="X374" s="10" t="s">
        <v>74</v>
      </c>
      <c r="Y374" s="10" t="s">
        <v>75</v>
      </c>
      <c r="Z374" s="10" t="s">
        <v>74</v>
      </c>
      <c r="AA374" s="10" t="s">
        <v>76</v>
      </c>
      <c r="AB374" s="10" t="s">
        <v>74</v>
      </c>
      <c r="AC374" s="10"/>
      <c r="AD374" s="10" t="s">
        <v>74</v>
      </c>
      <c r="AE374" s="10">
        <v>4.0</v>
      </c>
      <c r="AF374" s="10" t="s">
        <v>74</v>
      </c>
      <c r="AG374" s="10" t="s">
        <v>74</v>
      </c>
      <c r="AH374" s="10" t="s">
        <v>74</v>
      </c>
      <c r="AI374" s="10" t="s">
        <v>74</v>
      </c>
      <c r="AJ374" s="10" t="s">
        <v>74</v>
      </c>
      <c r="AK374" s="10" t="s">
        <v>1525</v>
      </c>
      <c r="AL374" s="10">
        <v>81.0</v>
      </c>
      <c r="AM374" s="10" t="s">
        <v>74</v>
      </c>
      <c r="AN374" s="10">
        <v>1.0</v>
      </c>
      <c r="AO374" s="10" t="s">
        <v>74</v>
      </c>
      <c r="AP374" s="10" t="s">
        <v>79</v>
      </c>
      <c r="AQ374" s="10" t="s">
        <v>80</v>
      </c>
      <c r="AR374" s="10">
        <v>0.0</v>
      </c>
      <c r="AS374" s="10" t="s">
        <v>81</v>
      </c>
      <c r="AT374" s="10">
        <v>4.0</v>
      </c>
      <c r="AU374" s="10"/>
      <c r="AV374" s="10" t="s">
        <v>74</v>
      </c>
      <c r="AW374" s="10" t="s">
        <v>74</v>
      </c>
      <c r="AX374" s="10">
        <v>0.0</v>
      </c>
      <c r="AY374" s="10">
        <v>75.0</v>
      </c>
      <c r="AZ374" s="10" t="s">
        <v>74</v>
      </c>
      <c r="BA374" s="10" t="s">
        <v>74</v>
      </c>
      <c r="BB374" s="10">
        <v>1.0</v>
      </c>
      <c r="BC374" s="10" t="s">
        <v>74</v>
      </c>
      <c r="BD374" s="10" t="s">
        <v>74</v>
      </c>
      <c r="BE374" s="10">
        <v>3.0</v>
      </c>
      <c r="BF374" s="10">
        <v>3.0</v>
      </c>
    </row>
    <row r="375" ht="14.25" hidden="1" customHeight="1">
      <c r="A375" s="10">
        <f t="shared" si="53"/>
        <v>345</v>
      </c>
      <c r="B375" s="10" t="s">
        <v>1448</v>
      </c>
      <c r="C375" s="11" t="s">
        <v>1515</v>
      </c>
      <c r="D375" s="11" t="s">
        <v>1526</v>
      </c>
      <c r="E375" s="10">
        <f t="shared" si="54"/>
        <v>22</v>
      </c>
      <c r="F375" s="11" t="s">
        <v>1527</v>
      </c>
      <c r="G375" s="11"/>
      <c r="H375" s="10"/>
      <c r="I375" s="11"/>
      <c r="J375" s="11"/>
      <c r="K375" s="10" t="s">
        <v>64</v>
      </c>
      <c r="L375" s="10" t="s">
        <v>64</v>
      </c>
      <c r="M375" s="10" t="s">
        <v>65</v>
      </c>
      <c r="N375" s="10" t="s">
        <v>86</v>
      </c>
      <c r="O375" s="10" t="s">
        <v>67</v>
      </c>
      <c r="P375" s="10" t="s">
        <v>68</v>
      </c>
      <c r="Q375" s="10" t="s">
        <v>1528</v>
      </c>
      <c r="R375" s="10" t="s">
        <v>1529</v>
      </c>
      <c r="S375" s="10" t="s">
        <v>63</v>
      </c>
      <c r="T375" s="10"/>
      <c r="U375" s="10" t="s">
        <v>72</v>
      </c>
      <c r="V375" s="10" t="s">
        <v>1530</v>
      </c>
      <c r="W375" s="10">
        <v>1.0</v>
      </c>
      <c r="X375" s="10" t="s">
        <v>74</v>
      </c>
      <c r="Y375" s="10" t="s">
        <v>75</v>
      </c>
      <c r="Z375" s="10" t="s">
        <v>74</v>
      </c>
      <c r="AA375" s="10" t="s">
        <v>76</v>
      </c>
      <c r="AB375" s="10" t="s">
        <v>74</v>
      </c>
      <c r="AC375" s="10"/>
      <c r="AD375" s="10" t="s">
        <v>74</v>
      </c>
      <c r="AE375" s="10">
        <v>4.0</v>
      </c>
      <c r="AF375" s="10" t="s">
        <v>74</v>
      </c>
      <c r="AG375" s="10" t="s">
        <v>74</v>
      </c>
      <c r="AH375" s="10" t="s">
        <v>74</v>
      </c>
      <c r="AI375" s="10" t="s">
        <v>74</v>
      </c>
      <c r="AJ375" s="10" t="s">
        <v>74</v>
      </c>
      <c r="AK375" s="10" t="s">
        <v>1531</v>
      </c>
      <c r="AL375" s="10">
        <v>81.0</v>
      </c>
      <c r="AM375" s="10" t="s">
        <v>74</v>
      </c>
      <c r="AN375" s="10">
        <v>1.0</v>
      </c>
      <c r="AO375" s="10" t="s">
        <v>74</v>
      </c>
      <c r="AP375" s="10" t="s">
        <v>74</v>
      </c>
      <c r="AQ375" s="10" t="s">
        <v>74</v>
      </c>
      <c r="AR375" s="10">
        <v>0.0</v>
      </c>
      <c r="AS375" s="10" t="s">
        <v>74</v>
      </c>
      <c r="AT375" s="10">
        <v>4.0</v>
      </c>
      <c r="AU375" s="10"/>
      <c r="AV375" s="10" t="s">
        <v>74</v>
      </c>
      <c r="AW375" s="10" t="s">
        <v>74</v>
      </c>
      <c r="AX375" s="10">
        <v>0.0</v>
      </c>
      <c r="AY375" s="10">
        <v>0.0</v>
      </c>
      <c r="AZ375" s="10" t="s">
        <v>74</v>
      </c>
      <c r="BA375" s="10" t="s">
        <v>74</v>
      </c>
      <c r="BB375" s="10">
        <v>1.0</v>
      </c>
      <c r="BC375" s="10" t="s">
        <v>74</v>
      </c>
      <c r="BD375" s="10" t="s">
        <v>74</v>
      </c>
      <c r="BE375" s="10">
        <v>0.0</v>
      </c>
      <c r="BF375" s="10">
        <v>0.0</v>
      </c>
    </row>
    <row r="376" ht="14.25" hidden="1" customHeight="1">
      <c r="A376" s="10">
        <f t="shared" si="53"/>
        <v>346</v>
      </c>
      <c r="B376" s="10" t="s">
        <v>1448</v>
      </c>
      <c r="C376" s="11" t="s">
        <v>1515</v>
      </c>
      <c r="D376" s="11" t="s">
        <v>1532</v>
      </c>
      <c r="E376" s="10">
        <f t="shared" si="54"/>
        <v>23</v>
      </c>
      <c r="F376" s="11" t="s">
        <v>1533</v>
      </c>
      <c r="G376" s="11"/>
      <c r="H376" s="10"/>
      <c r="I376" s="11"/>
      <c r="J376" s="11"/>
      <c r="K376" s="10" t="s">
        <v>145</v>
      </c>
      <c r="L376" s="10" t="s">
        <v>145</v>
      </c>
      <c r="M376" s="10" t="s">
        <v>65</v>
      </c>
      <c r="N376" s="10" t="s">
        <v>74</v>
      </c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</row>
    <row r="377" ht="14.25" hidden="1" customHeight="1">
      <c r="A377" s="10">
        <f t="shared" si="53"/>
        <v>347</v>
      </c>
      <c r="B377" s="10" t="s">
        <v>1448</v>
      </c>
      <c r="C377" s="11" t="s">
        <v>1515</v>
      </c>
      <c r="D377" s="11" t="s">
        <v>1534</v>
      </c>
      <c r="E377" s="10">
        <f t="shared" si="54"/>
        <v>24</v>
      </c>
      <c r="F377" s="11" t="s">
        <v>1535</v>
      </c>
      <c r="G377" s="11"/>
      <c r="H377" s="10"/>
      <c r="I377" s="11"/>
      <c r="J377" s="11"/>
      <c r="K377" s="10" t="s">
        <v>64</v>
      </c>
      <c r="L377" s="10" t="s">
        <v>64</v>
      </c>
      <c r="M377" s="10" t="s">
        <v>65</v>
      </c>
      <c r="N377" s="10" t="s">
        <v>86</v>
      </c>
      <c r="O377" s="10" t="s">
        <v>67</v>
      </c>
      <c r="P377" s="10"/>
      <c r="Q377" s="10"/>
      <c r="R377" s="10"/>
      <c r="S377" s="10"/>
      <c r="T377" s="10"/>
      <c r="U377" s="10" t="s">
        <v>95</v>
      </c>
      <c r="V377" s="10" t="s">
        <v>1536</v>
      </c>
      <c r="W377" s="10">
        <v>3.0</v>
      </c>
      <c r="X377" s="10" t="s">
        <v>74</v>
      </c>
      <c r="Y377" s="10" t="s">
        <v>75</v>
      </c>
      <c r="Z377" s="10" t="s">
        <v>74</v>
      </c>
      <c r="AA377" s="10" t="s">
        <v>76</v>
      </c>
      <c r="AB377" s="10" t="s">
        <v>74</v>
      </c>
      <c r="AC377" s="10"/>
      <c r="AD377" s="10" t="s">
        <v>74</v>
      </c>
      <c r="AE377" s="10">
        <v>4.0</v>
      </c>
      <c r="AF377" s="10" t="s">
        <v>74</v>
      </c>
      <c r="AG377" s="10" t="s">
        <v>74</v>
      </c>
      <c r="AH377" s="10" t="s">
        <v>74</v>
      </c>
      <c r="AI377" s="10" t="s">
        <v>74</v>
      </c>
      <c r="AJ377" s="10" t="s">
        <v>74</v>
      </c>
      <c r="AK377" s="10" t="s">
        <v>1537</v>
      </c>
      <c r="AL377" s="10">
        <v>81.0</v>
      </c>
      <c r="AM377" s="10" t="s">
        <v>74</v>
      </c>
      <c r="AN377" s="10">
        <v>996.0</v>
      </c>
      <c r="AO377" s="10" t="s">
        <v>74</v>
      </c>
      <c r="AP377" s="10" t="s">
        <v>90</v>
      </c>
      <c r="AQ377" s="10" t="s">
        <v>91</v>
      </c>
      <c r="AR377" s="10">
        <v>0.0</v>
      </c>
      <c r="AS377" s="10" t="s">
        <v>81</v>
      </c>
      <c r="AT377" s="10">
        <v>996.0</v>
      </c>
      <c r="AU377" s="10"/>
      <c r="AV377" s="10" t="s">
        <v>74</v>
      </c>
      <c r="AW377" s="10" t="s">
        <v>74</v>
      </c>
      <c r="AX377" s="10">
        <v>0.0</v>
      </c>
      <c r="AY377" s="10">
        <v>43.0</v>
      </c>
      <c r="AZ377" s="10" t="s">
        <v>74</v>
      </c>
      <c r="BA377" s="10" t="s">
        <v>74</v>
      </c>
      <c r="BB377" s="10">
        <v>1.0</v>
      </c>
      <c r="BC377" s="10" t="s">
        <v>74</v>
      </c>
      <c r="BD377" s="10" t="s">
        <v>74</v>
      </c>
      <c r="BE377" s="10">
        <v>2.0</v>
      </c>
      <c r="BF377" s="10">
        <v>3.0</v>
      </c>
    </row>
    <row r="378" ht="14.25" customHeight="1">
      <c r="A378" s="10">
        <f t="shared" si="53"/>
        <v>348</v>
      </c>
      <c r="B378" s="10" t="s">
        <v>1448</v>
      </c>
      <c r="C378" s="11" t="s">
        <v>1538</v>
      </c>
      <c r="D378" s="11" t="s">
        <v>1539</v>
      </c>
      <c r="E378" s="10">
        <f t="shared" si="54"/>
        <v>25</v>
      </c>
      <c r="F378" s="11" t="s">
        <v>1540</v>
      </c>
      <c r="G378" s="11"/>
      <c r="H378" s="10"/>
      <c r="I378" s="11"/>
      <c r="J378" s="11"/>
      <c r="K378" s="10" t="s">
        <v>64</v>
      </c>
      <c r="L378" s="10" t="s">
        <v>64</v>
      </c>
      <c r="M378" s="10" t="s">
        <v>65</v>
      </c>
      <c r="N378" s="10" t="s">
        <v>228</v>
      </c>
      <c r="O378" s="10" t="s">
        <v>67</v>
      </c>
      <c r="P378" s="10" t="s">
        <v>68</v>
      </c>
      <c r="Q378" s="10" t="s">
        <v>1541</v>
      </c>
      <c r="R378" s="10" t="s">
        <v>560</v>
      </c>
      <c r="S378" s="10" t="s">
        <v>63</v>
      </c>
      <c r="T378" s="10"/>
      <c r="U378" s="10" t="s">
        <v>72</v>
      </c>
      <c r="V378" s="10" t="s">
        <v>1542</v>
      </c>
      <c r="W378" s="10">
        <v>2.0</v>
      </c>
      <c r="X378" s="10" t="s">
        <v>74</v>
      </c>
      <c r="Y378" s="10" t="s">
        <v>75</v>
      </c>
      <c r="Z378" s="10" t="s">
        <v>74</v>
      </c>
      <c r="AA378" s="10" t="s">
        <v>76</v>
      </c>
      <c r="AB378" s="10" t="s">
        <v>74</v>
      </c>
      <c r="AC378" s="10"/>
      <c r="AD378" s="10" t="s">
        <v>74</v>
      </c>
      <c r="AE378" s="10">
        <v>4.0</v>
      </c>
      <c r="AF378" s="10" t="s">
        <v>74</v>
      </c>
      <c r="AG378" s="10" t="s">
        <v>74</v>
      </c>
      <c r="AH378" s="10" t="s">
        <v>74</v>
      </c>
      <c r="AI378" s="10" t="s">
        <v>74</v>
      </c>
      <c r="AJ378" s="10" t="s">
        <v>74</v>
      </c>
      <c r="AK378" s="10" t="s">
        <v>1543</v>
      </c>
      <c r="AL378" s="10">
        <v>81.0</v>
      </c>
      <c r="AM378" s="10" t="s">
        <v>1544</v>
      </c>
      <c r="AN378" s="10">
        <v>1.0</v>
      </c>
      <c r="AO378" s="10" t="s">
        <v>74</v>
      </c>
      <c r="AP378" s="10" t="s">
        <v>90</v>
      </c>
      <c r="AQ378" s="10" t="s">
        <v>91</v>
      </c>
      <c r="AR378" s="10">
        <v>0.0</v>
      </c>
      <c r="AS378" s="10" t="s">
        <v>81</v>
      </c>
      <c r="AT378" s="10">
        <v>3.0</v>
      </c>
      <c r="AU378" s="10"/>
      <c r="AV378" s="10" t="s">
        <v>74</v>
      </c>
      <c r="AW378" s="10" t="s">
        <v>74</v>
      </c>
      <c r="AX378" s="10">
        <v>0.0</v>
      </c>
      <c r="AY378" s="10">
        <v>86.0</v>
      </c>
      <c r="AZ378" s="10" t="s">
        <v>74</v>
      </c>
      <c r="BA378" s="10" t="s">
        <v>74</v>
      </c>
      <c r="BB378" s="10">
        <v>1.0</v>
      </c>
      <c r="BC378" s="10" t="s">
        <v>74</v>
      </c>
      <c r="BD378" s="10" t="s">
        <v>74</v>
      </c>
      <c r="BE378" s="10">
        <v>3.0</v>
      </c>
      <c r="BF378" s="10">
        <v>4.0</v>
      </c>
    </row>
    <row r="379" ht="14.25" customHeight="1">
      <c r="A379" s="10">
        <f t="shared" si="53"/>
        <v>349</v>
      </c>
      <c r="B379" s="10" t="s">
        <v>1448</v>
      </c>
      <c r="C379" s="11" t="s">
        <v>1538</v>
      </c>
      <c r="D379" s="11" t="s">
        <v>1545</v>
      </c>
      <c r="E379" s="10">
        <f t="shared" si="54"/>
        <v>26</v>
      </c>
      <c r="F379" s="11" t="s">
        <v>1546</v>
      </c>
      <c r="G379" s="11"/>
      <c r="H379" s="10"/>
      <c r="I379" s="11"/>
      <c r="J379" s="11"/>
      <c r="K379" s="10" t="s">
        <v>64</v>
      </c>
      <c r="L379" s="10" t="s">
        <v>64</v>
      </c>
      <c r="M379" s="10" t="s">
        <v>65</v>
      </c>
      <c r="N379" s="10" t="s">
        <v>228</v>
      </c>
      <c r="O379" s="10" t="s">
        <v>67</v>
      </c>
      <c r="P379" s="10" t="s">
        <v>68</v>
      </c>
      <c r="Q379" s="10"/>
      <c r="R379" s="10"/>
      <c r="S379" s="10"/>
      <c r="T379" s="10"/>
      <c r="U379" s="10" t="s">
        <v>95</v>
      </c>
      <c r="V379" s="10" t="s">
        <v>74</v>
      </c>
      <c r="W379" s="10">
        <v>2.0</v>
      </c>
      <c r="X379" s="10" t="s">
        <v>74</v>
      </c>
      <c r="Y379" s="10" t="s">
        <v>75</v>
      </c>
      <c r="Z379" s="10" t="s">
        <v>74</v>
      </c>
      <c r="AA379" s="10" t="s">
        <v>76</v>
      </c>
      <c r="AB379" s="10" t="s">
        <v>74</v>
      </c>
      <c r="AC379" s="10"/>
      <c r="AD379" s="10" t="s">
        <v>74</v>
      </c>
      <c r="AE379" s="10">
        <v>4.0</v>
      </c>
      <c r="AF379" s="10" t="s">
        <v>74</v>
      </c>
      <c r="AG379" s="10" t="s">
        <v>74</v>
      </c>
      <c r="AH379" s="10" t="s">
        <v>74</v>
      </c>
      <c r="AI379" s="10" t="s">
        <v>74</v>
      </c>
      <c r="AJ379" s="10" t="s">
        <v>74</v>
      </c>
      <c r="AK379" s="10" t="s">
        <v>1547</v>
      </c>
      <c r="AL379" s="10">
        <v>81.0</v>
      </c>
      <c r="AM379" s="10" t="s">
        <v>1544</v>
      </c>
      <c r="AN379" s="10">
        <v>3.0</v>
      </c>
      <c r="AO379" s="10" t="s">
        <v>74</v>
      </c>
      <c r="AP379" s="10" t="s">
        <v>74</v>
      </c>
      <c r="AQ379" s="10" t="s">
        <v>74</v>
      </c>
      <c r="AR379" s="10">
        <v>0.0</v>
      </c>
      <c r="AS379" s="10" t="s">
        <v>74</v>
      </c>
      <c r="AT379" s="10">
        <v>4.0</v>
      </c>
      <c r="AU379" s="10"/>
      <c r="AV379" s="10" t="s">
        <v>74</v>
      </c>
      <c r="AW379" s="10" t="s">
        <v>74</v>
      </c>
      <c r="AX379" s="10">
        <v>0.0</v>
      </c>
      <c r="AY379" s="10">
        <v>0.0</v>
      </c>
      <c r="AZ379" s="10" t="s">
        <v>74</v>
      </c>
      <c r="BA379" s="10" t="s">
        <v>74</v>
      </c>
      <c r="BB379" s="10">
        <v>1.0</v>
      </c>
      <c r="BC379" s="10" t="s">
        <v>74</v>
      </c>
      <c r="BD379" s="10" t="s">
        <v>74</v>
      </c>
      <c r="BE379" s="10">
        <v>0.0</v>
      </c>
      <c r="BF379" s="10">
        <v>0.0</v>
      </c>
    </row>
    <row r="380" ht="14.25" hidden="1" customHeight="1">
      <c r="A380" s="10">
        <f t="shared" si="53"/>
        <v>350</v>
      </c>
      <c r="B380" s="10" t="s">
        <v>1448</v>
      </c>
      <c r="C380" s="11" t="s">
        <v>1548</v>
      </c>
      <c r="D380" s="11" t="s">
        <v>1549</v>
      </c>
      <c r="E380" s="10">
        <f t="shared" si="54"/>
        <v>27</v>
      </c>
      <c r="F380" s="11" t="s">
        <v>1550</v>
      </c>
      <c r="G380" s="11"/>
      <c r="H380" s="10"/>
      <c r="I380" s="11"/>
      <c r="J380" s="11"/>
      <c r="K380" s="10" t="s">
        <v>64</v>
      </c>
      <c r="L380" s="10" t="s">
        <v>64</v>
      </c>
      <c r="M380" s="10" t="s">
        <v>109</v>
      </c>
      <c r="N380" s="10" t="s">
        <v>86</v>
      </c>
      <c r="O380" s="10" t="s">
        <v>67</v>
      </c>
      <c r="P380" s="10" t="s">
        <v>68</v>
      </c>
      <c r="Q380" s="10"/>
      <c r="R380" s="10"/>
      <c r="S380" s="10"/>
      <c r="T380" s="10"/>
      <c r="U380" s="10" t="s">
        <v>113</v>
      </c>
      <c r="V380" s="10" t="s">
        <v>1551</v>
      </c>
      <c r="W380" s="10">
        <v>1.0</v>
      </c>
      <c r="X380" s="10" t="s">
        <v>74</v>
      </c>
      <c r="Y380" s="10" t="s">
        <v>75</v>
      </c>
      <c r="Z380" s="10" t="s">
        <v>74</v>
      </c>
      <c r="AA380" s="10" t="s">
        <v>76</v>
      </c>
      <c r="AB380" s="10" t="s">
        <v>74</v>
      </c>
      <c r="AC380" s="10"/>
      <c r="AD380" s="10" t="s">
        <v>74</v>
      </c>
      <c r="AE380" s="10">
        <v>4.0</v>
      </c>
      <c r="AF380" s="10" t="s">
        <v>74</v>
      </c>
      <c r="AG380" s="10" t="s">
        <v>74</v>
      </c>
      <c r="AH380" s="10" t="s">
        <v>74</v>
      </c>
      <c r="AI380" s="10" t="s">
        <v>74</v>
      </c>
      <c r="AJ380" s="10" t="s">
        <v>74</v>
      </c>
      <c r="AK380" s="10" t="s">
        <v>1552</v>
      </c>
      <c r="AL380" s="10">
        <v>81.0</v>
      </c>
      <c r="AM380" s="10" t="s">
        <v>1553</v>
      </c>
      <c r="AN380" s="10">
        <v>3.0</v>
      </c>
      <c r="AO380" s="10" t="s">
        <v>74</v>
      </c>
      <c r="AP380" s="10" t="s">
        <v>74</v>
      </c>
      <c r="AQ380" s="10" t="s">
        <v>74</v>
      </c>
      <c r="AR380" s="10">
        <v>0.0</v>
      </c>
      <c r="AS380" s="10" t="s">
        <v>74</v>
      </c>
      <c r="AT380" s="10">
        <v>4.0</v>
      </c>
      <c r="AU380" s="10"/>
      <c r="AV380" s="10" t="s">
        <v>74</v>
      </c>
      <c r="AW380" s="10" t="s">
        <v>74</v>
      </c>
      <c r="AX380" s="10">
        <v>0.0</v>
      </c>
      <c r="AY380" s="10">
        <v>0.0</v>
      </c>
      <c r="AZ380" s="10" t="s">
        <v>74</v>
      </c>
      <c r="BA380" s="10" t="s">
        <v>74</v>
      </c>
      <c r="BB380" s="10">
        <v>1.0</v>
      </c>
      <c r="BC380" s="10" t="s">
        <v>74</v>
      </c>
      <c r="BD380" s="10" t="s">
        <v>74</v>
      </c>
      <c r="BE380" s="10">
        <v>0.0</v>
      </c>
      <c r="BF380" s="10">
        <v>0.0</v>
      </c>
    </row>
    <row r="381" ht="14.25" hidden="1" customHeight="1">
      <c r="A381" s="10">
        <f t="shared" si="53"/>
        <v>351</v>
      </c>
      <c r="B381" s="10" t="s">
        <v>1448</v>
      </c>
      <c r="C381" s="11" t="s">
        <v>1548</v>
      </c>
      <c r="D381" s="11" t="s">
        <v>1554</v>
      </c>
      <c r="E381" s="10">
        <f t="shared" si="54"/>
        <v>28</v>
      </c>
      <c r="F381" s="11" t="s">
        <v>1555</v>
      </c>
      <c r="G381" s="11"/>
      <c r="H381" s="10"/>
      <c r="I381" s="11"/>
      <c r="J381" s="11"/>
      <c r="K381" s="10" t="s">
        <v>145</v>
      </c>
      <c r="L381" s="10" t="s">
        <v>145</v>
      </c>
      <c r="M381" s="10" t="s">
        <v>65</v>
      </c>
      <c r="N381" s="10" t="s">
        <v>74</v>
      </c>
      <c r="O381" s="10" t="s">
        <v>1556</v>
      </c>
      <c r="P381" s="10" t="s">
        <v>233</v>
      </c>
      <c r="Q381" s="10"/>
      <c r="R381" s="10"/>
      <c r="S381" s="10"/>
      <c r="T381" s="10"/>
      <c r="U381" s="10"/>
      <c r="V381" s="10" t="s">
        <v>1557</v>
      </c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</row>
    <row r="382" ht="14.25" hidden="1" customHeight="1">
      <c r="A382" s="10">
        <f t="shared" si="53"/>
        <v>352</v>
      </c>
      <c r="B382" s="10" t="s">
        <v>1448</v>
      </c>
      <c r="C382" s="11" t="s">
        <v>1548</v>
      </c>
      <c r="D382" s="11" t="s">
        <v>1558</v>
      </c>
      <c r="E382" s="10">
        <f t="shared" si="54"/>
        <v>29</v>
      </c>
      <c r="F382" s="11" t="s">
        <v>1559</v>
      </c>
      <c r="G382" s="11"/>
      <c r="H382" s="10"/>
      <c r="I382" s="11"/>
      <c r="J382" s="11"/>
      <c r="K382" s="10" t="s">
        <v>64</v>
      </c>
      <c r="L382" s="10" t="s">
        <v>64</v>
      </c>
      <c r="M382" s="10" t="s">
        <v>245</v>
      </c>
      <c r="N382" s="10" t="s">
        <v>86</v>
      </c>
      <c r="O382" s="10" t="s">
        <v>67</v>
      </c>
      <c r="P382" s="10"/>
      <c r="Q382" s="10"/>
      <c r="R382" s="10"/>
      <c r="S382" s="10"/>
      <c r="T382" s="10"/>
      <c r="U382" s="10" t="s">
        <v>95</v>
      </c>
      <c r="V382" s="10" t="s">
        <v>74</v>
      </c>
      <c r="W382" s="10">
        <v>1.0</v>
      </c>
      <c r="X382" s="10" t="s">
        <v>74</v>
      </c>
      <c r="Y382" s="10" t="s">
        <v>75</v>
      </c>
      <c r="Z382" s="10" t="s">
        <v>74</v>
      </c>
      <c r="AA382" s="10" t="s">
        <v>76</v>
      </c>
      <c r="AB382" s="10" t="s">
        <v>74</v>
      </c>
      <c r="AC382" s="10"/>
      <c r="AD382" s="10" t="s">
        <v>74</v>
      </c>
      <c r="AE382" s="10">
        <v>4.0</v>
      </c>
      <c r="AF382" s="10" t="s">
        <v>74</v>
      </c>
      <c r="AG382" s="10" t="s">
        <v>74</v>
      </c>
      <c r="AH382" s="10" t="s">
        <v>74</v>
      </c>
      <c r="AI382" s="10" t="s">
        <v>74</v>
      </c>
      <c r="AJ382" s="10" t="s">
        <v>74</v>
      </c>
      <c r="AK382" s="10" t="s">
        <v>1560</v>
      </c>
      <c r="AL382" s="10">
        <v>81.0</v>
      </c>
      <c r="AM382" s="10" t="s">
        <v>1553</v>
      </c>
      <c r="AN382" s="10">
        <v>3.0</v>
      </c>
      <c r="AO382" s="10" t="s">
        <v>74</v>
      </c>
      <c r="AP382" s="10" t="s">
        <v>74</v>
      </c>
      <c r="AQ382" s="10" t="s">
        <v>74</v>
      </c>
      <c r="AR382" s="10">
        <v>0.0</v>
      </c>
      <c r="AS382" s="10" t="s">
        <v>74</v>
      </c>
      <c r="AT382" s="10">
        <v>996.0</v>
      </c>
      <c r="AU382" s="10"/>
      <c r="AV382" s="10" t="s">
        <v>74</v>
      </c>
      <c r="AW382" s="10" t="s">
        <v>74</v>
      </c>
      <c r="AX382" s="10">
        <v>0.0</v>
      </c>
      <c r="AY382" s="10">
        <v>0.0</v>
      </c>
      <c r="AZ382" s="10" t="s">
        <v>74</v>
      </c>
      <c r="BA382" s="10" t="s">
        <v>74</v>
      </c>
      <c r="BB382" s="10">
        <v>1.0</v>
      </c>
      <c r="BC382" s="10" t="s">
        <v>74</v>
      </c>
      <c r="BD382" s="10" t="s">
        <v>74</v>
      </c>
      <c r="BE382" s="10">
        <v>0.0</v>
      </c>
      <c r="BF382" s="10">
        <v>0.0</v>
      </c>
    </row>
    <row r="383" ht="14.25" hidden="1" customHeight="1">
      <c r="A383" s="10">
        <f t="shared" si="53"/>
        <v>353</v>
      </c>
      <c r="B383" s="10" t="s">
        <v>1448</v>
      </c>
      <c r="C383" s="11" t="s">
        <v>1548</v>
      </c>
      <c r="D383" s="11" t="s">
        <v>1561</v>
      </c>
      <c r="E383" s="10">
        <f t="shared" si="54"/>
        <v>30</v>
      </c>
      <c r="F383" s="11" t="s">
        <v>1562</v>
      </c>
      <c r="G383" s="11"/>
      <c r="H383" s="10"/>
      <c r="I383" s="11"/>
      <c r="J383" s="11"/>
      <c r="K383" s="10" t="s">
        <v>145</v>
      </c>
      <c r="L383" s="10" t="s">
        <v>145</v>
      </c>
      <c r="M383" s="10" t="s">
        <v>245</v>
      </c>
      <c r="N383" s="10" t="s">
        <v>74</v>
      </c>
      <c r="O383" s="10" t="s">
        <v>1563</v>
      </c>
      <c r="P383" s="10"/>
      <c r="Q383" s="10"/>
      <c r="R383" s="10"/>
      <c r="S383" s="10"/>
      <c r="T383" s="10"/>
      <c r="U383" s="10"/>
      <c r="V383" s="10" t="s">
        <v>1564</v>
      </c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</row>
    <row r="384" ht="14.25" hidden="1" customHeight="1">
      <c r="A384" s="10">
        <f t="shared" si="53"/>
        <v>354</v>
      </c>
      <c r="B384" s="10" t="s">
        <v>1448</v>
      </c>
      <c r="C384" s="11" t="s">
        <v>1548</v>
      </c>
      <c r="D384" s="11" t="s">
        <v>1565</v>
      </c>
      <c r="E384" s="10">
        <f t="shared" si="54"/>
        <v>31</v>
      </c>
      <c r="F384" s="11" t="s">
        <v>1566</v>
      </c>
      <c r="G384" s="11"/>
      <c r="H384" s="10"/>
      <c r="I384" s="11"/>
      <c r="J384" s="11"/>
      <c r="K384" s="10" t="s">
        <v>145</v>
      </c>
      <c r="L384" s="10" t="s">
        <v>145</v>
      </c>
      <c r="M384" s="10" t="s">
        <v>65</v>
      </c>
      <c r="N384" s="10" t="s">
        <v>74</v>
      </c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</row>
    <row r="385" ht="14.25" hidden="1" customHeight="1">
      <c r="A385" s="10">
        <f t="shared" si="53"/>
        <v>355</v>
      </c>
      <c r="B385" s="10" t="s">
        <v>1448</v>
      </c>
      <c r="C385" s="11" t="s">
        <v>1567</v>
      </c>
      <c r="D385" s="11" t="s">
        <v>1568</v>
      </c>
      <c r="E385" s="10">
        <f t="shared" si="54"/>
        <v>32</v>
      </c>
      <c r="F385" s="11" t="s">
        <v>1569</v>
      </c>
      <c r="G385" s="11"/>
      <c r="H385" s="10"/>
      <c r="I385" s="11"/>
      <c r="J385" s="11"/>
      <c r="K385" s="10" t="s">
        <v>64</v>
      </c>
      <c r="L385" s="10" t="s">
        <v>252</v>
      </c>
      <c r="M385" s="10" t="s">
        <v>245</v>
      </c>
      <c r="N385" s="10" t="s">
        <v>95</v>
      </c>
      <c r="O385" s="10"/>
      <c r="P385" s="10"/>
      <c r="Q385" s="10"/>
      <c r="R385" s="10"/>
      <c r="S385" s="10"/>
      <c r="T385" s="10"/>
      <c r="U385" s="10" t="s">
        <v>72</v>
      </c>
      <c r="V385" s="10" t="s">
        <v>1570</v>
      </c>
      <c r="W385" s="10">
        <v>1.0</v>
      </c>
      <c r="X385" s="10" t="s">
        <v>74</v>
      </c>
      <c r="Y385" s="10" t="s">
        <v>75</v>
      </c>
      <c r="Z385" s="10" t="s">
        <v>74</v>
      </c>
      <c r="AA385" s="10" t="s">
        <v>76</v>
      </c>
      <c r="AB385" s="10" t="s">
        <v>74</v>
      </c>
      <c r="AC385" s="10"/>
      <c r="AD385" s="10" t="s">
        <v>1571</v>
      </c>
      <c r="AE385" s="10">
        <v>4.0</v>
      </c>
      <c r="AF385" s="10" t="s">
        <v>74</v>
      </c>
      <c r="AG385" s="10" t="s">
        <v>74</v>
      </c>
      <c r="AH385" s="10" t="s">
        <v>74</v>
      </c>
      <c r="AI385" s="10" t="s">
        <v>74</v>
      </c>
      <c r="AJ385" s="10" t="s">
        <v>74</v>
      </c>
      <c r="AK385" s="10" t="s">
        <v>1572</v>
      </c>
      <c r="AL385" s="10">
        <v>81.0</v>
      </c>
      <c r="AM385" s="10" t="s">
        <v>1573</v>
      </c>
      <c r="AN385" s="10">
        <v>3.0</v>
      </c>
      <c r="AO385" s="10" t="s">
        <v>74</v>
      </c>
      <c r="AP385" s="10" t="s">
        <v>74</v>
      </c>
      <c r="AQ385" s="10" t="s">
        <v>74</v>
      </c>
      <c r="AR385" s="10">
        <v>0.0</v>
      </c>
      <c r="AS385" s="10" t="s">
        <v>345</v>
      </c>
      <c r="AT385" s="10">
        <v>996.0</v>
      </c>
      <c r="AU385" s="10"/>
      <c r="AV385" s="10" t="s">
        <v>74</v>
      </c>
      <c r="AW385" s="10" t="s">
        <v>74</v>
      </c>
      <c r="AX385" s="10">
        <v>0.0</v>
      </c>
      <c r="AY385" s="10">
        <v>0.0</v>
      </c>
      <c r="AZ385" s="10" t="s">
        <v>74</v>
      </c>
      <c r="BA385" s="10" t="s">
        <v>74</v>
      </c>
      <c r="BB385" s="10">
        <v>1.0</v>
      </c>
      <c r="BC385" s="10" t="s">
        <v>74</v>
      </c>
      <c r="BD385" s="10" t="s">
        <v>74</v>
      </c>
      <c r="BE385" s="10">
        <v>0.0</v>
      </c>
      <c r="BF385" s="10">
        <v>0.0</v>
      </c>
    </row>
    <row r="386" ht="14.25" hidden="1" customHeight="1">
      <c r="A386" s="10">
        <f t="shared" si="53"/>
        <v>356</v>
      </c>
      <c r="B386" s="10" t="s">
        <v>1448</v>
      </c>
      <c r="C386" s="11" t="s">
        <v>1567</v>
      </c>
      <c r="D386" s="11" t="s">
        <v>1574</v>
      </c>
      <c r="E386" s="10">
        <f t="shared" si="54"/>
        <v>33</v>
      </c>
      <c r="F386" s="11" t="s">
        <v>1574</v>
      </c>
      <c r="G386" s="11"/>
      <c r="H386" s="10"/>
      <c r="I386" s="11"/>
      <c r="J386" s="11"/>
      <c r="K386" s="10" t="s">
        <v>145</v>
      </c>
      <c r="L386" s="10" t="s">
        <v>145</v>
      </c>
      <c r="M386" s="10" t="s">
        <v>65</v>
      </c>
      <c r="N386" s="10" t="s">
        <v>74</v>
      </c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</row>
    <row r="387" ht="14.25" hidden="1" customHeight="1">
      <c r="A387" s="10">
        <f t="shared" si="53"/>
        <v>357</v>
      </c>
      <c r="B387" s="10" t="s">
        <v>1448</v>
      </c>
      <c r="C387" s="11" t="s">
        <v>1567</v>
      </c>
      <c r="D387" s="11" t="s">
        <v>1575</v>
      </c>
      <c r="E387" s="10">
        <f t="shared" si="54"/>
        <v>34</v>
      </c>
      <c r="F387" s="11" t="s">
        <v>1576</v>
      </c>
      <c r="G387" s="11"/>
      <c r="H387" s="10"/>
      <c r="I387" s="11"/>
      <c r="J387" s="11"/>
      <c r="K387" s="10" t="s">
        <v>145</v>
      </c>
      <c r="L387" s="10" t="s">
        <v>252</v>
      </c>
      <c r="M387" s="10" t="s">
        <v>245</v>
      </c>
      <c r="N387" s="10" t="s">
        <v>95</v>
      </c>
      <c r="O387" s="10"/>
      <c r="P387" s="10"/>
      <c r="Q387" s="10"/>
      <c r="R387" s="10"/>
      <c r="S387" s="10"/>
      <c r="T387" s="10"/>
      <c r="U387" s="10" t="s">
        <v>72</v>
      </c>
      <c r="V387" s="10" t="s">
        <v>1577</v>
      </c>
      <c r="W387" s="10">
        <v>1.0</v>
      </c>
      <c r="X387" s="10" t="s">
        <v>74</v>
      </c>
      <c r="Y387" s="10" t="s">
        <v>75</v>
      </c>
      <c r="Z387" s="10" t="s">
        <v>74</v>
      </c>
      <c r="AA387" s="10" t="s">
        <v>76</v>
      </c>
      <c r="AB387" s="10" t="s">
        <v>74</v>
      </c>
      <c r="AC387" s="10"/>
      <c r="AD387" s="10" t="s">
        <v>1578</v>
      </c>
      <c r="AE387" s="10">
        <v>4.0</v>
      </c>
      <c r="AF387" s="10" t="s">
        <v>74</v>
      </c>
      <c r="AG387" s="10" t="s">
        <v>74</v>
      </c>
      <c r="AH387" s="10" t="s">
        <v>74</v>
      </c>
      <c r="AI387" s="10" t="s">
        <v>74</v>
      </c>
      <c r="AJ387" s="10" t="s">
        <v>74</v>
      </c>
      <c r="AK387" s="10" t="s">
        <v>1579</v>
      </c>
      <c r="AL387" s="10">
        <v>81.0</v>
      </c>
      <c r="AM387" s="10" t="s">
        <v>1573</v>
      </c>
      <c r="AN387" s="10">
        <v>2.0</v>
      </c>
      <c r="AO387" s="10" t="s">
        <v>74</v>
      </c>
      <c r="AP387" s="10" t="s">
        <v>90</v>
      </c>
      <c r="AQ387" s="10" t="s">
        <v>74</v>
      </c>
      <c r="AR387" s="10">
        <v>500.0</v>
      </c>
      <c r="AS387" s="10" t="s">
        <v>81</v>
      </c>
      <c r="AT387" s="10">
        <v>996.0</v>
      </c>
      <c r="AU387" s="10"/>
      <c r="AV387" s="10" t="s">
        <v>74</v>
      </c>
      <c r="AW387" s="10" t="s">
        <v>74</v>
      </c>
      <c r="AX387" s="10">
        <v>1.0</v>
      </c>
      <c r="AY387" s="10">
        <v>0.0</v>
      </c>
      <c r="AZ387" s="10" t="s">
        <v>74</v>
      </c>
      <c r="BA387" s="10" t="s">
        <v>74</v>
      </c>
      <c r="BB387" s="10">
        <v>1.0</v>
      </c>
      <c r="BC387" s="10" t="s">
        <v>74</v>
      </c>
      <c r="BD387" s="10" t="s">
        <v>74</v>
      </c>
      <c r="BE387" s="10">
        <v>2.0</v>
      </c>
      <c r="BF387" s="10">
        <v>3.0</v>
      </c>
    </row>
    <row r="388" ht="14.25" hidden="1" customHeight="1">
      <c r="A388" s="10">
        <f t="shared" si="53"/>
        <v>358</v>
      </c>
      <c r="B388" s="10" t="s">
        <v>1448</v>
      </c>
      <c r="C388" s="11" t="s">
        <v>1567</v>
      </c>
      <c r="D388" s="11" t="s">
        <v>1580</v>
      </c>
      <c r="E388" s="10">
        <f t="shared" si="54"/>
        <v>35</v>
      </c>
      <c r="F388" s="11" t="s">
        <v>1580</v>
      </c>
      <c r="G388" s="11"/>
      <c r="H388" s="10"/>
      <c r="I388" s="11"/>
      <c r="J388" s="11"/>
      <c r="K388" s="10" t="s">
        <v>64</v>
      </c>
      <c r="L388" s="10" t="s">
        <v>64</v>
      </c>
      <c r="M388" s="10" t="s">
        <v>245</v>
      </c>
      <c r="N388" s="10" t="s">
        <v>86</v>
      </c>
      <c r="O388" s="10" t="s">
        <v>67</v>
      </c>
      <c r="P388" s="10"/>
      <c r="Q388" s="10"/>
      <c r="R388" s="10"/>
      <c r="S388" s="10"/>
      <c r="T388" s="10"/>
      <c r="U388" s="10" t="s">
        <v>95</v>
      </c>
      <c r="V388" s="10" t="s">
        <v>74</v>
      </c>
      <c r="W388" s="10">
        <v>1.0</v>
      </c>
      <c r="X388" s="10" t="s">
        <v>74</v>
      </c>
      <c r="Y388" s="10" t="s">
        <v>75</v>
      </c>
      <c r="Z388" s="10" t="s">
        <v>74</v>
      </c>
      <c r="AA388" s="10" t="s">
        <v>76</v>
      </c>
      <c r="AB388" s="10" t="s">
        <v>74</v>
      </c>
      <c r="AC388" s="10"/>
      <c r="AD388" s="10" t="s">
        <v>74</v>
      </c>
      <c r="AE388" s="10">
        <v>4.0</v>
      </c>
      <c r="AF388" s="10" t="s">
        <v>74</v>
      </c>
      <c r="AG388" s="10" t="s">
        <v>74</v>
      </c>
      <c r="AH388" s="10" t="s">
        <v>74</v>
      </c>
      <c r="AI388" s="10" t="s">
        <v>74</v>
      </c>
      <c r="AJ388" s="10" t="s">
        <v>74</v>
      </c>
      <c r="AK388" s="10" t="s">
        <v>1581</v>
      </c>
      <c r="AL388" s="10">
        <v>81.0</v>
      </c>
      <c r="AM388" s="10" t="s">
        <v>1573</v>
      </c>
      <c r="AN388" s="10">
        <v>2.0</v>
      </c>
      <c r="AO388" s="10" t="s">
        <v>74</v>
      </c>
      <c r="AP388" s="10" t="s">
        <v>74</v>
      </c>
      <c r="AQ388" s="10" t="s">
        <v>74</v>
      </c>
      <c r="AR388" s="10">
        <v>0.0</v>
      </c>
      <c r="AS388" s="10" t="s">
        <v>74</v>
      </c>
      <c r="AT388" s="10">
        <v>996.0</v>
      </c>
      <c r="AU388" s="10"/>
      <c r="AV388" s="10" t="s">
        <v>74</v>
      </c>
      <c r="AW388" s="10" t="s">
        <v>74</v>
      </c>
      <c r="AX388" s="10">
        <v>0.0</v>
      </c>
      <c r="AY388" s="10">
        <v>0.0</v>
      </c>
      <c r="AZ388" s="10" t="s">
        <v>74</v>
      </c>
      <c r="BA388" s="10" t="s">
        <v>74</v>
      </c>
      <c r="BB388" s="10">
        <v>1.0</v>
      </c>
      <c r="BC388" s="10" t="s">
        <v>74</v>
      </c>
      <c r="BD388" s="10" t="s">
        <v>74</v>
      </c>
      <c r="BE388" s="10">
        <v>0.0</v>
      </c>
      <c r="BF388" s="10">
        <v>0.0</v>
      </c>
    </row>
    <row r="389" ht="14.25" hidden="1" customHeight="1">
      <c r="A389" s="10">
        <f t="shared" si="53"/>
        <v>359</v>
      </c>
      <c r="B389" s="10" t="s">
        <v>1448</v>
      </c>
      <c r="C389" s="11" t="s">
        <v>1567</v>
      </c>
      <c r="D389" s="11" t="s">
        <v>1582</v>
      </c>
      <c r="E389" s="10">
        <f t="shared" si="54"/>
        <v>36</v>
      </c>
      <c r="F389" s="11" t="s">
        <v>1583</v>
      </c>
      <c r="G389" s="11"/>
      <c r="H389" s="10"/>
      <c r="I389" s="11"/>
      <c r="J389" s="11"/>
      <c r="K389" s="10" t="s">
        <v>145</v>
      </c>
      <c r="L389" s="10" t="s">
        <v>145</v>
      </c>
      <c r="M389" s="10" t="s">
        <v>65</v>
      </c>
      <c r="N389" s="10" t="s">
        <v>74</v>
      </c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</row>
    <row r="390" ht="14.25" hidden="1" customHeight="1">
      <c r="A390" s="10">
        <f t="shared" si="53"/>
        <v>360</v>
      </c>
      <c r="B390" s="10" t="s">
        <v>1448</v>
      </c>
      <c r="C390" s="11" t="s">
        <v>1567</v>
      </c>
      <c r="D390" s="11" t="s">
        <v>1584</v>
      </c>
      <c r="E390" s="10">
        <f t="shared" si="54"/>
        <v>37</v>
      </c>
      <c r="F390" s="11" t="s">
        <v>1585</v>
      </c>
      <c r="G390" s="11"/>
      <c r="H390" s="10"/>
      <c r="I390" s="11"/>
      <c r="J390" s="11"/>
      <c r="K390" s="10" t="s">
        <v>64</v>
      </c>
      <c r="L390" s="10" t="s">
        <v>64</v>
      </c>
      <c r="M390" s="10" t="s">
        <v>109</v>
      </c>
      <c r="N390" s="10" t="s">
        <v>86</v>
      </c>
      <c r="O390" s="10" t="s">
        <v>67</v>
      </c>
      <c r="P390" s="10"/>
      <c r="Q390" s="10"/>
      <c r="R390" s="10"/>
      <c r="S390" s="10"/>
      <c r="T390" s="10"/>
      <c r="U390" s="10" t="s">
        <v>113</v>
      </c>
      <c r="V390" s="10" t="s">
        <v>1586</v>
      </c>
      <c r="W390" s="10">
        <v>1.0</v>
      </c>
      <c r="X390" s="10" t="s">
        <v>74</v>
      </c>
      <c r="Y390" s="10" t="s">
        <v>75</v>
      </c>
      <c r="Z390" s="10" t="s">
        <v>74</v>
      </c>
      <c r="AA390" s="10" t="s">
        <v>76</v>
      </c>
      <c r="AB390" s="10" t="s">
        <v>74</v>
      </c>
      <c r="AC390" s="10"/>
      <c r="AD390" s="10" t="s">
        <v>74</v>
      </c>
      <c r="AE390" s="10">
        <v>4.0</v>
      </c>
      <c r="AF390" s="10" t="s">
        <v>74</v>
      </c>
      <c r="AG390" s="10" t="s">
        <v>74</v>
      </c>
      <c r="AH390" s="10" t="s">
        <v>74</v>
      </c>
      <c r="AI390" s="10" t="s">
        <v>74</v>
      </c>
      <c r="AJ390" s="10" t="s">
        <v>74</v>
      </c>
      <c r="AK390" s="10" t="s">
        <v>1587</v>
      </c>
      <c r="AL390" s="10">
        <v>81.0</v>
      </c>
      <c r="AM390" s="10" t="s">
        <v>1573</v>
      </c>
      <c r="AN390" s="10">
        <v>1.0</v>
      </c>
      <c r="AO390" s="10" t="s">
        <v>74</v>
      </c>
      <c r="AP390" s="10" t="s">
        <v>74</v>
      </c>
      <c r="AQ390" s="10" t="s">
        <v>74</v>
      </c>
      <c r="AR390" s="10">
        <v>0.0</v>
      </c>
      <c r="AS390" s="10" t="s">
        <v>74</v>
      </c>
      <c r="AT390" s="10">
        <v>996.0</v>
      </c>
      <c r="AU390" s="10"/>
      <c r="AV390" s="10" t="s">
        <v>74</v>
      </c>
      <c r="AW390" s="10" t="s">
        <v>74</v>
      </c>
      <c r="AX390" s="10">
        <v>0.0</v>
      </c>
      <c r="AY390" s="10">
        <v>0.0</v>
      </c>
      <c r="AZ390" s="10" t="s">
        <v>74</v>
      </c>
      <c r="BA390" s="10" t="s">
        <v>74</v>
      </c>
      <c r="BB390" s="10">
        <v>1.0</v>
      </c>
      <c r="BC390" s="10" t="s">
        <v>74</v>
      </c>
      <c r="BD390" s="10" t="s">
        <v>74</v>
      </c>
      <c r="BE390" s="10">
        <v>0.0</v>
      </c>
      <c r="BF390" s="10">
        <v>0.0</v>
      </c>
    </row>
    <row r="391" ht="14.25" hidden="1" customHeight="1">
      <c r="A391" s="10">
        <f t="shared" si="53"/>
        <v>361</v>
      </c>
      <c r="B391" s="10" t="s">
        <v>1448</v>
      </c>
      <c r="C391" s="11" t="s">
        <v>1567</v>
      </c>
      <c r="D391" s="11" t="s">
        <v>1588</v>
      </c>
      <c r="E391" s="10">
        <f t="shared" si="54"/>
        <v>38</v>
      </c>
      <c r="F391" s="11" t="s">
        <v>1589</v>
      </c>
      <c r="G391" s="11"/>
      <c r="H391" s="10"/>
      <c r="I391" s="11"/>
      <c r="J391" s="11"/>
      <c r="K391" s="10" t="s">
        <v>145</v>
      </c>
      <c r="L391" s="10" t="s">
        <v>145</v>
      </c>
      <c r="M391" s="10" t="s">
        <v>65</v>
      </c>
      <c r="N391" s="10" t="s">
        <v>74</v>
      </c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</row>
    <row r="392" ht="14.25" hidden="1" customHeight="1">
      <c r="A392" s="10">
        <f t="shared" si="53"/>
        <v>362</v>
      </c>
      <c r="B392" s="10" t="s">
        <v>1448</v>
      </c>
      <c r="C392" s="11" t="s">
        <v>1567</v>
      </c>
      <c r="D392" s="11" t="s">
        <v>1590</v>
      </c>
      <c r="E392" s="10">
        <f t="shared" si="54"/>
        <v>39</v>
      </c>
      <c r="F392" s="11" t="s">
        <v>1591</v>
      </c>
      <c r="G392" s="11"/>
      <c r="H392" s="10"/>
      <c r="I392" s="11"/>
      <c r="J392" s="11"/>
      <c r="K392" s="10" t="s">
        <v>145</v>
      </c>
      <c r="L392" s="10" t="s">
        <v>145</v>
      </c>
      <c r="M392" s="10" t="s">
        <v>65</v>
      </c>
      <c r="N392" s="10" t="s">
        <v>74</v>
      </c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</row>
    <row r="393" ht="14.25" hidden="1" customHeight="1">
      <c r="A393" s="10">
        <f t="shared" si="53"/>
        <v>363</v>
      </c>
      <c r="B393" s="10" t="s">
        <v>1448</v>
      </c>
      <c r="C393" s="11" t="s">
        <v>1567</v>
      </c>
      <c r="D393" s="11" t="s">
        <v>1592</v>
      </c>
      <c r="E393" s="10">
        <f t="shared" si="54"/>
        <v>40</v>
      </c>
      <c r="F393" s="11" t="s">
        <v>1593</v>
      </c>
      <c r="G393" s="11"/>
      <c r="H393" s="10"/>
      <c r="I393" s="11"/>
      <c r="J393" s="11"/>
      <c r="K393" s="10" t="s">
        <v>145</v>
      </c>
      <c r="L393" s="10" t="s">
        <v>145</v>
      </c>
      <c r="M393" s="10" t="s">
        <v>65</v>
      </c>
      <c r="N393" s="10" t="s">
        <v>74</v>
      </c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</row>
    <row r="394" ht="14.25" hidden="1" customHeight="1">
      <c r="A394" s="10">
        <f t="shared" si="53"/>
        <v>364</v>
      </c>
      <c r="B394" s="10" t="s">
        <v>1448</v>
      </c>
      <c r="C394" s="11" t="s">
        <v>1567</v>
      </c>
      <c r="D394" s="11" t="s">
        <v>1594</v>
      </c>
      <c r="E394" s="10">
        <f t="shared" si="54"/>
        <v>41</v>
      </c>
      <c r="F394" s="11" t="s">
        <v>1595</v>
      </c>
      <c r="G394" s="11"/>
      <c r="H394" s="10"/>
      <c r="I394" s="11"/>
      <c r="J394" s="11"/>
      <c r="K394" s="10" t="s">
        <v>64</v>
      </c>
      <c r="L394" s="10" t="s">
        <v>64</v>
      </c>
      <c r="M394" s="10" t="s">
        <v>65</v>
      </c>
      <c r="N394" s="10" t="s">
        <v>86</v>
      </c>
      <c r="O394" s="10" t="s">
        <v>67</v>
      </c>
      <c r="P394" s="10"/>
      <c r="Q394" s="10" t="s">
        <v>1596</v>
      </c>
      <c r="R394" s="10" t="s">
        <v>1597</v>
      </c>
      <c r="S394" s="10" t="s">
        <v>63</v>
      </c>
      <c r="T394" s="10"/>
      <c r="U394" s="10" t="s">
        <v>95</v>
      </c>
      <c r="V394" s="10" t="s">
        <v>74</v>
      </c>
      <c r="W394" s="10">
        <v>1.0</v>
      </c>
      <c r="X394" s="10" t="s">
        <v>74</v>
      </c>
      <c r="Y394" s="10" t="s">
        <v>75</v>
      </c>
      <c r="Z394" s="10" t="s">
        <v>74</v>
      </c>
      <c r="AA394" s="10" t="s">
        <v>76</v>
      </c>
      <c r="AB394" s="10" t="s">
        <v>74</v>
      </c>
      <c r="AC394" s="10"/>
      <c r="AD394" s="10" t="s">
        <v>74</v>
      </c>
      <c r="AE394" s="10">
        <v>4.0</v>
      </c>
      <c r="AF394" s="10" t="s">
        <v>74</v>
      </c>
      <c r="AG394" s="10" t="s">
        <v>74</v>
      </c>
      <c r="AH394" s="10" t="s">
        <v>74</v>
      </c>
      <c r="AI394" s="10" t="s">
        <v>74</v>
      </c>
      <c r="AJ394" s="10" t="s">
        <v>74</v>
      </c>
      <c r="AK394" s="10" t="s">
        <v>1598</v>
      </c>
      <c r="AL394" s="10">
        <v>81.0</v>
      </c>
      <c r="AM394" s="10" t="s">
        <v>1573</v>
      </c>
      <c r="AN394" s="10">
        <v>1.0</v>
      </c>
      <c r="AO394" s="10" t="s">
        <v>74</v>
      </c>
      <c r="AP394" s="10" t="s">
        <v>79</v>
      </c>
      <c r="AQ394" s="10" t="s">
        <v>80</v>
      </c>
      <c r="AR394" s="10">
        <v>0.0</v>
      </c>
      <c r="AS394" s="10" t="s">
        <v>81</v>
      </c>
      <c r="AT394" s="10">
        <v>996.0</v>
      </c>
      <c r="AU394" s="10"/>
      <c r="AV394" s="10" t="s">
        <v>74</v>
      </c>
      <c r="AW394" s="10" t="s">
        <v>74</v>
      </c>
      <c r="AX394" s="10">
        <v>0.0</v>
      </c>
      <c r="AY394" s="10">
        <v>42.0</v>
      </c>
      <c r="AZ394" s="10" t="s">
        <v>74</v>
      </c>
      <c r="BA394" s="10" t="s">
        <v>74</v>
      </c>
      <c r="BB394" s="10">
        <v>1.0</v>
      </c>
      <c r="BC394" s="10" t="s">
        <v>74</v>
      </c>
      <c r="BD394" s="10" t="s">
        <v>74</v>
      </c>
      <c r="BE394" s="10">
        <v>2.0</v>
      </c>
      <c r="BF394" s="10">
        <v>3.0</v>
      </c>
    </row>
    <row r="395" ht="14.25" hidden="1" customHeight="1">
      <c r="A395" s="10">
        <f t="shared" si="53"/>
        <v>365</v>
      </c>
      <c r="B395" s="10" t="s">
        <v>1448</v>
      </c>
      <c r="C395" s="11" t="s">
        <v>1567</v>
      </c>
      <c r="D395" s="11" t="s">
        <v>1599</v>
      </c>
      <c r="E395" s="10">
        <f t="shared" si="54"/>
        <v>42</v>
      </c>
      <c r="F395" s="11" t="s">
        <v>1600</v>
      </c>
      <c r="G395" s="11"/>
      <c r="H395" s="10"/>
      <c r="I395" s="11"/>
      <c r="J395" s="11"/>
      <c r="K395" s="10" t="s">
        <v>64</v>
      </c>
      <c r="L395" s="10" t="s">
        <v>64</v>
      </c>
      <c r="M395" s="10" t="s">
        <v>109</v>
      </c>
      <c r="N395" s="10" t="s">
        <v>86</v>
      </c>
      <c r="O395" s="10" t="s">
        <v>67</v>
      </c>
      <c r="P395" s="10"/>
      <c r="Q395" s="10" t="s">
        <v>1601</v>
      </c>
      <c r="R395" s="10" t="s">
        <v>1602</v>
      </c>
      <c r="S395" s="10" t="s">
        <v>63</v>
      </c>
      <c r="T395" s="10"/>
      <c r="U395" s="10" t="s">
        <v>113</v>
      </c>
      <c r="V395" s="10" t="s">
        <v>1603</v>
      </c>
      <c r="W395" s="10">
        <v>1.0</v>
      </c>
      <c r="X395" s="10" t="s">
        <v>74</v>
      </c>
      <c r="Y395" s="10" t="s">
        <v>75</v>
      </c>
      <c r="Z395" s="10" t="s">
        <v>74</v>
      </c>
      <c r="AA395" s="10" t="s">
        <v>76</v>
      </c>
      <c r="AB395" s="10" t="s">
        <v>74</v>
      </c>
      <c r="AC395" s="10"/>
      <c r="AD395" s="10" t="s">
        <v>74</v>
      </c>
      <c r="AE395" s="10">
        <v>4.0</v>
      </c>
      <c r="AF395" s="10" t="s">
        <v>74</v>
      </c>
      <c r="AG395" s="10" t="s">
        <v>74</v>
      </c>
      <c r="AH395" s="10" t="s">
        <v>74</v>
      </c>
      <c r="AI395" s="10" t="s">
        <v>74</v>
      </c>
      <c r="AJ395" s="10" t="s">
        <v>74</v>
      </c>
      <c r="AK395" s="10" t="s">
        <v>1604</v>
      </c>
      <c r="AL395" s="10">
        <v>81.0</v>
      </c>
      <c r="AM395" s="10" t="s">
        <v>1573</v>
      </c>
      <c r="AN395" s="10">
        <v>1.0</v>
      </c>
      <c r="AO395" s="10" t="s">
        <v>74</v>
      </c>
      <c r="AP395" s="10" t="s">
        <v>74</v>
      </c>
      <c r="AQ395" s="10" t="s">
        <v>74</v>
      </c>
      <c r="AR395" s="10">
        <v>0.0</v>
      </c>
      <c r="AS395" s="10" t="s">
        <v>74</v>
      </c>
      <c r="AT395" s="10">
        <v>996.0</v>
      </c>
      <c r="AU395" s="10"/>
      <c r="AV395" s="10" t="s">
        <v>74</v>
      </c>
      <c r="AW395" s="10" t="s">
        <v>74</v>
      </c>
      <c r="AX395" s="10">
        <v>0.0</v>
      </c>
      <c r="AY395" s="10">
        <v>0.0</v>
      </c>
      <c r="AZ395" s="10" t="s">
        <v>74</v>
      </c>
      <c r="BA395" s="10" t="s">
        <v>74</v>
      </c>
      <c r="BB395" s="10">
        <v>1.0</v>
      </c>
      <c r="BC395" s="10" t="s">
        <v>74</v>
      </c>
      <c r="BD395" s="10" t="s">
        <v>74</v>
      </c>
      <c r="BE395" s="10">
        <v>0.0</v>
      </c>
      <c r="BF395" s="10">
        <v>0.0</v>
      </c>
    </row>
    <row r="396" ht="14.25" hidden="1" customHeight="1">
      <c r="A396" s="10">
        <f t="shared" si="53"/>
        <v>366</v>
      </c>
      <c r="B396" s="10" t="s">
        <v>1448</v>
      </c>
      <c r="C396" s="11" t="s">
        <v>1567</v>
      </c>
      <c r="D396" s="11" t="s">
        <v>1599</v>
      </c>
      <c r="E396" s="10">
        <f t="shared" si="54"/>
        <v>43</v>
      </c>
      <c r="F396" s="11" t="s">
        <v>1605</v>
      </c>
      <c r="G396" s="11"/>
      <c r="H396" s="10"/>
      <c r="I396" s="11"/>
      <c r="J396" s="11"/>
      <c r="K396" s="10" t="s">
        <v>145</v>
      </c>
      <c r="L396" s="10" t="s">
        <v>145</v>
      </c>
      <c r="M396" s="10" t="s">
        <v>65</v>
      </c>
      <c r="N396" s="10" t="s">
        <v>74</v>
      </c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</row>
    <row r="397" ht="14.25" hidden="1" customHeight="1">
      <c r="A397" s="10">
        <f t="shared" si="53"/>
        <v>367</v>
      </c>
      <c r="B397" s="10" t="s">
        <v>1448</v>
      </c>
      <c r="C397" s="11" t="s">
        <v>1606</v>
      </c>
      <c r="D397" s="11" t="s">
        <v>1607</v>
      </c>
      <c r="E397" s="10">
        <f t="shared" si="54"/>
        <v>44</v>
      </c>
      <c r="F397" s="11" t="s">
        <v>1608</v>
      </c>
      <c r="G397" s="11"/>
      <c r="H397" s="10"/>
      <c r="I397" s="11"/>
      <c r="J397" s="11"/>
      <c r="K397" s="10" t="s">
        <v>64</v>
      </c>
      <c r="L397" s="10" t="s">
        <v>64</v>
      </c>
      <c r="M397" s="10" t="s">
        <v>245</v>
      </c>
      <c r="N397" s="10" t="s">
        <v>86</v>
      </c>
      <c r="O397" s="10" t="s">
        <v>67</v>
      </c>
      <c r="P397" s="10" t="s">
        <v>68</v>
      </c>
      <c r="Q397" s="10"/>
      <c r="R397" s="10"/>
      <c r="S397" s="10"/>
      <c r="T397" s="10"/>
      <c r="U397" s="10" t="s">
        <v>72</v>
      </c>
      <c r="V397" s="10" t="s">
        <v>1609</v>
      </c>
      <c r="W397" s="10">
        <v>2.0</v>
      </c>
      <c r="X397" s="10" t="s">
        <v>74</v>
      </c>
      <c r="Y397" s="10" t="s">
        <v>75</v>
      </c>
      <c r="Z397" s="10" t="s">
        <v>74</v>
      </c>
      <c r="AA397" s="10" t="s">
        <v>76</v>
      </c>
      <c r="AB397" s="10" t="s">
        <v>74</v>
      </c>
      <c r="AC397" s="10"/>
      <c r="AD397" s="10" t="s">
        <v>74</v>
      </c>
      <c r="AE397" s="10">
        <v>4.0</v>
      </c>
      <c r="AF397" s="10" t="s">
        <v>74</v>
      </c>
      <c r="AG397" s="10" t="s">
        <v>74</v>
      </c>
      <c r="AH397" s="10" t="s">
        <v>74</v>
      </c>
      <c r="AI397" s="10" t="s">
        <v>74</v>
      </c>
      <c r="AJ397" s="10" t="s">
        <v>74</v>
      </c>
      <c r="AK397" s="10" t="s">
        <v>1610</v>
      </c>
      <c r="AL397" s="10">
        <v>81.0</v>
      </c>
      <c r="AM397" s="10" t="s">
        <v>1611</v>
      </c>
      <c r="AN397" s="10">
        <v>3.0</v>
      </c>
      <c r="AO397" s="10" t="s">
        <v>74</v>
      </c>
      <c r="AP397" s="10" t="s">
        <v>74</v>
      </c>
      <c r="AQ397" s="10" t="s">
        <v>74</v>
      </c>
      <c r="AR397" s="10">
        <v>0.0</v>
      </c>
      <c r="AS397" s="10" t="s">
        <v>74</v>
      </c>
      <c r="AT397" s="10">
        <v>996.0</v>
      </c>
      <c r="AU397" s="10"/>
      <c r="AV397" s="10" t="s">
        <v>74</v>
      </c>
      <c r="AW397" s="10" t="s">
        <v>74</v>
      </c>
      <c r="AX397" s="10">
        <v>0.0</v>
      </c>
      <c r="AY397" s="10">
        <v>0.0</v>
      </c>
      <c r="AZ397" s="10" t="s">
        <v>74</v>
      </c>
      <c r="BA397" s="10" t="s">
        <v>74</v>
      </c>
      <c r="BB397" s="10">
        <v>1.0</v>
      </c>
      <c r="BC397" s="10" t="s">
        <v>74</v>
      </c>
      <c r="BD397" s="10" t="s">
        <v>74</v>
      </c>
      <c r="BE397" s="10">
        <v>0.0</v>
      </c>
      <c r="BF397" s="10">
        <v>0.0</v>
      </c>
    </row>
    <row r="398" ht="14.25" hidden="1" customHeight="1">
      <c r="A398" s="10">
        <f t="shared" si="53"/>
        <v>368</v>
      </c>
      <c r="B398" s="10" t="s">
        <v>1448</v>
      </c>
      <c r="C398" s="11" t="s">
        <v>1606</v>
      </c>
      <c r="D398" s="11" t="s">
        <v>1612</v>
      </c>
      <c r="E398" s="10">
        <f t="shared" si="54"/>
        <v>45</v>
      </c>
      <c r="F398" s="11" t="s">
        <v>1612</v>
      </c>
      <c r="G398" s="11"/>
      <c r="H398" s="10"/>
      <c r="I398" s="11"/>
      <c r="J398" s="11"/>
      <c r="K398" s="10" t="s">
        <v>145</v>
      </c>
      <c r="L398" s="10" t="s">
        <v>145</v>
      </c>
      <c r="M398" s="10" t="s">
        <v>65</v>
      </c>
      <c r="N398" s="10" t="s">
        <v>74</v>
      </c>
      <c r="O398" s="10" t="s">
        <v>1613</v>
      </c>
      <c r="P398" s="10" t="s">
        <v>233</v>
      </c>
      <c r="Q398" s="10"/>
      <c r="R398" s="10"/>
      <c r="S398" s="10"/>
      <c r="T398" s="10"/>
      <c r="U398" s="10"/>
      <c r="V398" s="10" t="s">
        <v>1614</v>
      </c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</row>
    <row r="399" ht="14.25" hidden="1" customHeight="1">
      <c r="A399" s="10">
        <f t="shared" si="53"/>
        <v>369</v>
      </c>
      <c r="B399" s="10" t="s">
        <v>1448</v>
      </c>
      <c r="C399" s="11" t="s">
        <v>1606</v>
      </c>
      <c r="D399" s="11" t="s">
        <v>1615</v>
      </c>
      <c r="E399" s="10">
        <f t="shared" si="54"/>
        <v>46</v>
      </c>
      <c r="F399" s="11" t="s">
        <v>1616</v>
      </c>
      <c r="G399" s="11"/>
      <c r="H399" s="10"/>
      <c r="I399" s="11"/>
      <c r="J399" s="11"/>
      <c r="K399" s="10" t="s">
        <v>145</v>
      </c>
      <c r="L399" s="10" t="s">
        <v>145</v>
      </c>
      <c r="M399" s="10" t="s">
        <v>65</v>
      </c>
      <c r="N399" s="10" t="s">
        <v>74</v>
      </c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</row>
    <row r="400" ht="14.25" hidden="1" customHeight="1">
      <c r="A400" s="10">
        <f t="shared" si="53"/>
        <v>370</v>
      </c>
      <c r="B400" s="10" t="s">
        <v>1448</v>
      </c>
      <c r="C400" s="11" t="s">
        <v>1606</v>
      </c>
      <c r="D400" s="11" t="s">
        <v>1617</v>
      </c>
      <c r="E400" s="10">
        <f t="shared" si="54"/>
        <v>47</v>
      </c>
      <c r="F400" s="11" t="s">
        <v>1618</v>
      </c>
      <c r="G400" s="11"/>
      <c r="H400" s="10"/>
      <c r="I400" s="11"/>
      <c r="J400" s="11"/>
      <c r="K400" s="10" t="s">
        <v>64</v>
      </c>
      <c r="L400" s="10" t="s">
        <v>64</v>
      </c>
      <c r="M400" s="10" t="s">
        <v>245</v>
      </c>
      <c r="N400" s="10" t="s">
        <v>86</v>
      </c>
      <c r="O400" s="10" t="s">
        <v>67</v>
      </c>
      <c r="P400" s="10" t="s">
        <v>233</v>
      </c>
      <c r="Q400" s="10"/>
      <c r="R400" s="10"/>
      <c r="S400" s="10"/>
      <c r="T400" s="10"/>
      <c r="U400" s="10" t="s">
        <v>72</v>
      </c>
      <c r="V400" s="10" t="s">
        <v>1619</v>
      </c>
      <c r="W400" s="10">
        <v>2.0</v>
      </c>
      <c r="X400" s="10" t="s">
        <v>74</v>
      </c>
      <c r="Y400" s="10" t="s">
        <v>75</v>
      </c>
      <c r="Z400" s="10" t="s">
        <v>74</v>
      </c>
      <c r="AA400" s="10" t="s">
        <v>76</v>
      </c>
      <c r="AB400" s="10" t="s">
        <v>74</v>
      </c>
      <c r="AC400" s="10"/>
      <c r="AD400" s="10" t="s">
        <v>74</v>
      </c>
      <c r="AE400" s="10">
        <v>4.0</v>
      </c>
      <c r="AF400" s="10" t="s">
        <v>74</v>
      </c>
      <c r="AG400" s="10" t="s">
        <v>74</v>
      </c>
      <c r="AH400" s="10" t="s">
        <v>74</v>
      </c>
      <c r="AI400" s="10" t="s">
        <v>74</v>
      </c>
      <c r="AJ400" s="10" t="s">
        <v>74</v>
      </c>
      <c r="AK400" s="10" t="s">
        <v>1620</v>
      </c>
      <c r="AL400" s="10">
        <v>81.0</v>
      </c>
      <c r="AM400" s="10" t="s">
        <v>1621</v>
      </c>
      <c r="AN400" s="10">
        <v>3.0</v>
      </c>
      <c r="AO400" s="10" t="s">
        <v>74</v>
      </c>
      <c r="AP400" s="10" t="s">
        <v>74</v>
      </c>
      <c r="AQ400" s="10" t="s">
        <v>74</v>
      </c>
      <c r="AR400" s="10">
        <v>0.0</v>
      </c>
      <c r="AS400" s="10" t="s">
        <v>74</v>
      </c>
      <c r="AT400" s="10">
        <v>4.0</v>
      </c>
      <c r="AU400" s="10"/>
      <c r="AV400" s="10" t="s">
        <v>74</v>
      </c>
      <c r="AW400" s="10" t="s">
        <v>74</v>
      </c>
      <c r="AX400" s="10">
        <v>0.0</v>
      </c>
      <c r="AY400" s="10">
        <v>0.0</v>
      </c>
      <c r="AZ400" s="10" t="s">
        <v>74</v>
      </c>
      <c r="BA400" s="10" t="s">
        <v>74</v>
      </c>
      <c r="BB400" s="10">
        <v>1.0</v>
      </c>
      <c r="BC400" s="10" t="s">
        <v>74</v>
      </c>
      <c r="BD400" s="10" t="s">
        <v>74</v>
      </c>
      <c r="BE400" s="10">
        <v>0.0</v>
      </c>
      <c r="BF400" s="10">
        <v>0.0</v>
      </c>
    </row>
    <row r="401" ht="14.25" hidden="1" customHeight="1">
      <c r="A401" s="10">
        <f t="shared" si="53"/>
        <v>371</v>
      </c>
      <c r="B401" s="10" t="s">
        <v>1448</v>
      </c>
      <c r="C401" s="11" t="s">
        <v>1606</v>
      </c>
      <c r="D401" s="11" t="s">
        <v>1622</v>
      </c>
      <c r="E401" s="10">
        <f t="shared" si="54"/>
        <v>48</v>
      </c>
      <c r="F401" s="11" t="s">
        <v>1623</v>
      </c>
      <c r="G401" s="11"/>
      <c r="H401" s="10"/>
      <c r="I401" s="11"/>
      <c r="J401" s="11"/>
      <c r="K401" s="10" t="s">
        <v>64</v>
      </c>
      <c r="L401" s="10" t="s">
        <v>64</v>
      </c>
      <c r="M401" s="10" t="s">
        <v>245</v>
      </c>
      <c r="N401" s="10" t="s">
        <v>86</v>
      </c>
      <c r="O401" s="10" t="s">
        <v>67</v>
      </c>
      <c r="P401" s="10" t="s">
        <v>68</v>
      </c>
      <c r="Q401" s="10"/>
      <c r="R401" s="10"/>
      <c r="S401" s="10"/>
      <c r="T401" s="10"/>
      <c r="U401" s="10" t="s">
        <v>95</v>
      </c>
      <c r="V401" s="10" t="s">
        <v>74</v>
      </c>
      <c r="W401" s="10">
        <v>2.0</v>
      </c>
      <c r="X401" s="10" t="s">
        <v>74</v>
      </c>
      <c r="Y401" s="10" t="s">
        <v>75</v>
      </c>
      <c r="Z401" s="10" t="s">
        <v>74</v>
      </c>
      <c r="AA401" s="10" t="s">
        <v>76</v>
      </c>
      <c r="AB401" s="10" t="s">
        <v>74</v>
      </c>
      <c r="AC401" s="10"/>
      <c r="AD401" s="10" t="s">
        <v>74</v>
      </c>
      <c r="AE401" s="10">
        <v>4.0</v>
      </c>
      <c r="AF401" s="10" t="s">
        <v>74</v>
      </c>
      <c r="AG401" s="10" t="s">
        <v>74</v>
      </c>
      <c r="AH401" s="10" t="s">
        <v>74</v>
      </c>
      <c r="AI401" s="10" t="s">
        <v>74</v>
      </c>
      <c r="AJ401" s="10" t="s">
        <v>74</v>
      </c>
      <c r="AK401" s="10" t="s">
        <v>1624</v>
      </c>
      <c r="AL401" s="10">
        <v>81.0</v>
      </c>
      <c r="AM401" s="10" t="s">
        <v>1621</v>
      </c>
      <c r="AN401" s="10">
        <v>996.0</v>
      </c>
      <c r="AO401" s="10" t="s">
        <v>74</v>
      </c>
      <c r="AP401" s="10" t="s">
        <v>90</v>
      </c>
      <c r="AQ401" s="10" t="s">
        <v>91</v>
      </c>
      <c r="AR401" s="10">
        <v>0.0</v>
      </c>
      <c r="AS401" s="10" t="s">
        <v>81</v>
      </c>
      <c r="AT401" s="10">
        <v>4.0</v>
      </c>
      <c r="AU401" s="10"/>
      <c r="AV401" s="10" t="s">
        <v>74</v>
      </c>
      <c r="AW401" s="10" t="s">
        <v>74</v>
      </c>
      <c r="AX401" s="10">
        <v>0.0</v>
      </c>
      <c r="AY401" s="10">
        <v>42.0</v>
      </c>
      <c r="AZ401" s="10" t="s">
        <v>74</v>
      </c>
      <c r="BA401" s="10" t="s">
        <v>74</v>
      </c>
      <c r="BB401" s="10">
        <v>1.0</v>
      </c>
      <c r="BC401" s="10" t="s">
        <v>74</v>
      </c>
      <c r="BD401" s="10" t="s">
        <v>74</v>
      </c>
      <c r="BE401" s="10">
        <v>3.0</v>
      </c>
      <c r="BF401" s="10">
        <v>3.0</v>
      </c>
    </row>
    <row r="402" ht="14.25" customHeight="1">
      <c r="A402" s="10">
        <f t="shared" si="53"/>
        <v>372</v>
      </c>
      <c r="B402" s="10" t="s">
        <v>1448</v>
      </c>
      <c r="C402" s="11" t="s">
        <v>1606</v>
      </c>
      <c r="D402" s="11" t="s">
        <v>1625</v>
      </c>
      <c r="E402" s="10">
        <f t="shared" si="54"/>
        <v>49</v>
      </c>
      <c r="F402" s="11" t="s">
        <v>1626</v>
      </c>
      <c r="G402" s="11"/>
      <c r="H402" s="10"/>
      <c r="I402" s="11"/>
      <c r="J402" s="11"/>
      <c r="K402" s="10" t="s">
        <v>64</v>
      </c>
      <c r="L402" s="10" t="s">
        <v>64</v>
      </c>
      <c r="M402" s="10" t="s">
        <v>65</v>
      </c>
      <c r="N402" s="10" t="s">
        <v>228</v>
      </c>
      <c r="O402" s="10" t="s">
        <v>67</v>
      </c>
      <c r="P402" s="10" t="s">
        <v>68</v>
      </c>
      <c r="Q402" s="10"/>
      <c r="R402" s="10"/>
      <c r="S402" s="10"/>
      <c r="T402" s="10"/>
      <c r="U402" s="10" t="s">
        <v>72</v>
      </c>
      <c r="V402" s="10" t="s">
        <v>1627</v>
      </c>
      <c r="W402" s="10">
        <v>1.0</v>
      </c>
      <c r="X402" s="10" t="s">
        <v>74</v>
      </c>
      <c r="Y402" s="10" t="s">
        <v>75</v>
      </c>
      <c r="Z402" s="10" t="s">
        <v>74</v>
      </c>
      <c r="AA402" s="10" t="s">
        <v>76</v>
      </c>
      <c r="AB402" s="10" t="s">
        <v>74</v>
      </c>
      <c r="AC402" s="10"/>
      <c r="AD402" s="10" t="s">
        <v>74</v>
      </c>
      <c r="AE402" s="10">
        <v>4.0</v>
      </c>
      <c r="AF402" s="10" t="s">
        <v>74</v>
      </c>
      <c r="AG402" s="10" t="s">
        <v>74</v>
      </c>
      <c r="AH402" s="10" t="s">
        <v>74</v>
      </c>
      <c r="AI402" s="10" t="s">
        <v>74</v>
      </c>
      <c r="AJ402" s="10" t="s">
        <v>74</v>
      </c>
      <c r="AK402" s="10" t="s">
        <v>1628</v>
      </c>
      <c r="AL402" s="10">
        <v>81.0</v>
      </c>
      <c r="AM402" s="10" t="s">
        <v>1621</v>
      </c>
      <c r="AN402" s="10">
        <v>1.0</v>
      </c>
      <c r="AO402" s="10" t="s">
        <v>74</v>
      </c>
      <c r="AP402" s="10" t="s">
        <v>90</v>
      </c>
      <c r="AQ402" s="10" t="s">
        <v>91</v>
      </c>
      <c r="AR402" s="10">
        <v>0.0</v>
      </c>
      <c r="AS402" s="10" t="s">
        <v>81</v>
      </c>
      <c r="AT402" s="10">
        <v>3.0</v>
      </c>
      <c r="AU402" s="10"/>
      <c r="AV402" s="10" t="s">
        <v>74</v>
      </c>
      <c r="AW402" s="10" t="s">
        <v>74</v>
      </c>
      <c r="AX402" s="10">
        <v>0.0</v>
      </c>
      <c r="AY402" s="10">
        <v>38.0</v>
      </c>
      <c r="AZ402" s="10" t="s">
        <v>74</v>
      </c>
      <c r="BA402" s="10" t="s">
        <v>74</v>
      </c>
      <c r="BB402" s="10">
        <v>1.0</v>
      </c>
      <c r="BC402" s="10" t="s">
        <v>74</v>
      </c>
      <c r="BD402" s="10" t="s">
        <v>74</v>
      </c>
      <c r="BE402" s="10">
        <v>1.0</v>
      </c>
      <c r="BF402" s="10">
        <v>2.0</v>
      </c>
    </row>
    <row r="403" ht="14.25" hidden="1" customHeight="1">
      <c r="A403" s="10">
        <f t="shared" si="53"/>
        <v>373</v>
      </c>
      <c r="B403" s="10" t="s">
        <v>1448</v>
      </c>
      <c r="C403" s="11" t="s">
        <v>1606</v>
      </c>
      <c r="D403" s="11" t="s">
        <v>1625</v>
      </c>
      <c r="E403" s="10">
        <f t="shared" si="54"/>
        <v>50</v>
      </c>
      <c r="F403" s="11" t="s">
        <v>1629</v>
      </c>
      <c r="G403" s="11"/>
      <c r="H403" s="10"/>
      <c r="I403" s="11"/>
      <c r="J403" s="11"/>
      <c r="K403" s="10" t="s">
        <v>64</v>
      </c>
      <c r="L403" s="10" t="s">
        <v>64</v>
      </c>
      <c r="M403" s="10" t="s">
        <v>65</v>
      </c>
      <c r="N403" s="10" t="s">
        <v>86</v>
      </c>
      <c r="O403" s="10" t="s">
        <v>67</v>
      </c>
      <c r="P403" s="10" t="s">
        <v>68</v>
      </c>
      <c r="Q403" s="10"/>
      <c r="R403" s="10"/>
      <c r="S403" s="10"/>
      <c r="T403" s="10"/>
      <c r="U403" s="10" t="s">
        <v>72</v>
      </c>
      <c r="V403" s="10" t="s">
        <v>1630</v>
      </c>
      <c r="W403" s="10">
        <v>2.0</v>
      </c>
      <c r="X403" s="10" t="s">
        <v>74</v>
      </c>
      <c r="Y403" s="10" t="s">
        <v>75</v>
      </c>
      <c r="Z403" s="10" t="s">
        <v>74</v>
      </c>
      <c r="AA403" s="10" t="s">
        <v>76</v>
      </c>
      <c r="AB403" s="10" t="s">
        <v>74</v>
      </c>
      <c r="AC403" s="10"/>
      <c r="AD403" s="10" t="s">
        <v>74</v>
      </c>
      <c r="AE403" s="10">
        <v>4.0</v>
      </c>
      <c r="AF403" s="10" t="s">
        <v>74</v>
      </c>
      <c r="AG403" s="10" t="s">
        <v>74</v>
      </c>
      <c r="AH403" s="10" t="s">
        <v>74</v>
      </c>
      <c r="AI403" s="10" t="s">
        <v>74</v>
      </c>
      <c r="AJ403" s="10" t="s">
        <v>74</v>
      </c>
      <c r="AK403" s="10" t="s">
        <v>1631</v>
      </c>
      <c r="AL403" s="10">
        <v>81.0</v>
      </c>
      <c r="AM403" s="10" t="s">
        <v>1621</v>
      </c>
      <c r="AN403" s="10">
        <v>3.0</v>
      </c>
      <c r="AO403" s="10" t="s">
        <v>74</v>
      </c>
      <c r="AP403" s="10" t="s">
        <v>90</v>
      </c>
      <c r="AQ403" s="10" t="s">
        <v>91</v>
      </c>
      <c r="AR403" s="10">
        <v>0.0</v>
      </c>
      <c r="AS403" s="10" t="s">
        <v>81</v>
      </c>
      <c r="AT403" s="10">
        <v>4.0</v>
      </c>
      <c r="AU403" s="10"/>
      <c r="AV403" s="10" t="s">
        <v>74</v>
      </c>
      <c r="AW403" s="10" t="s">
        <v>74</v>
      </c>
      <c r="AX403" s="10">
        <v>0.0</v>
      </c>
      <c r="AY403" s="10">
        <v>42.0</v>
      </c>
      <c r="AZ403" s="10" t="s">
        <v>74</v>
      </c>
      <c r="BA403" s="10" t="s">
        <v>74</v>
      </c>
      <c r="BB403" s="10">
        <v>1.0</v>
      </c>
      <c r="BC403" s="10" t="s">
        <v>74</v>
      </c>
      <c r="BD403" s="10" t="s">
        <v>74</v>
      </c>
      <c r="BE403" s="10">
        <v>2.0</v>
      </c>
      <c r="BF403" s="10">
        <v>3.0</v>
      </c>
    </row>
    <row r="404" ht="14.25" hidden="1" customHeight="1">
      <c r="A404" s="10">
        <f t="shared" si="53"/>
        <v>374</v>
      </c>
      <c r="B404" s="10" t="s">
        <v>1448</v>
      </c>
      <c r="C404" s="11" t="s">
        <v>1606</v>
      </c>
      <c r="D404" s="11" t="s">
        <v>1625</v>
      </c>
      <c r="E404" s="10">
        <f t="shared" si="54"/>
        <v>51</v>
      </c>
      <c r="F404" s="11" t="s">
        <v>1632</v>
      </c>
      <c r="G404" s="11"/>
      <c r="H404" s="10"/>
      <c r="I404" s="11"/>
      <c r="J404" s="11"/>
      <c r="K404" s="10" t="s">
        <v>145</v>
      </c>
      <c r="L404" s="10" t="s">
        <v>145</v>
      </c>
      <c r="M404" s="10" t="s">
        <v>65</v>
      </c>
      <c r="N404" s="10" t="s">
        <v>74</v>
      </c>
      <c r="O404" s="10"/>
      <c r="P404" s="10"/>
      <c r="Q404" s="10"/>
      <c r="R404" s="10"/>
      <c r="S404" s="10"/>
      <c r="T404" s="10"/>
    </row>
    <row r="405" ht="14.25" hidden="1" customHeight="1">
      <c r="A405" s="10">
        <f t="shared" si="53"/>
        <v>375</v>
      </c>
      <c r="B405" s="10" t="s">
        <v>1448</v>
      </c>
      <c r="C405" s="11" t="s">
        <v>1606</v>
      </c>
      <c r="D405" s="11" t="s">
        <v>1633</v>
      </c>
      <c r="E405" s="10">
        <f t="shared" si="54"/>
        <v>52</v>
      </c>
      <c r="F405" s="11" t="s">
        <v>1634</v>
      </c>
      <c r="G405" s="11"/>
      <c r="H405" s="10"/>
      <c r="I405" s="11"/>
      <c r="J405" s="11"/>
      <c r="K405" s="10" t="s">
        <v>64</v>
      </c>
      <c r="L405" s="10" t="s">
        <v>64</v>
      </c>
      <c r="M405" s="10" t="s">
        <v>65</v>
      </c>
      <c r="N405" s="10" t="s">
        <v>86</v>
      </c>
      <c r="O405" s="10" t="s">
        <v>67</v>
      </c>
      <c r="P405" s="10"/>
      <c r="Q405" s="10"/>
      <c r="R405" s="10"/>
      <c r="S405" s="10"/>
      <c r="T405" s="10"/>
      <c r="U405" s="10" t="s">
        <v>95</v>
      </c>
      <c r="V405" s="10" t="s">
        <v>74</v>
      </c>
      <c r="W405" s="10">
        <v>2.0</v>
      </c>
      <c r="X405" s="10" t="s">
        <v>74</v>
      </c>
      <c r="Y405" s="10" t="s">
        <v>75</v>
      </c>
      <c r="Z405" s="10" t="s">
        <v>74</v>
      </c>
      <c r="AA405" s="10" t="s">
        <v>76</v>
      </c>
      <c r="AB405" s="10" t="s">
        <v>74</v>
      </c>
      <c r="AC405" s="10"/>
      <c r="AD405" s="10" t="s">
        <v>74</v>
      </c>
      <c r="AE405" s="10">
        <v>4.0</v>
      </c>
      <c r="AF405" s="10" t="s">
        <v>74</v>
      </c>
      <c r="AG405" s="10" t="s">
        <v>74</v>
      </c>
      <c r="AH405" s="10" t="s">
        <v>74</v>
      </c>
      <c r="AI405" s="10" t="s">
        <v>74</v>
      </c>
      <c r="AJ405" s="10" t="s">
        <v>74</v>
      </c>
      <c r="AK405" s="10" t="s">
        <v>1635</v>
      </c>
      <c r="AL405" s="10">
        <v>81.0</v>
      </c>
      <c r="AM405" s="10" t="s">
        <v>1621</v>
      </c>
      <c r="AN405" s="10">
        <v>3.0</v>
      </c>
      <c r="AO405" s="10" t="s">
        <v>74</v>
      </c>
      <c r="AP405" s="10" t="s">
        <v>90</v>
      </c>
      <c r="AQ405" s="10" t="s">
        <v>91</v>
      </c>
      <c r="AR405" s="10">
        <v>0.0</v>
      </c>
      <c r="AS405" s="10" t="s">
        <v>81</v>
      </c>
      <c r="AT405" s="10">
        <v>4.0</v>
      </c>
      <c r="AU405" s="10"/>
      <c r="AV405" s="10" t="s">
        <v>74</v>
      </c>
      <c r="AW405" s="10" t="s">
        <v>74</v>
      </c>
      <c r="AX405" s="10">
        <v>0.0</v>
      </c>
      <c r="AY405" s="10">
        <v>45.0</v>
      </c>
      <c r="AZ405" s="10" t="s">
        <v>74</v>
      </c>
      <c r="BA405" s="10" t="s">
        <v>74</v>
      </c>
      <c r="BB405" s="10">
        <v>1.0</v>
      </c>
      <c r="BC405" s="10" t="s">
        <v>74</v>
      </c>
      <c r="BD405" s="10" t="s">
        <v>74</v>
      </c>
      <c r="BE405" s="10">
        <v>3.0</v>
      </c>
      <c r="BF405" s="10">
        <v>3.0</v>
      </c>
    </row>
    <row r="406" ht="14.25" hidden="1" customHeight="1">
      <c r="A406" s="10">
        <f t="shared" si="53"/>
        <v>376</v>
      </c>
      <c r="B406" s="10" t="s">
        <v>1448</v>
      </c>
      <c r="C406" s="11" t="s">
        <v>1606</v>
      </c>
      <c r="D406" s="11" t="s">
        <v>1636</v>
      </c>
      <c r="E406" s="10">
        <f t="shared" si="54"/>
        <v>53</v>
      </c>
      <c r="F406" s="11" t="s">
        <v>1637</v>
      </c>
      <c r="G406" s="11"/>
      <c r="H406" s="10"/>
      <c r="I406" s="11"/>
      <c r="J406" s="11"/>
      <c r="K406" s="10" t="s">
        <v>64</v>
      </c>
      <c r="L406" s="10" t="s">
        <v>64</v>
      </c>
      <c r="M406" s="10" t="s">
        <v>109</v>
      </c>
      <c r="N406" s="10" t="s">
        <v>86</v>
      </c>
      <c r="O406" s="10" t="s">
        <v>67</v>
      </c>
      <c r="P406" s="10" t="s">
        <v>68</v>
      </c>
      <c r="Q406" s="10"/>
      <c r="R406" s="10"/>
      <c r="S406" s="10"/>
      <c r="T406" s="10"/>
      <c r="U406" s="10" t="s">
        <v>113</v>
      </c>
      <c r="V406" s="10" t="s">
        <v>1638</v>
      </c>
      <c r="W406" s="10">
        <v>1.0</v>
      </c>
      <c r="X406" s="10" t="s">
        <v>74</v>
      </c>
      <c r="Y406" s="10" t="s">
        <v>75</v>
      </c>
      <c r="Z406" s="10" t="s">
        <v>74</v>
      </c>
      <c r="AA406" s="10" t="s">
        <v>76</v>
      </c>
      <c r="AB406" s="10" t="s">
        <v>74</v>
      </c>
      <c r="AC406" s="10"/>
      <c r="AD406" s="10" t="s">
        <v>74</v>
      </c>
      <c r="AE406" s="10">
        <v>4.0</v>
      </c>
      <c r="AF406" s="10" t="s">
        <v>74</v>
      </c>
      <c r="AG406" s="10" t="s">
        <v>74</v>
      </c>
      <c r="AH406" s="10" t="s">
        <v>74</v>
      </c>
      <c r="AI406" s="10" t="s">
        <v>74</v>
      </c>
      <c r="AJ406" s="10" t="s">
        <v>74</v>
      </c>
      <c r="AK406" s="10" t="s">
        <v>1639</v>
      </c>
      <c r="AL406" s="10">
        <v>81.0</v>
      </c>
      <c r="AM406" s="10" t="s">
        <v>1621</v>
      </c>
      <c r="AN406" s="10">
        <v>1.0</v>
      </c>
      <c r="AO406" s="10" t="s">
        <v>74</v>
      </c>
      <c r="AP406" s="10" t="s">
        <v>74</v>
      </c>
      <c r="AQ406" s="10" t="s">
        <v>74</v>
      </c>
      <c r="AR406" s="10">
        <v>0.0</v>
      </c>
      <c r="AS406" s="10" t="s">
        <v>74</v>
      </c>
      <c r="AT406" s="10">
        <v>4.0</v>
      </c>
      <c r="AU406" s="10"/>
      <c r="AV406" s="10" t="s">
        <v>74</v>
      </c>
      <c r="AW406" s="10" t="s">
        <v>74</v>
      </c>
      <c r="AX406" s="10">
        <v>0.0</v>
      </c>
      <c r="AY406" s="10">
        <v>0.0</v>
      </c>
      <c r="AZ406" s="10" t="s">
        <v>74</v>
      </c>
      <c r="BA406" s="10" t="s">
        <v>74</v>
      </c>
      <c r="BB406" s="10">
        <v>1.0</v>
      </c>
      <c r="BC406" s="10" t="s">
        <v>74</v>
      </c>
      <c r="BD406" s="10" t="s">
        <v>74</v>
      </c>
      <c r="BE406" s="10">
        <v>0.0</v>
      </c>
      <c r="BF406" s="10">
        <v>0.0</v>
      </c>
    </row>
    <row r="407" ht="14.25" hidden="1" customHeight="1">
      <c r="A407" s="10">
        <f t="shared" si="53"/>
        <v>377</v>
      </c>
      <c r="B407" s="10" t="s">
        <v>1448</v>
      </c>
      <c r="C407" s="11" t="s">
        <v>1606</v>
      </c>
      <c r="D407" s="11" t="s">
        <v>1640</v>
      </c>
      <c r="E407" s="10">
        <f t="shared" si="54"/>
        <v>54</v>
      </c>
      <c r="F407" s="11" t="s">
        <v>1640</v>
      </c>
      <c r="G407" s="11"/>
      <c r="H407" s="10"/>
      <c r="I407" s="11"/>
      <c r="J407" s="11"/>
      <c r="K407" s="10" t="s">
        <v>145</v>
      </c>
      <c r="L407" s="10" t="s">
        <v>145</v>
      </c>
      <c r="M407" s="10" t="s">
        <v>65</v>
      </c>
      <c r="N407" s="10" t="s">
        <v>74</v>
      </c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</row>
    <row r="408" ht="14.25" hidden="1" customHeight="1">
      <c r="A408" s="10">
        <f t="shared" si="53"/>
        <v>378</v>
      </c>
      <c r="B408" s="10" t="s">
        <v>1448</v>
      </c>
      <c r="C408" s="11" t="s">
        <v>1641</v>
      </c>
      <c r="D408" s="11" t="s">
        <v>1642</v>
      </c>
      <c r="E408" s="10">
        <f t="shared" si="54"/>
        <v>55</v>
      </c>
      <c r="F408" s="11" t="s">
        <v>1643</v>
      </c>
      <c r="G408" s="11"/>
      <c r="H408" s="10"/>
      <c r="I408" s="11"/>
      <c r="J408" s="11"/>
      <c r="K408" s="10" t="s">
        <v>145</v>
      </c>
      <c r="L408" s="10" t="s">
        <v>145</v>
      </c>
      <c r="M408" s="10" t="s">
        <v>65</v>
      </c>
      <c r="N408" s="10" t="s">
        <v>95</v>
      </c>
      <c r="O408" s="10"/>
      <c r="P408" s="10"/>
      <c r="Q408" s="10"/>
      <c r="R408" s="10"/>
      <c r="S408" s="10"/>
      <c r="T408" s="10"/>
      <c r="U408" s="10" t="s">
        <v>95</v>
      </c>
      <c r="V408" s="10"/>
      <c r="W408" s="10">
        <v>2.0</v>
      </c>
      <c r="X408" s="10" t="s">
        <v>74</v>
      </c>
      <c r="Y408" s="10" t="s">
        <v>75</v>
      </c>
      <c r="Z408" s="10" t="s">
        <v>74</v>
      </c>
      <c r="AA408" s="10" t="s">
        <v>76</v>
      </c>
      <c r="AB408" s="10" t="s">
        <v>74</v>
      </c>
      <c r="AC408" s="10"/>
      <c r="AD408" s="10" t="s">
        <v>1644</v>
      </c>
      <c r="AE408" s="10">
        <v>4.0</v>
      </c>
      <c r="AF408" s="10" t="s">
        <v>74</v>
      </c>
      <c r="AG408" s="10" t="s">
        <v>74</v>
      </c>
      <c r="AH408" s="10" t="s">
        <v>74</v>
      </c>
      <c r="AI408" s="10" t="s">
        <v>74</v>
      </c>
      <c r="AJ408" s="10" t="s">
        <v>74</v>
      </c>
      <c r="AK408" s="10" t="s">
        <v>1645</v>
      </c>
      <c r="AL408" s="10">
        <v>81.0</v>
      </c>
      <c r="AM408" s="10" t="s">
        <v>1646</v>
      </c>
      <c r="AN408" s="10">
        <v>2.0</v>
      </c>
      <c r="AO408" s="10" t="s">
        <v>74</v>
      </c>
      <c r="AP408" s="10" t="s">
        <v>74</v>
      </c>
      <c r="AQ408" s="10" t="s">
        <v>74</v>
      </c>
      <c r="AR408" s="10">
        <v>0.0</v>
      </c>
      <c r="AS408" s="10" t="s">
        <v>345</v>
      </c>
      <c r="AT408" s="10">
        <v>996.0</v>
      </c>
      <c r="AU408" s="10"/>
      <c r="AV408" s="10" t="s">
        <v>74</v>
      </c>
      <c r="AW408" s="10" t="s">
        <v>74</v>
      </c>
      <c r="AX408" s="10">
        <v>0.0</v>
      </c>
      <c r="AY408" s="10">
        <v>0.0</v>
      </c>
      <c r="AZ408" s="10" t="s">
        <v>74</v>
      </c>
      <c r="BA408" s="10" t="s">
        <v>74</v>
      </c>
      <c r="BB408" s="10">
        <v>1.0</v>
      </c>
      <c r="BC408" s="10" t="s">
        <v>74</v>
      </c>
      <c r="BD408" s="10" t="s">
        <v>74</v>
      </c>
      <c r="BE408" s="10">
        <v>0.0</v>
      </c>
      <c r="BF408" s="10">
        <v>0.0</v>
      </c>
    </row>
    <row r="409" ht="14.25" hidden="1" customHeight="1">
      <c r="A409" s="10">
        <f t="shared" si="53"/>
        <v>379</v>
      </c>
      <c r="B409" s="10" t="s">
        <v>1448</v>
      </c>
      <c r="C409" s="11" t="s">
        <v>1641</v>
      </c>
      <c r="D409" s="11" t="s">
        <v>1642</v>
      </c>
      <c r="E409" s="10">
        <f t="shared" si="54"/>
        <v>56</v>
      </c>
      <c r="F409" s="11" t="s">
        <v>1647</v>
      </c>
      <c r="G409" s="11"/>
      <c r="H409" s="10"/>
      <c r="I409" s="11"/>
      <c r="J409" s="11"/>
      <c r="K409" s="10" t="s">
        <v>145</v>
      </c>
      <c r="L409" s="10" t="s">
        <v>145</v>
      </c>
      <c r="M409" s="10" t="s">
        <v>65</v>
      </c>
      <c r="N409" s="10" t="s">
        <v>74</v>
      </c>
      <c r="O409" s="10" t="s">
        <v>1648</v>
      </c>
      <c r="P409" s="10" t="s">
        <v>233</v>
      </c>
      <c r="Q409" s="10"/>
      <c r="R409" s="10"/>
      <c r="S409" s="10"/>
      <c r="T409" s="10"/>
      <c r="U409" s="10"/>
      <c r="V409" s="10" t="s">
        <v>1649</v>
      </c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</row>
    <row r="410" ht="14.25" hidden="1" customHeight="1">
      <c r="A410" s="10">
        <f t="shared" si="53"/>
        <v>380</v>
      </c>
      <c r="B410" s="10" t="s">
        <v>1448</v>
      </c>
      <c r="C410" s="11" t="s">
        <v>1641</v>
      </c>
      <c r="D410" s="11" t="s">
        <v>1650</v>
      </c>
      <c r="E410" s="10">
        <f t="shared" si="54"/>
        <v>57</v>
      </c>
      <c r="F410" s="11" t="s">
        <v>1651</v>
      </c>
      <c r="G410" s="11"/>
      <c r="H410" s="10"/>
      <c r="I410" s="11"/>
      <c r="J410" s="11"/>
      <c r="K410" s="10" t="s">
        <v>145</v>
      </c>
      <c r="L410" s="10" t="s">
        <v>145</v>
      </c>
      <c r="M410" s="10" t="s">
        <v>65</v>
      </c>
      <c r="N410" s="10" t="s">
        <v>74</v>
      </c>
      <c r="O410" s="10" t="s">
        <v>1652</v>
      </c>
      <c r="P410" s="10" t="s">
        <v>233</v>
      </c>
      <c r="Q410" s="10"/>
      <c r="R410" s="10"/>
      <c r="S410" s="10"/>
      <c r="T410" s="10"/>
      <c r="U410" s="10"/>
      <c r="V410" s="10" t="s">
        <v>1653</v>
      </c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</row>
    <row r="411" ht="14.25" hidden="1" customHeight="1">
      <c r="A411" s="10">
        <f t="shared" si="53"/>
        <v>381</v>
      </c>
      <c r="B411" s="10" t="s">
        <v>1448</v>
      </c>
      <c r="C411" s="11" t="s">
        <v>1641</v>
      </c>
      <c r="D411" s="11" t="s">
        <v>1650</v>
      </c>
      <c r="E411" s="10">
        <f t="shared" si="54"/>
        <v>58</v>
      </c>
      <c r="F411" s="11" t="s">
        <v>1654</v>
      </c>
      <c r="G411" s="11"/>
      <c r="H411" s="10"/>
      <c r="I411" s="11"/>
      <c r="J411" s="11"/>
      <c r="K411" s="10" t="s">
        <v>145</v>
      </c>
      <c r="L411" s="10" t="s">
        <v>145</v>
      </c>
      <c r="M411" s="10" t="s">
        <v>65</v>
      </c>
      <c r="N411" s="10" t="s">
        <v>74</v>
      </c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</row>
    <row r="412" ht="14.25" hidden="1" customHeight="1">
      <c r="A412" s="10">
        <f t="shared" si="53"/>
        <v>382</v>
      </c>
      <c r="B412" s="10" t="s">
        <v>1448</v>
      </c>
      <c r="C412" s="11" t="s">
        <v>1641</v>
      </c>
      <c r="D412" s="11" t="s">
        <v>1655</v>
      </c>
      <c r="E412" s="10">
        <f t="shared" si="54"/>
        <v>59</v>
      </c>
      <c r="F412" s="11" t="s">
        <v>1656</v>
      </c>
      <c r="G412" s="11"/>
      <c r="H412" s="10"/>
      <c r="I412" s="11"/>
      <c r="J412" s="11"/>
      <c r="K412" s="10" t="s">
        <v>145</v>
      </c>
      <c r="L412" s="10" t="s">
        <v>145</v>
      </c>
      <c r="M412" s="10" t="s">
        <v>65</v>
      </c>
      <c r="N412" s="10" t="s">
        <v>74</v>
      </c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</row>
    <row r="413" ht="14.25" hidden="1" customHeight="1">
      <c r="A413" s="10">
        <f t="shared" si="53"/>
        <v>383</v>
      </c>
      <c r="B413" s="10" t="s">
        <v>1448</v>
      </c>
      <c r="C413" s="11" t="s">
        <v>1641</v>
      </c>
      <c r="D413" s="11" t="s">
        <v>1554</v>
      </c>
      <c r="E413" s="10">
        <f t="shared" si="54"/>
        <v>60</v>
      </c>
      <c r="F413" s="11" t="s">
        <v>1657</v>
      </c>
      <c r="G413" s="11"/>
      <c r="H413" s="10"/>
      <c r="I413" s="11"/>
      <c r="J413" s="11"/>
      <c r="K413" s="10" t="s">
        <v>145</v>
      </c>
      <c r="L413" s="10" t="s">
        <v>145</v>
      </c>
      <c r="M413" s="10" t="s">
        <v>65</v>
      </c>
      <c r="N413" s="10" t="s">
        <v>74</v>
      </c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</row>
    <row r="414" ht="14.25" hidden="1" customHeight="1">
      <c r="A414" s="10">
        <f t="shared" si="53"/>
        <v>384</v>
      </c>
      <c r="B414" s="10" t="s">
        <v>1448</v>
      </c>
      <c r="C414" s="11" t="s">
        <v>1641</v>
      </c>
      <c r="D414" s="11" t="s">
        <v>1554</v>
      </c>
      <c r="E414" s="10">
        <f t="shared" si="54"/>
        <v>61</v>
      </c>
      <c r="F414" s="11" t="s">
        <v>1658</v>
      </c>
      <c r="G414" s="11"/>
      <c r="H414" s="10"/>
      <c r="I414" s="11"/>
      <c r="J414" s="11"/>
      <c r="K414" s="10" t="s">
        <v>145</v>
      </c>
      <c r="L414" s="10" t="s">
        <v>145</v>
      </c>
      <c r="M414" s="10" t="s">
        <v>245</v>
      </c>
      <c r="N414" s="10" t="s">
        <v>74</v>
      </c>
      <c r="O414" s="10" t="s">
        <v>1659</v>
      </c>
      <c r="P414" s="10" t="s">
        <v>233</v>
      </c>
      <c r="Q414" s="10"/>
      <c r="R414" s="10"/>
      <c r="S414" s="10"/>
      <c r="T414" s="10"/>
      <c r="U414" s="10"/>
      <c r="V414" s="10" t="s">
        <v>1660</v>
      </c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</row>
    <row r="415" ht="14.25" hidden="1" customHeight="1">
      <c r="A415" s="10">
        <f t="shared" si="53"/>
        <v>385</v>
      </c>
      <c r="B415" s="10" t="s">
        <v>1448</v>
      </c>
      <c r="C415" s="11" t="s">
        <v>1641</v>
      </c>
      <c r="D415" s="11" t="s">
        <v>1661</v>
      </c>
      <c r="E415" s="10">
        <f t="shared" si="54"/>
        <v>62</v>
      </c>
      <c r="F415" s="11" t="s">
        <v>1662</v>
      </c>
      <c r="G415" s="11"/>
      <c r="H415" s="10"/>
      <c r="I415" s="11"/>
      <c r="J415" s="11"/>
      <c r="K415" s="10" t="s">
        <v>145</v>
      </c>
      <c r="L415" s="10" t="s">
        <v>145</v>
      </c>
      <c r="M415" s="10" t="s">
        <v>65</v>
      </c>
      <c r="N415" s="10" t="s">
        <v>74</v>
      </c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</row>
    <row r="416" ht="14.25" hidden="1" customHeight="1">
      <c r="A416" s="10">
        <f t="shared" si="53"/>
        <v>386</v>
      </c>
      <c r="B416" s="10" t="s">
        <v>1448</v>
      </c>
      <c r="C416" s="11" t="s">
        <v>1641</v>
      </c>
      <c r="D416" s="11" t="s">
        <v>1663</v>
      </c>
      <c r="E416" s="10">
        <f t="shared" si="54"/>
        <v>63</v>
      </c>
      <c r="F416" s="11" t="s">
        <v>1664</v>
      </c>
      <c r="G416" s="11"/>
      <c r="H416" s="10"/>
      <c r="I416" s="11"/>
      <c r="J416" s="11"/>
      <c r="K416" s="10" t="s">
        <v>145</v>
      </c>
      <c r="L416" s="10" t="s">
        <v>145</v>
      </c>
      <c r="M416" s="10" t="s">
        <v>245</v>
      </c>
      <c r="N416" s="10" t="s">
        <v>74</v>
      </c>
      <c r="O416" s="10" t="s">
        <v>1665</v>
      </c>
      <c r="P416" s="10" t="s">
        <v>233</v>
      </c>
      <c r="Q416" s="10"/>
      <c r="R416" s="10"/>
      <c r="S416" s="10"/>
      <c r="T416" s="10"/>
      <c r="U416" s="10"/>
      <c r="V416" s="10" t="s">
        <v>1666</v>
      </c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</row>
    <row r="417" ht="14.25" hidden="1" customHeight="1">
      <c r="A417" s="10">
        <f t="shared" si="53"/>
        <v>387</v>
      </c>
      <c r="B417" s="10" t="s">
        <v>1448</v>
      </c>
      <c r="C417" s="11" t="s">
        <v>1641</v>
      </c>
      <c r="D417" s="11" t="s">
        <v>1667</v>
      </c>
      <c r="E417" s="10">
        <f t="shared" si="54"/>
        <v>64</v>
      </c>
      <c r="F417" s="11" t="s">
        <v>1667</v>
      </c>
      <c r="G417" s="11"/>
      <c r="H417" s="10"/>
      <c r="I417" s="11"/>
      <c r="J417" s="11"/>
      <c r="K417" s="10" t="s">
        <v>145</v>
      </c>
      <c r="L417" s="10" t="s">
        <v>145</v>
      </c>
      <c r="M417" s="10" t="s">
        <v>245</v>
      </c>
      <c r="N417" s="10" t="s">
        <v>74</v>
      </c>
      <c r="O417" s="10" t="s">
        <v>1668</v>
      </c>
      <c r="P417" s="10" t="s">
        <v>233</v>
      </c>
      <c r="Q417" s="10"/>
      <c r="R417" s="10"/>
      <c r="S417" s="10"/>
      <c r="T417" s="10"/>
      <c r="U417" s="10"/>
      <c r="V417" s="10" t="s">
        <v>1669</v>
      </c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</row>
    <row r="418" ht="14.25" hidden="1" customHeight="1">
      <c r="A418" s="10">
        <f t="shared" si="53"/>
        <v>388</v>
      </c>
      <c r="B418" s="10" t="s">
        <v>1448</v>
      </c>
      <c r="C418" s="11" t="s">
        <v>1670</v>
      </c>
      <c r="D418" s="11" t="s">
        <v>1671</v>
      </c>
      <c r="E418" s="10">
        <f t="shared" si="54"/>
        <v>65</v>
      </c>
      <c r="F418" s="11" t="s">
        <v>1672</v>
      </c>
      <c r="G418" s="11"/>
      <c r="H418" s="10"/>
      <c r="I418" s="11"/>
      <c r="J418" s="11"/>
      <c r="K418" s="10" t="s">
        <v>145</v>
      </c>
      <c r="L418" s="10" t="s">
        <v>252</v>
      </c>
      <c r="M418" s="10" t="s">
        <v>65</v>
      </c>
      <c r="N418" s="10" t="s">
        <v>95</v>
      </c>
      <c r="O418" s="10"/>
      <c r="P418" s="10" t="s">
        <v>233</v>
      </c>
      <c r="Q418" s="10"/>
      <c r="R418" s="10"/>
      <c r="S418" s="10"/>
      <c r="T418" s="10"/>
      <c r="U418" s="10" t="s">
        <v>72</v>
      </c>
      <c r="V418" s="10" t="s">
        <v>1673</v>
      </c>
      <c r="W418" s="10">
        <v>2.0</v>
      </c>
      <c r="X418" s="10" t="s">
        <v>74</v>
      </c>
      <c r="Y418" s="10" t="s">
        <v>75</v>
      </c>
      <c r="Z418" s="10" t="s">
        <v>74</v>
      </c>
      <c r="AA418" s="10" t="s">
        <v>76</v>
      </c>
      <c r="AB418" s="10" t="s">
        <v>74</v>
      </c>
      <c r="AC418" s="10"/>
      <c r="AD418" s="10" t="s">
        <v>74</v>
      </c>
      <c r="AE418" s="10">
        <v>4.0</v>
      </c>
      <c r="AF418" s="10" t="s">
        <v>74</v>
      </c>
      <c r="AG418" s="10" t="s">
        <v>74</v>
      </c>
      <c r="AH418" s="10" t="s">
        <v>74</v>
      </c>
      <c r="AI418" s="10" t="s">
        <v>74</v>
      </c>
      <c r="AJ418" s="10" t="s">
        <v>74</v>
      </c>
      <c r="AK418" s="10" t="s">
        <v>1674</v>
      </c>
      <c r="AL418" s="10">
        <v>81.0</v>
      </c>
      <c r="AM418" s="10" t="s">
        <v>1675</v>
      </c>
      <c r="AN418" s="10">
        <v>1.0</v>
      </c>
      <c r="AO418" s="10" t="s">
        <v>74</v>
      </c>
      <c r="AP418" s="10" t="s">
        <v>74</v>
      </c>
      <c r="AQ418" s="10" t="s">
        <v>74</v>
      </c>
      <c r="AR418" s="10">
        <v>0.0</v>
      </c>
      <c r="AS418" s="10" t="s">
        <v>345</v>
      </c>
      <c r="AT418" s="10">
        <v>996.0</v>
      </c>
      <c r="AU418" s="10"/>
      <c r="AV418" s="10" t="s">
        <v>74</v>
      </c>
      <c r="AW418" s="10" t="s">
        <v>74</v>
      </c>
      <c r="AX418" s="10">
        <v>0.0</v>
      </c>
      <c r="AY418" s="10">
        <v>0.0</v>
      </c>
      <c r="AZ418" s="10" t="s">
        <v>74</v>
      </c>
      <c r="BA418" s="10" t="s">
        <v>74</v>
      </c>
      <c r="BB418" s="10">
        <v>1.0</v>
      </c>
      <c r="BC418" s="10" t="s">
        <v>74</v>
      </c>
      <c r="BD418" s="10" t="s">
        <v>74</v>
      </c>
      <c r="BE418" s="10">
        <v>0.0</v>
      </c>
      <c r="BF418" s="10">
        <v>0.0</v>
      </c>
    </row>
    <row r="419" ht="14.25" hidden="1" customHeight="1">
      <c r="A419" s="10">
        <f t="shared" si="53"/>
        <v>389</v>
      </c>
      <c r="B419" s="10" t="s">
        <v>1448</v>
      </c>
      <c r="C419" s="11" t="s">
        <v>1670</v>
      </c>
      <c r="D419" s="11" t="s">
        <v>1676</v>
      </c>
      <c r="E419" s="10">
        <f t="shared" si="54"/>
        <v>66</v>
      </c>
      <c r="F419" s="11" t="s">
        <v>1677</v>
      </c>
      <c r="G419" s="11"/>
      <c r="H419" s="10"/>
      <c r="I419" s="11"/>
      <c r="J419" s="11"/>
      <c r="K419" s="10" t="s">
        <v>145</v>
      </c>
      <c r="L419" s="10" t="s">
        <v>145</v>
      </c>
      <c r="M419" s="10" t="s">
        <v>65</v>
      </c>
      <c r="N419" s="10" t="s">
        <v>74</v>
      </c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</row>
    <row r="420" ht="14.25" hidden="1" customHeight="1">
      <c r="A420" s="10">
        <f t="shared" si="53"/>
        <v>390</v>
      </c>
      <c r="B420" s="10" t="s">
        <v>1448</v>
      </c>
      <c r="C420" s="11" t="s">
        <v>1670</v>
      </c>
      <c r="D420" s="11" t="s">
        <v>1678</v>
      </c>
      <c r="E420" s="10">
        <f t="shared" si="54"/>
        <v>67</v>
      </c>
      <c r="F420" s="11" t="s">
        <v>1679</v>
      </c>
      <c r="G420" s="11"/>
      <c r="H420" s="10"/>
      <c r="I420" s="11"/>
      <c r="J420" s="11"/>
      <c r="K420" s="10" t="s">
        <v>145</v>
      </c>
      <c r="L420" s="10" t="s">
        <v>145</v>
      </c>
      <c r="M420" s="10" t="s">
        <v>245</v>
      </c>
      <c r="N420" s="10" t="s">
        <v>74</v>
      </c>
      <c r="O420" s="10" t="s">
        <v>1680</v>
      </c>
      <c r="P420" s="10" t="s">
        <v>233</v>
      </c>
      <c r="Q420" s="10"/>
      <c r="R420" s="10"/>
      <c r="S420" s="10"/>
      <c r="T420" s="10"/>
      <c r="U420" s="10"/>
      <c r="V420" s="10" t="s">
        <v>1681</v>
      </c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</row>
    <row r="421" ht="14.25" hidden="1" customHeight="1">
      <c r="A421" s="10">
        <f t="shared" si="53"/>
        <v>391</v>
      </c>
      <c r="B421" s="10" t="s">
        <v>1448</v>
      </c>
      <c r="C421" s="11" t="s">
        <v>1670</v>
      </c>
      <c r="D421" s="11" t="s">
        <v>1678</v>
      </c>
      <c r="E421" s="10">
        <f t="shared" si="54"/>
        <v>68</v>
      </c>
      <c r="F421" s="11" t="s">
        <v>1682</v>
      </c>
      <c r="G421" s="11"/>
      <c r="H421" s="10"/>
      <c r="I421" s="11"/>
      <c r="J421" s="11"/>
      <c r="K421" s="10" t="s">
        <v>145</v>
      </c>
      <c r="L421" s="10" t="s">
        <v>145</v>
      </c>
      <c r="M421" s="10" t="s">
        <v>65</v>
      </c>
      <c r="N421" s="10" t="s">
        <v>74</v>
      </c>
      <c r="O421" s="10" t="s">
        <v>1683</v>
      </c>
      <c r="P421" s="10" t="s">
        <v>233</v>
      </c>
      <c r="Q421" s="10"/>
      <c r="R421" s="10"/>
      <c r="S421" s="10"/>
      <c r="T421" s="10"/>
      <c r="U421" s="10"/>
      <c r="V421" s="10" t="s">
        <v>1684</v>
      </c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</row>
    <row r="422" ht="14.25" customHeight="1">
      <c r="A422" s="10">
        <f t="shared" si="53"/>
        <v>392</v>
      </c>
      <c r="B422" s="10" t="s">
        <v>1448</v>
      </c>
      <c r="C422" s="11" t="s">
        <v>1670</v>
      </c>
      <c r="D422" s="11" t="s">
        <v>1685</v>
      </c>
      <c r="E422" s="10">
        <f t="shared" si="54"/>
        <v>69</v>
      </c>
      <c r="F422" s="11" t="s">
        <v>1686</v>
      </c>
      <c r="G422" s="11"/>
      <c r="H422" s="10"/>
      <c r="I422" s="11"/>
      <c r="J422" s="11"/>
      <c r="K422" s="10" t="s">
        <v>64</v>
      </c>
      <c r="L422" s="10" t="s">
        <v>64</v>
      </c>
      <c r="M422" s="10" t="s">
        <v>65</v>
      </c>
      <c r="N422" s="10" t="s">
        <v>228</v>
      </c>
      <c r="O422" s="10" t="s">
        <v>67</v>
      </c>
      <c r="P422" s="10" t="s">
        <v>68</v>
      </c>
      <c r="Q422" s="10"/>
      <c r="R422" s="10"/>
      <c r="S422" s="10"/>
      <c r="T422" s="10"/>
      <c r="U422" s="10" t="s">
        <v>72</v>
      </c>
      <c r="V422" s="10" t="s">
        <v>1687</v>
      </c>
      <c r="W422" s="10">
        <v>1.0</v>
      </c>
      <c r="X422" s="10" t="s">
        <v>74</v>
      </c>
      <c r="Y422" s="10" t="s">
        <v>75</v>
      </c>
      <c r="Z422" s="10" t="s">
        <v>74</v>
      </c>
      <c r="AA422" s="10" t="s">
        <v>76</v>
      </c>
      <c r="AB422" s="10" t="s">
        <v>74</v>
      </c>
      <c r="AC422" s="10"/>
      <c r="AD422" s="10" t="s">
        <v>74</v>
      </c>
      <c r="AE422" s="10">
        <v>4.0</v>
      </c>
      <c r="AF422" s="10" t="s">
        <v>74</v>
      </c>
      <c r="AG422" s="10" t="s">
        <v>74</v>
      </c>
      <c r="AH422" s="10" t="s">
        <v>74</v>
      </c>
      <c r="AI422" s="10" t="s">
        <v>74</v>
      </c>
      <c r="AJ422" s="10" t="s">
        <v>74</v>
      </c>
      <c r="AK422" s="10" t="s">
        <v>1688</v>
      </c>
      <c r="AL422" s="10">
        <v>81.0</v>
      </c>
      <c r="AM422" s="10" t="s">
        <v>1675</v>
      </c>
      <c r="AN422" s="10">
        <v>1.0</v>
      </c>
      <c r="AO422" s="10" t="s">
        <v>74</v>
      </c>
      <c r="AP422" s="10" t="s">
        <v>90</v>
      </c>
      <c r="AQ422" s="10" t="s">
        <v>91</v>
      </c>
      <c r="AR422" s="10">
        <v>0.0</v>
      </c>
      <c r="AS422" s="10" t="s">
        <v>81</v>
      </c>
      <c r="AT422" s="10">
        <v>4.0</v>
      </c>
      <c r="AU422" s="10"/>
      <c r="AV422" s="10" t="s">
        <v>74</v>
      </c>
      <c r="AW422" s="10" t="s">
        <v>74</v>
      </c>
      <c r="AX422" s="10">
        <v>0.0</v>
      </c>
      <c r="AY422" s="10">
        <v>59.0</v>
      </c>
      <c r="AZ422" s="10" t="s">
        <v>74</v>
      </c>
      <c r="BA422" s="10" t="s">
        <v>74</v>
      </c>
      <c r="BB422" s="10">
        <v>1.0</v>
      </c>
      <c r="BC422" s="10" t="s">
        <v>74</v>
      </c>
      <c r="BD422" s="10" t="s">
        <v>74</v>
      </c>
      <c r="BE422" s="10">
        <v>3.0</v>
      </c>
      <c r="BF422" s="10">
        <v>3.0</v>
      </c>
    </row>
    <row r="423" ht="14.25" hidden="1" customHeight="1">
      <c r="A423" s="10">
        <f t="shared" si="53"/>
        <v>393</v>
      </c>
      <c r="B423" s="10" t="s">
        <v>1448</v>
      </c>
      <c r="C423" s="11" t="s">
        <v>1670</v>
      </c>
      <c r="D423" s="11" t="s">
        <v>1689</v>
      </c>
      <c r="E423" s="10">
        <f t="shared" si="54"/>
        <v>70</v>
      </c>
      <c r="F423" s="11" t="s">
        <v>1689</v>
      </c>
      <c r="G423" s="11"/>
      <c r="H423" s="10"/>
      <c r="I423" s="11"/>
      <c r="J423" s="11"/>
      <c r="K423" s="10" t="s">
        <v>64</v>
      </c>
      <c r="L423" s="10" t="s">
        <v>64</v>
      </c>
      <c r="M423" s="10" t="s">
        <v>65</v>
      </c>
      <c r="N423" s="10" t="s">
        <v>86</v>
      </c>
      <c r="O423" s="10" t="s">
        <v>67</v>
      </c>
      <c r="P423" s="10"/>
      <c r="Q423" s="10"/>
      <c r="R423" s="10"/>
      <c r="S423" s="10"/>
      <c r="T423" s="10"/>
      <c r="U423" s="10" t="s">
        <v>95</v>
      </c>
      <c r="V423" s="10" t="s">
        <v>74</v>
      </c>
      <c r="W423" s="10">
        <v>2.0</v>
      </c>
      <c r="X423" s="10" t="s">
        <v>74</v>
      </c>
      <c r="Y423" s="10" t="s">
        <v>75</v>
      </c>
      <c r="Z423" s="10" t="s">
        <v>74</v>
      </c>
      <c r="AA423" s="10" t="s">
        <v>76</v>
      </c>
      <c r="AB423" s="10" t="s">
        <v>74</v>
      </c>
      <c r="AC423" s="10"/>
      <c r="AD423" s="10" t="s">
        <v>74</v>
      </c>
      <c r="AE423" s="10">
        <v>4.0</v>
      </c>
      <c r="AF423" s="10" t="s">
        <v>74</v>
      </c>
      <c r="AG423" s="10" t="s">
        <v>74</v>
      </c>
      <c r="AH423" s="10" t="s">
        <v>74</v>
      </c>
      <c r="AI423" s="10" t="s">
        <v>74</v>
      </c>
      <c r="AJ423" s="10" t="s">
        <v>74</v>
      </c>
      <c r="AK423" s="10" t="s">
        <v>1690</v>
      </c>
      <c r="AL423" s="10">
        <v>81.0</v>
      </c>
      <c r="AM423" s="10" t="s">
        <v>1675</v>
      </c>
      <c r="AN423" s="10">
        <v>1.0</v>
      </c>
      <c r="AO423" s="10" t="s">
        <v>74</v>
      </c>
      <c r="AP423" s="10" t="s">
        <v>74</v>
      </c>
      <c r="AQ423" s="10" t="s">
        <v>74</v>
      </c>
      <c r="AR423" s="10">
        <v>0.0</v>
      </c>
      <c r="AS423" s="10" t="s">
        <v>74</v>
      </c>
      <c r="AT423" s="10">
        <v>996.0</v>
      </c>
      <c r="AU423" s="10"/>
      <c r="AV423" s="10" t="s">
        <v>74</v>
      </c>
      <c r="AW423" s="10" t="s">
        <v>74</v>
      </c>
      <c r="AX423" s="10">
        <v>0.0</v>
      </c>
      <c r="AY423" s="10">
        <v>0.0</v>
      </c>
      <c r="AZ423" s="10" t="s">
        <v>74</v>
      </c>
      <c r="BA423" s="10" t="s">
        <v>74</v>
      </c>
      <c r="BB423" s="10">
        <v>1.0</v>
      </c>
      <c r="BC423" s="10" t="s">
        <v>74</v>
      </c>
      <c r="BD423" s="10" t="s">
        <v>74</v>
      </c>
      <c r="BE423" s="10">
        <v>0.0</v>
      </c>
      <c r="BF423" s="10">
        <v>0.0</v>
      </c>
    </row>
    <row r="424" ht="14.25" hidden="1" customHeight="1">
      <c r="A424" s="10">
        <f t="shared" si="53"/>
        <v>394</v>
      </c>
      <c r="B424" s="10" t="s">
        <v>1448</v>
      </c>
      <c r="C424" s="11" t="s">
        <v>1691</v>
      </c>
      <c r="D424" s="11" t="s">
        <v>1692</v>
      </c>
      <c r="E424" s="10">
        <f t="shared" si="54"/>
        <v>71</v>
      </c>
      <c r="F424" s="11" t="s">
        <v>1693</v>
      </c>
      <c r="G424" s="11"/>
      <c r="H424" s="10"/>
      <c r="I424" s="11"/>
      <c r="J424" s="11"/>
      <c r="K424" s="10" t="s">
        <v>64</v>
      </c>
      <c r="L424" s="10" t="s">
        <v>64</v>
      </c>
      <c r="M424" s="10" t="s">
        <v>245</v>
      </c>
      <c r="N424" s="10" t="s">
        <v>86</v>
      </c>
      <c r="O424" s="10" t="s">
        <v>67</v>
      </c>
      <c r="P424" s="10" t="s">
        <v>68</v>
      </c>
      <c r="Q424" s="10" t="s">
        <v>1694</v>
      </c>
      <c r="R424" s="10" t="s">
        <v>1695</v>
      </c>
      <c r="S424" s="10" t="s">
        <v>63</v>
      </c>
      <c r="T424" s="10"/>
      <c r="U424" s="10" t="s">
        <v>72</v>
      </c>
      <c r="V424" s="10" t="s">
        <v>1696</v>
      </c>
      <c r="W424" s="10">
        <v>1.0</v>
      </c>
      <c r="X424" s="10" t="s">
        <v>74</v>
      </c>
      <c r="Y424" s="10" t="s">
        <v>75</v>
      </c>
      <c r="Z424" s="10" t="s">
        <v>74</v>
      </c>
      <c r="AA424" s="10" t="s">
        <v>76</v>
      </c>
      <c r="AB424" s="10" t="s">
        <v>74</v>
      </c>
      <c r="AC424" s="10"/>
      <c r="AD424" s="10" t="s">
        <v>74</v>
      </c>
      <c r="AE424" s="10">
        <v>4.0</v>
      </c>
      <c r="AF424" s="10" t="s">
        <v>74</v>
      </c>
      <c r="AG424" s="10" t="s">
        <v>74</v>
      </c>
      <c r="AH424" s="10" t="s">
        <v>74</v>
      </c>
      <c r="AI424" s="10" t="s">
        <v>74</v>
      </c>
      <c r="AJ424" s="10" t="s">
        <v>74</v>
      </c>
      <c r="AK424" s="10" t="s">
        <v>1697</v>
      </c>
      <c r="AL424" s="10">
        <v>81.0</v>
      </c>
      <c r="AM424" s="10" t="s">
        <v>1611</v>
      </c>
      <c r="AN424" s="10">
        <v>3.0</v>
      </c>
      <c r="AO424" s="10" t="s">
        <v>74</v>
      </c>
      <c r="AP424" s="10" t="s">
        <v>90</v>
      </c>
      <c r="AQ424" s="10" t="s">
        <v>91</v>
      </c>
      <c r="AR424" s="10">
        <v>0.0</v>
      </c>
      <c r="AS424" s="10" t="s">
        <v>81</v>
      </c>
      <c r="AT424" s="10">
        <v>4.0</v>
      </c>
      <c r="AU424" s="10"/>
      <c r="AV424" s="10" t="s">
        <v>74</v>
      </c>
      <c r="AW424" s="10" t="s">
        <v>74</v>
      </c>
      <c r="AX424" s="10">
        <v>0.0</v>
      </c>
      <c r="AY424" s="10">
        <v>47.0</v>
      </c>
      <c r="AZ424" s="10" t="s">
        <v>74</v>
      </c>
      <c r="BA424" s="10" t="s">
        <v>74</v>
      </c>
      <c r="BB424" s="10">
        <v>1.0</v>
      </c>
      <c r="BC424" s="10" t="s">
        <v>74</v>
      </c>
      <c r="BD424" s="10" t="s">
        <v>74</v>
      </c>
      <c r="BE424" s="10">
        <v>2.0</v>
      </c>
      <c r="BF424" s="10">
        <v>3.0</v>
      </c>
    </row>
    <row r="425" ht="14.25" hidden="1" customHeight="1">
      <c r="A425" s="10">
        <f t="shared" si="53"/>
        <v>395</v>
      </c>
      <c r="B425" s="10" t="s">
        <v>1448</v>
      </c>
      <c r="C425" s="11" t="s">
        <v>1691</v>
      </c>
      <c r="D425" s="11" t="s">
        <v>1698</v>
      </c>
      <c r="E425" s="10">
        <f t="shared" si="54"/>
        <v>72</v>
      </c>
      <c r="F425" s="11" t="s">
        <v>1699</v>
      </c>
      <c r="G425" s="11"/>
      <c r="H425" s="10"/>
      <c r="I425" s="11"/>
      <c r="J425" s="11"/>
      <c r="K425" s="10" t="s">
        <v>64</v>
      </c>
      <c r="L425" s="10" t="s">
        <v>64</v>
      </c>
      <c r="M425" s="10" t="s">
        <v>245</v>
      </c>
      <c r="N425" s="10" t="s">
        <v>86</v>
      </c>
      <c r="O425" s="10" t="s">
        <v>67</v>
      </c>
      <c r="P425" s="10" t="s">
        <v>68</v>
      </c>
      <c r="Q425" s="10"/>
      <c r="R425" s="10"/>
      <c r="S425" s="10"/>
      <c r="T425" s="10"/>
      <c r="U425" s="10" t="s">
        <v>72</v>
      </c>
      <c r="V425" s="10" t="s">
        <v>1700</v>
      </c>
      <c r="W425" s="10">
        <v>1.0</v>
      </c>
      <c r="X425" s="10" t="s">
        <v>74</v>
      </c>
      <c r="Y425" s="10" t="s">
        <v>75</v>
      </c>
      <c r="Z425" s="10" t="s">
        <v>74</v>
      </c>
      <c r="AA425" s="10" t="s">
        <v>76</v>
      </c>
      <c r="AB425" s="10" t="s">
        <v>74</v>
      </c>
      <c r="AC425" s="10"/>
      <c r="AD425" s="10" t="s">
        <v>74</v>
      </c>
      <c r="AE425" s="10">
        <v>4.0</v>
      </c>
      <c r="AF425" s="10" t="s">
        <v>74</v>
      </c>
      <c r="AG425" s="10" t="s">
        <v>74</v>
      </c>
      <c r="AH425" s="10" t="s">
        <v>74</v>
      </c>
      <c r="AI425" s="10" t="s">
        <v>74</v>
      </c>
      <c r="AJ425" s="10" t="s">
        <v>74</v>
      </c>
      <c r="AK425" s="10" t="s">
        <v>1701</v>
      </c>
      <c r="AL425" s="10">
        <v>81.0</v>
      </c>
      <c r="AM425" s="10" t="s">
        <v>1611</v>
      </c>
      <c r="AN425" s="10">
        <v>3.0</v>
      </c>
      <c r="AO425" s="10" t="s">
        <v>74</v>
      </c>
      <c r="AP425" s="10" t="s">
        <v>90</v>
      </c>
      <c r="AQ425" s="10" t="s">
        <v>91</v>
      </c>
      <c r="AR425" s="10">
        <v>0.0</v>
      </c>
      <c r="AS425" s="10" t="s">
        <v>81</v>
      </c>
      <c r="AT425" s="10">
        <v>996.0</v>
      </c>
      <c r="AU425" s="10"/>
      <c r="AV425" s="10" t="s">
        <v>74</v>
      </c>
      <c r="AW425" s="10" t="s">
        <v>74</v>
      </c>
      <c r="AX425" s="10">
        <v>0.0</v>
      </c>
      <c r="AY425" s="10">
        <v>43.0</v>
      </c>
      <c r="AZ425" s="10" t="s">
        <v>74</v>
      </c>
      <c r="BA425" s="10" t="s">
        <v>74</v>
      </c>
      <c r="BB425" s="10">
        <v>1.0</v>
      </c>
      <c r="BC425" s="10" t="s">
        <v>74</v>
      </c>
      <c r="BD425" s="10" t="s">
        <v>74</v>
      </c>
      <c r="BE425" s="10">
        <v>3.0</v>
      </c>
      <c r="BF425" s="10">
        <v>3.0</v>
      </c>
    </row>
    <row r="426" ht="14.25" hidden="1" customHeight="1">
      <c r="A426" s="10">
        <f t="shared" si="53"/>
        <v>396</v>
      </c>
      <c r="B426" s="10" t="s">
        <v>1448</v>
      </c>
      <c r="C426" s="11" t="s">
        <v>1691</v>
      </c>
      <c r="D426" s="11" t="s">
        <v>1702</v>
      </c>
      <c r="E426" s="10">
        <f t="shared" si="54"/>
        <v>73</v>
      </c>
      <c r="F426" s="11" t="s">
        <v>1703</v>
      </c>
      <c r="G426" s="11"/>
      <c r="H426" s="10"/>
      <c r="I426" s="11"/>
      <c r="J426" s="11"/>
      <c r="K426" s="10" t="s">
        <v>64</v>
      </c>
      <c r="L426" s="10" t="s">
        <v>64</v>
      </c>
      <c r="M426" s="10" t="s">
        <v>65</v>
      </c>
      <c r="N426" s="10" t="s">
        <v>86</v>
      </c>
      <c r="O426" s="10" t="s">
        <v>67</v>
      </c>
      <c r="P426" s="10" t="s">
        <v>68</v>
      </c>
      <c r="Q426" s="10"/>
      <c r="R426" s="10"/>
      <c r="S426" s="10"/>
      <c r="T426" s="10"/>
      <c r="U426" s="10" t="s">
        <v>72</v>
      </c>
      <c r="V426" s="10" t="s">
        <v>1704</v>
      </c>
      <c r="W426" s="10">
        <v>3.0</v>
      </c>
      <c r="X426" s="10" t="s">
        <v>74</v>
      </c>
      <c r="Y426" s="10" t="s">
        <v>75</v>
      </c>
      <c r="Z426" s="10" t="s">
        <v>74</v>
      </c>
      <c r="AA426" s="10" t="s">
        <v>76</v>
      </c>
      <c r="AB426" s="10" t="s">
        <v>74</v>
      </c>
      <c r="AC426" s="10"/>
      <c r="AD426" s="10" t="s">
        <v>74</v>
      </c>
      <c r="AE426" s="10">
        <v>4.0</v>
      </c>
      <c r="AF426" s="10" t="s">
        <v>74</v>
      </c>
      <c r="AG426" s="10" t="s">
        <v>74</v>
      </c>
      <c r="AH426" s="10" t="s">
        <v>74</v>
      </c>
      <c r="AI426" s="10" t="s">
        <v>74</v>
      </c>
      <c r="AJ426" s="10" t="s">
        <v>74</v>
      </c>
      <c r="AK426" s="10" t="s">
        <v>1705</v>
      </c>
      <c r="AL426" s="10">
        <v>81.0</v>
      </c>
      <c r="AM426" s="10" t="s">
        <v>1611</v>
      </c>
      <c r="AN426" s="10">
        <v>3.0</v>
      </c>
      <c r="AO426" s="10" t="s">
        <v>74</v>
      </c>
      <c r="AP426" s="10" t="s">
        <v>90</v>
      </c>
      <c r="AQ426" s="10" t="s">
        <v>91</v>
      </c>
      <c r="AR426" s="10">
        <v>0.0</v>
      </c>
      <c r="AS426" s="10" t="s">
        <v>81</v>
      </c>
      <c r="AT426" s="10">
        <v>996.0</v>
      </c>
      <c r="AU426" s="10"/>
      <c r="AV426" s="10" t="s">
        <v>74</v>
      </c>
      <c r="AW426" s="10" t="s">
        <v>74</v>
      </c>
      <c r="AX426" s="10">
        <v>0.0</v>
      </c>
      <c r="AY426" s="10">
        <v>43.0</v>
      </c>
      <c r="AZ426" s="10" t="s">
        <v>74</v>
      </c>
      <c r="BA426" s="10" t="s">
        <v>74</v>
      </c>
      <c r="BB426" s="10">
        <v>1.0</v>
      </c>
      <c r="BC426" s="10" t="s">
        <v>74</v>
      </c>
      <c r="BD426" s="10" t="s">
        <v>74</v>
      </c>
      <c r="BE426" s="10">
        <v>3.0</v>
      </c>
      <c r="BF426" s="10">
        <v>3.0</v>
      </c>
    </row>
    <row r="427" ht="14.25" hidden="1" customHeight="1">
      <c r="A427" s="10">
        <f t="shared" si="53"/>
        <v>397</v>
      </c>
      <c r="B427" s="10" t="s">
        <v>1448</v>
      </c>
      <c r="C427" s="11" t="s">
        <v>1691</v>
      </c>
      <c r="D427" s="11" t="s">
        <v>1706</v>
      </c>
      <c r="E427" s="10">
        <f t="shared" si="54"/>
        <v>74</v>
      </c>
      <c r="F427" s="11" t="s">
        <v>1707</v>
      </c>
      <c r="G427" s="11"/>
      <c r="H427" s="10"/>
      <c r="I427" s="11"/>
      <c r="J427" s="11"/>
      <c r="K427" s="10" t="s">
        <v>64</v>
      </c>
      <c r="L427" s="10" t="s">
        <v>64</v>
      </c>
      <c r="M427" s="10" t="s">
        <v>245</v>
      </c>
      <c r="N427" s="10" t="s">
        <v>86</v>
      </c>
      <c r="O427" s="10" t="s">
        <v>67</v>
      </c>
      <c r="P427" s="10" t="s">
        <v>68</v>
      </c>
      <c r="Q427" s="10"/>
      <c r="R427" s="10"/>
      <c r="S427" s="10"/>
      <c r="T427" s="10"/>
      <c r="U427" s="10" t="s">
        <v>72</v>
      </c>
      <c r="V427" s="10" t="s">
        <v>1708</v>
      </c>
      <c r="W427" s="10">
        <v>1.0</v>
      </c>
      <c r="X427" s="10" t="s">
        <v>74</v>
      </c>
      <c r="Y427" s="10" t="s">
        <v>75</v>
      </c>
      <c r="Z427" s="10" t="s">
        <v>74</v>
      </c>
      <c r="AA427" s="10" t="s">
        <v>76</v>
      </c>
      <c r="AB427" s="10" t="s">
        <v>74</v>
      </c>
      <c r="AC427" s="10"/>
      <c r="AD427" s="10" t="s">
        <v>74</v>
      </c>
      <c r="AE427" s="10">
        <v>4.0</v>
      </c>
      <c r="AF427" s="10" t="s">
        <v>74</v>
      </c>
      <c r="AG427" s="10" t="s">
        <v>74</v>
      </c>
      <c r="AH427" s="10" t="s">
        <v>74</v>
      </c>
      <c r="AI427" s="10" t="s">
        <v>74</v>
      </c>
      <c r="AJ427" s="10" t="s">
        <v>74</v>
      </c>
      <c r="AK427" s="10" t="s">
        <v>1709</v>
      </c>
      <c r="AL427" s="10">
        <v>81.0</v>
      </c>
      <c r="AM427" s="10" t="s">
        <v>1611</v>
      </c>
      <c r="AN427" s="10">
        <v>2.0</v>
      </c>
      <c r="AO427" s="10" t="s">
        <v>74</v>
      </c>
      <c r="AP427" s="10" t="s">
        <v>90</v>
      </c>
      <c r="AQ427" s="10" t="s">
        <v>91</v>
      </c>
      <c r="AR427" s="10">
        <v>0.0</v>
      </c>
      <c r="AS427" s="10" t="s">
        <v>81</v>
      </c>
      <c r="AT427" s="10">
        <v>996.0</v>
      </c>
      <c r="AU427" s="10"/>
      <c r="AV427" s="10" t="s">
        <v>74</v>
      </c>
      <c r="AW427" s="10" t="s">
        <v>74</v>
      </c>
      <c r="AX427" s="10">
        <v>0.0</v>
      </c>
      <c r="AY427" s="10">
        <v>42.0</v>
      </c>
      <c r="AZ427" s="10" t="s">
        <v>74</v>
      </c>
      <c r="BA427" s="10" t="s">
        <v>74</v>
      </c>
      <c r="BB427" s="10">
        <v>1.0</v>
      </c>
      <c r="BC427" s="10" t="s">
        <v>74</v>
      </c>
      <c r="BD427" s="10" t="s">
        <v>74</v>
      </c>
      <c r="BE427" s="10">
        <v>3.0</v>
      </c>
      <c r="BF427" s="10">
        <v>3.0</v>
      </c>
    </row>
    <row r="428" ht="14.25" hidden="1" customHeight="1">
      <c r="A428" s="10">
        <f t="shared" si="53"/>
        <v>398</v>
      </c>
      <c r="B428" s="10" t="s">
        <v>1448</v>
      </c>
      <c r="C428" s="11" t="s">
        <v>1691</v>
      </c>
      <c r="D428" s="11" t="s">
        <v>1710</v>
      </c>
      <c r="E428" s="10">
        <f t="shared" si="54"/>
        <v>75</v>
      </c>
      <c r="F428" s="11" t="s">
        <v>1710</v>
      </c>
      <c r="G428" s="11"/>
      <c r="H428" s="10"/>
      <c r="I428" s="11"/>
      <c r="J428" s="11"/>
      <c r="K428" s="10" t="s">
        <v>145</v>
      </c>
      <c r="L428" s="10" t="s">
        <v>252</v>
      </c>
      <c r="M428" s="10" t="s">
        <v>65</v>
      </c>
      <c r="N428" s="10" t="s">
        <v>95</v>
      </c>
      <c r="O428" s="10"/>
      <c r="P428" s="10"/>
      <c r="Q428" s="10"/>
      <c r="R428" s="10"/>
      <c r="S428" s="10"/>
      <c r="T428" s="10" t="s">
        <v>1711</v>
      </c>
      <c r="U428" s="10" t="s">
        <v>95</v>
      </c>
      <c r="V428" s="10"/>
      <c r="W428" s="10">
        <v>2.0</v>
      </c>
      <c r="X428" s="10" t="s">
        <v>74</v>
      </c>
      <c r="Y428" s="10" t="s">
        <v>75</v>
      </c>
      <c r="Z428" s="10" t="s">
        <v>74</v>
      </c>
      <c r="AA428" s="10" t="s">
        <v>76</v>
      </c>
      <c r="AB428" s="10" t="s">
        <v>74</v>
      </c>
      <c r="AC428" s="10"/>
      <c r="AD428" s="10" t="s">
        <v>74</v>
      </c>
      <c r="AE428" s="10">
        <v>4.0</v>
      </c>
      <c r="AF428" s="10" t="s">
        <v>74</v>
      </c>
      <c r="AG428" s="10" t="s">
        <v>74</v>
      </c>
      <c r="AH428" s="10" t="s">
        <v>74</v>
      </c>
      <c r="AI428" s="10" t="s">
        <v>74</v>
      </c>
      <c r="AJ428" s="10" t="s">
        <v>74</v>
      </c>
      <c r="AK428" s="10" t="s">
        <v>1712</v>
      </c>
      <c r="AL428" s="10">
        <v>81.0</v>
      </c>
      <c r="AM428" s="10" t="s">
        <v>1611</v>
      </c>
      <c r="AN428" s="10">
        <v>3.0</v>
      </c>
      <c r="AO428" s="10" t="s">
        <v>74</v>
      </c>
      <c r="AP428" s="10" t="s">
        <v>90</v>
      </c>
      <c r="AQ428" s="10" t="s">
        <v>91</v>
      </c>
      <c r="AR428" s="10">
        <v>0.0</v>
      </c>
      <c r="AS428" s="10" t="s">
        <v>81</v>
      </c>
      <c r="AT428" s="10">
        <v>996.0</v>
      </c>
      <c r="AU428" s="10"/>
      <c r="AV428" s="10" t="s">
        <v>74</v>
      </c>
      <c r="AW428" s="10" t="s">
        <v>74</v>
      </c>
      <c r="AX428" s="10">
        <v>0.0</v>
      </c>
      <c r="AY428" s="10">
        <v>43.0</v>
      </c>
      <c r="AZ428" s="10" t="s">
        <v>74</v>
      </c>
      <c r="BA428" s="10" t="s">
        <v>74</v>
      </c>
      <c r="BB428" s="10">
        <v>1.0</v>
      </c>
      <c r="BC428" s="10" t="s">
        <v>74</v>
      </c>
      <c r="BD428" s="10" t="s">
        <v>74</v>
      </c>
      <c r="BE428" s="10">
        <v>3.0</v>
      </c>
      <c r="BF428" s="10">
        <v>3.0</v>
      </c>
    </row>
    <row r="429" ht="14.25" customHeight="1">
      <c r="A429" s="4" t="s">
        <v>1713</v>
      </c>
      <c r="B429" s="5"/>
      <c r="C429" s="6" t="s">
        <v>1714</v>
      </c>
      <c r="D429" s="7"/>
      <c r="E429" s="15"/>
      <c r="F429" s="7"/>
      <c r="G429" s="7"/>
      <c r="H429" s="8"/>
      <c r="I429" s="7"/>
      <c r="J429" s="7"/>
      <c r="K429" s="7"/>
      <c r="L429" s="7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</row>
    <row r="430" ht="14.25" hidden="1" customHeight="1">
      <c r="A430" s="10">
        <f>A428+1</f>
        <v>399</v>
      </c>
      <c r="B430" s="10" t="s">
        <v>1714</v>
      </c>
      <c r="C430" s="11" t="s">
        <v>1715</v>
      </c>
      <c r="D430" s="11" t="s">
        <v>1716</v>
      </c>
      <c r="E430" s="10">
        <v>1.0</v>
      </c>
      <c r="F430" s="11" t="s">
        <v>1717</v>
      </c>
      <c r="G430" s="11"/>
      <c r="H430" s="10"/>
      <c r="I430" s="11"/>
      <c r="J430" s="11"/>
      <c r="K430" s="10" t="s">
        <v>145</v>
      </c>
      <c r="L430" s="10" t="s">
        <v>145</v>
      </c>
      <c r="M430" s="10" t="s">
        <v>109</v>
      </c>
      <c r="N430" s="10" t="s">
        <v>74</v>
      </c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</row>
    <row r="431" ht="14.25" customHeight="1">
      <c r="A431" s="10">
        <f t="shared" ref="A431:A464" si="55">A430+1</f>
        <v>400</v>
      </c>
      <c r="B431" s="10" t="s">
        <v>1714</v>
      </c>
      <c r="C431" s="11" t="s">
        <v>1715</v>
      </c>
      <c r="D431" s="11" t="s">
        <v>1718</v>
      </c>
      <c r="E431" s="10">
        <f t="shared" ref="E431:E464" si="56">E430+1</f>
        <v>2</v>
      </c>
      <c r="F431" s="11" t="s">
        <v>1719</v>
      </c>
      <c r="G431" s="11"/>
      <c r="H431" s="10"/>
      <c r="I431" s="11"/>
      <c r="J431" s="11"/>
      <c r="K431" s="10" t="s">
        <v>64</v>
      </c>
      <c r="L431" s="10" t="s">
        <v>64</v>
      </c>
      <c r="M431" s="10" t="s">
        <v>245</v>
      </c>
      <c r="N431" s="10" t="s">
        <v>228</v>
      </c>
      <c r="O431" s="10" t="s">
        <v>67</v>
      </c>
      <c r="P431" s="10" t="s">
        <v>68</v>
      </c>
      <c r="Q431" s="10"/>
      <c r="R431" s="10"/>
      <c r="S431" s="10"/>
      <c r="T431" s="10"/>
      <c r="U431" s="10" t="s">
        <v>72</v>
      </c>
      <c r="V431" s="10" t="s">
        <v>1720</v>
      </c>
      <c r="W431" s="10">
        <v>2.0</v>
      </c>
      <c r="X431" s="10" t="s">
        <v>74</v>
      </c>
      <c r="Y431" s="10" t="s">
        <v>75</v>
      </c>
      <c r="Z431" s="10" t="s">
        <v>74</v>
      </c>
      <c r="AA431" s="10" t="s">
        <v>76</v>
      </c>
      <c r="AB431" s="10" t="s">
        <v>74</v>
      </c>
      <c r="AC431" s="10"/>
      <c r="AD431" s="10" t="s">
        <v>74</v>
      </c>
      <c r="AE431" s="10">
        <v>4.0</v>
      </c>
      <c r="AF431" s="10" t="s">
        <v>74</v>
      </c>
      <c r="AG431" s="10" t="s">
        <v>74</v>
      </c>
      <c r="AH431" s="10" t="s">
        <v>74</v>
      </c>
      <c r="AI431" s="10" t="s">
        <v>74</v>
      </c>
      <c r="AJ431" s="10" t="s">
        <v>74</v>
      </c>
      <c r="AK431" s="10" t="s">
        <v>1721</v>
      </c>
      <c r="AL431" s="10">
        <v>82.0</v>
      </c>
      <c r="AM431" s="10" t="s">
        <v>1722</v>
      </c>
      <c r="AN431" s="10">
        <v>1.0</v>
      </c>
      <c r="AO431" s="10" t="s">
        <v>74</v>
      </c>
      <c r="AP431" s="10" t="s">
        <v>74</v>
      </c>
      <c r="AQ431" s="10" t="s">
        <v>74</v>
      </c>
      <c r="AR431" s="10">
        <v>0.0</v>
      </c>
      <c r="AS431" s="10" t="s">
        <v>74</v>
      </c>
      <c r="AT431" s="10">
        <v>996.0</v>
      </c>
      <c r="AU431" s="10"/>
      <c r="AV431" s="10" t="s">
        <v>74</v>
      </c>
      <c r="AW431" s="10" t="s">
        <v>74</v>
      </c>
      <c r="AX431" s="10">
        <v>0.0</v>
      </c>
      <c r="AY431" s="10">
        <v>0.0</v>
      </c>
      <c r="AZ431" s="10" t="s">
        <v>74</v>
      </c>
      <c r="BA431" s="10" t="s">
        <v>74</v>
      </c>
      <c r="BB431" s="10">
        <v>1.0</v>
      </c>
      <c r="BC431" s="10" t="s">
        <v>74</v>
      </c>
      <c r="BD431" s="10" t="s">
        <v>74</v>
      </c>
      <c r="BE431" s="10">
        <v>0.0</v>
      </c>
      <c r="BF431" s="10">
        <v>0.0</v>
      </c>
    </row>
    <row r="432" ht="14.25" hidden="1" customHeight="1">
      <c r="A432" s="10">
        <f t="shared" si="55"/>
        <v>401</v>
      </c>
      <c r="B432" s="10" t="s">
        <v>1714</v>
      </c>
      <c r="C432" s="11" t="s">
        <v>1715</v>
      </c>
      <c r="D432" s="11" t="s">
        <v>1723</v>
      </c>
      <c r="E432" s="10">
        <f t="shared" si="56"/>
        <v>3</v>
      </c>
      <c r="F432" s="11" t="s">
        <v>1724</v>
      </c>
      <c r="G432" s="11"/>
      <c r="H432" s="10"/>
      <c r="I432" s="11"/>
      <c r="J432" s="11"/>
      <c r="K432" s="10" t="s">
        <v>145</v>
      </c>
      <c r="L432" s="10" t="s">
        <v>145</v>
      </c>
      <c r="M432" s="10" t="s">
        <v>65</v>
      </c>
      <c r="N432" s="10" t="s">
        <v>74</v>
      </c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</row>
    <row r="433" ht="14.25" hidden="1" customHeight="1">
      <c r="A433" s="10">
        <f t="shared" si="55"/>
        <v>402</v>
      </c>
      <c r="B433" s="10" t="s">
        <v>1714</v>
      </c>
      <c r="C433" s="11" t="s">
        <v>1725</v>
      </c>
      <c r="D433" s="11" t="s">
        <v>1726</v>
      </c>
      <c r="E433" s="10">
        <f t="shared" si="56"/>
        <v>4</v>
      </c>
      <c r="F433" s="11" t="s">
        <v>1727</v>
      </c>
      <c r="G433" s="11"/>
      <c r="H433" s="10"/>
      <c r="I433" s="11"/>
      <c r="J433" s="11"/>
      <c r="K433" s="10" t="s">
        <v>145</v>
      </c>
      <c r="L433" s="10" t="s">
        <v>145</v>
      </c>
      <c r="M433" s="10" t="s">
        <v>65</v>
      </c>
      <c r="N433" s="10" t="s">
        <v>74</v>
      </c>
      <c r="O433" s="10" t="s">
        <v>1728</v>
      </c>
      <c r="P433" s="10" t="s">
        <v>233</v>
      </c>
      <c r="Q433" s="10"/>
      <c r="R433" s="10"/>
      <c r="S433" s="10"/>
      <c r="T433" s="10"/>
      <c r="U433" s="10"/>
      <c r="V433" s="10" t="s">
        <v>1729</v>
      </c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</row>
    <row r="434" ht="14.25" hidden="1" customHeight="1">
      <c r="A434" s="10">
        <f t="shared" si="55"/>
        <v>403</v>
      </c>
      <c r="B434" s="10" t="s">
        <v>1714</v>
      </c>
      <c r="C434" s="11" t="s">
        <v>1725</v>
      </c>
      <c r="D434" s="11" t="s">
        <v>1730</v>
      </c>
      <c r="E434" s="10">
        <f t="shared" si="56"/>
        <v>5</v>
      </c>
      <c r="F434" s="11" t="s">
        <v>1731</v>
      </c>
      <c r="G434" s="11"/>
      <c r="H434" s="10"/>
      <c r="I434" s="11"/>
      <c r="J434" s="11"/>
      <c r="K434" s="10" t="s">
        <v>64</v>
      </c>
      <c r="L434" s="10" t="s">
        <v>64</v>
      </c>
      <c r="M434" s="10" t="s">
        <v>65</v>
      </c>
      <c r="N434" s="10" t="s">
        <v>86</v>
      </c>
      <c r="O434" s="10" t="s">
        <v>67</v>
      </c>
      <c r="P434" s="10" t="s">
        <v>68</v>
      </c>
      <c r="Q434" s="10"/>
      <c r="R434" s="10"/>
      <c r="S434" s="10"/>
      <c r="T434" s="10"/>
      <c r="U434" s="10" t="s">
        <v>72</v>
      </c>
      <c r="V434" s="10" t="s">
        <v>1732</v>
      </c>
      <c r="W434" s="10">
        <v>1.0</v>
      </c>
      <c r="X434" s="10" t="s">
        <v>74</v>
      </c>
      <c r="Y434" s="10" t="s">
        <v>75</v>
      </c>
      <c r="Z434" s="10" t="s">
        <v>74</v>
      </c>
      <c r="AA434" s="10" t="s">
        <v>76</v>
      </c>
      <c r="AB434" s="10" t="s">
        <v>74</v>
      </c>
      <c r="AC434" s="10"/>
      <c r="AD434" s="10" t="s">
        <v>74</v>
      </c>
      <c r="AE434" s="10">
        <v>4.0</v>
      </c>
      <c r="AF434" s="10" t="s">
        <v>74</v>
      </c>
      <c r="AG434" s="10" t="s">
        <v>74</v>
      </c>
      <c r="AH434" s="10" t="s">
        <v>74</v>
      </c>
      <c r="AI434" s="10" t="s">
        <v>74</v>
      </c>
      <c r="AJ434" s="10" t="s">
        <v>74</v>
      </c>
      <c r="AK434" s="10" t="s">
        <v>1733</v>
      </c>
      <c r="AL434" s="10">
        <v>82.0</v>
      </c>
      <c r="AM434" s="10" t="s">
        <v>1734</v>
      </c>
      <c r="AN434" s="10">
        <v>1.0</v>
      </c>
      <c r="AO434" s="10" t="s">
        <v>74</v>
      </c>
      <c r="AP434" s="10" t="s">
        <v>74</v>
      </c>
      <c r="AQ434" s="10" t="s">
        <v>74</v>
      </c>
      <c r="AR434" s="10">
        <v>0.0</v>
      </c>
      <c r="AS434" s="10" t="s">
        <v>74</v>
      </c>
      <c r="AT434" s="10">
        <v>996.0</v>
      </c>
      <c r="AU434" s="10"/>
      <c r="AV434" s="10" t="s">
        <v>74</v>
      </c>
      <c r="AW434" s="10" t="s">
        <v>74</v>
      </c>
      <c r="AX434" s="10">
        <v>0.0</v>
      </c>
      <c r="AY434" s="10">
        <v>0.0</v>
      </c>
      <c r="AZ434" s="10" t="s">
        <v>74</v>
      </c>
      <c r="BA434" s="10" t="s">
        <v>74</v>
      </c>
      <c r="BB434" s="10">
        <v>1.0</v>
      </c>
      <c r="BC434" s="10" t="s">
        <v>74</v>
      </c>
      <c r="BD434" s="10" t="s">
        <v>74</v>
      </c>
      <c r="BE434" s="10">
        <v>0.0</v>
      </c>
      <c r="BF434" s="10">
        <v>0.0</v>
      </c>
    </row>
    <row r="435" ht="14.25" hidden="1" customHeight="1">
      <c r="A435" s="10">
        <f t="shared" si="55"/>
        <v>404</v>
      </c>
      <c r="B435" s="10" t="s">
        <v>1714</v>
      </c>
      <c r="C435" s="11" t="s">
        <v>1725</v>
      </c>
      <c r="D435" s="11" t="s">
        <v>1735</v>
      </c>
      <c r="E435" s="10">
        <f t="shared" si="56"/>
        <v>6</v>
      </c>
      <c r="F435" s="11" t="s">
        <v>1736</v>
      </c>
      <c r="G435" s="11"/>
      <c r="H435" s="10"/>
      <c r="I435" s="11"/>
      <c r="J435" s="11"/>
      <c r="K435" s="10" t="s">
        <v>64</v>
      </c>
      <c r="L435" s="10" t="s">
        <v>64</v>
      </c>
      <c r="M435" s="10" t="s">
        <v>65</v>
      </c>
      <c r="N435" s="10" t="s">
        <v>86</v>
      </c>
      <c r="O435" s="10" t="s">
        <v>67</v>
      </c>
      <c r="P435" s="10" t="s">
        <v>68</v>
      </c>
      <c r="Q435" s="10"/>
      <c r="R435" s="10"/>
      <c r="S435" s="10"/>
      <c r="T435" s="10"/>
      <c r="U435" s="10" t="s">
        <v>95</v>
      </c>
      <c r="V435" s="10" t="s">
        <v>1737</v>
      </c>
      <c r="W435" s="10">
        <v>2.0</v>
      </c>
      <c r="X435" s="10" t="s">
        <v>74</v>
      </c>
      <c r="Y435" s="10" t="s">
        <v>75</v>
      </c>
      <c r="Z435" s="10" t="s">
        <v>74</v>
      </c>
      <c r="AA435" s="10" t="s">
        <v>76</v>
      </c>
      <c r="AB435" s="10" t="s">
        <v>74</v>
      </c>
      <c r="AC435" s="10"/>
      <c r="AD435" s="10" t="s">
        <v>74</v>
      </c>
      <c r="AE435" s="10">
        <v>4.0</v>
      </c>
      <c r="AF435" s="10" t="s">
        <v>74</v>
      </c>
      <c r="AG435" s="10" t="s">
        <v>74</v>
      </c>
      <c r="AH435" s="10" t="s">
        <v>74</v>
      </c>
      <c r="AI435" s="10" t="s">
        <v>74</v>
      </c>
      <c r="AJ435" s="10" t="s">
        <v>74</v>
      </c>
      <c r="AK435" s="10" t="s">
        <v>1738</v>
      </c>
      <c r="AL435" s="10">
        <v>82.0</v>
      </c>
      <c r="AM435" s="10" t="s">
        <v>1734</v>
      </c>
      <c r="AN435" s="10">
        <v>1.0</v>
      </c>
      <c r="AO435" s="10" t="s">
        <v>74</v>
      </c>
      <c r="AP435" s="10" t="s">
        <v>74</v>
      </c>
      <c r="AQ435" s="10" t="s">
        <v>74</v>
      </c>
      <c r="AR435" s="10">
        <v>0.0</v>
      </c>
      <c r="AS435" s="10" t="s">
        <v>74</v>
      </c>
      <c r="AT435" s="10">
        <v>996.0</v>
      </c>
      <c r="AU435" s="10"/>
      <c r="AV435" s="10" t="s">
        <v>74</v>
      </c>
      <c r="AW435" s="10" t="s">
        <v>74</v>
      </c>
      <c r="AX435" s="10">
        <v>0.0</v>
      </c>
      <c r="AY435" s="10">
        <v>0.0</v>
      </c>
      <c r="AZ435" s="10" t="s">
        <v>74</v>
      </c>
      <c r="BA435" s="10" t="s">
        <v>74</v>
      </c>
      <c r="BB435" s="10">
        <v>1.0</v>
      </c>
      <c r="BC435" s="10" t="s">
        <v>74</v>
      </c>
      <c r="BD435" s="10" t="s">
        <v>74</v>
      </c>
      <c r="BE435" s="10">
        <v>0.0</v>
      </c>
      <c r="BF435" s="10">
        <v>0.0</v>
      </c>
    </row>
    <row r="436" ht="14.25" hidden="1" customHeight="1">
      <c r="A436" s="10">
        <f t="shared" si="55"/>
        <v>405</v>
      </c>
      <c r="B436" s="10" t="s">
        <v>1714</v>
      </c>
      <c r="C436" s="11" t="s">
        <v>1725</v>
      </c>
      <c r="D436" s="11" t="s">
        <v>1739</v>
      </c>
      <c r="E436" s="10">
        <f t="shared" si="56"/>
        <v>7</v>
      </c>
      <c r="F436" s="11" t="s">
        <v>1740</v>
      </c>
      <c r="G436" s="11"/>
      <c r="H436" s="10"/>
      <c r="I436" s="11"/>
      <c r="J436" s="11"/>
      <c r="K436" s="10" t="s">
        <v>145</v>
      </c>
      <c r="L436" s="10" t="s">
        <v>145</v>
      </c>
      <c r="M436" s="10" t="s">
        <v>65</v>
      </c>
      <c r="N436" s="10" t="s">
        <v>74</v>
      </c>
      <c r="O436" s="10" t="s">
        <v>1741</v>
      </c>
      <c r="P436" s="10" t="s">
        <v>233</v>
      </c>
      <c r="Q436" s="10"/>
      <c r="R436" s="10"/>
      <c r="S436" s="10"/>
      <c r="T436" s="10"/>
      <c r="U436" s="10"/>
      <c r="V436" s="10" t="s">
        <v>1729</v>
      </c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</row>
    <row r="437" ht="14.25" hidden="1" customHeight="1">
      <c r="A437" s="10">
        <f t="shared" si="55"/>
        <v>406</v>
      </c>
      <c r="B437" s="10"/>
      <c r="C437" s="11" t="s">
        <v>1725</v>
      </c>
      <c r="D437" s="11" t="s">
        <v>1742</v>
      </c>
      <c r="E437" s="10">
        <f t="shared" si="56"/>
        <v>8</v>
      </c>
      <c r="F437" s="11" t="s">
        <v>1743</v>
      </c>
      <c r="G437" s="11"/>
      <c r="H437" s="10"/>
      <c r="I437" s="11"/>
      <c r="J437" s="11"/>
      <c r="K437" s="10" t="s">
        <v>145</v>
      </c>
      <c r="L437" s="10" t="s">
        <v>145</v>
      </c>
      <c r="M437" s="10" t="s">
        <v>245</v>
      </c>
      <c r="N437" s="10" t="s">
        <v>74</v>
      </c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</row>
    <row r="438" ht="14.25" hidden="1" customHeight="1">
      <c r="A438" s="10">
        <f t="shared" si="55"/>
        <v>407</v>
      </c>
      <c r="B438" s="10" t="s">
        <v>1714</v>
      </c>
      <c r="C438" s="11" t="s">
        <v>1725</v>
      </c>
      <c r="D438" s="11" t="s">
        <v>1744</v>
      </c>
      <c r="E438" s="10">
        <f t="shared" si="56"/>
        <v>9</v>
      </c>
      <c r="F438" s="11" t="s">
        <v>1745</v>
      </c>
      <c r="G438" s="11"/>
      <c r="H438" s="10"/>
      <c r="I438" s="11"/>
      <c r="J438" s="11"/>
      <c r="K438" s="10" t="s">
        <v>64</v>
      </c>
      <c r="L438" s="10" t="s">
        <v>64</v>
      </c>
      <c r="M438" s="10" t="s">
        <v>245</v>
      </c>
      <c r="N438" s="10" t="s">
        <v>86</v>
      </c>
      <c r="O438" s="10" t="s">
        <v>67</v>
      </c>
      <c r="P438" s="10" t="s">
        <v>68</v>
      </c>
      <c r="Q438" s="10"/>
      <c r="R438" s="10"/>
      <c r="S438" s="10"/>
      <c r="T438" s="10"/>
      <c r="U438" s="10" t="s">
        <v>72</v>
      </c>
      <c r="V438" s="10" t="s">
        <v>1746</v>
      </c>
      <c r="W438" s="10">
        <v>2.0</v>
      </c>
      <c r="X438" s="10" t="s">
        <v>74</v>
      </c>
      <c r="Y438" s="10" t="s">
        <v>75</v>
      </c>
      <c r="Z438" s="10" t="s">
        <v>74</v>
      </c>
      <c r="AA438" s="10" t="s">
        <v>76</v>
      </c>
      <c r="AB438" s="10" t="s">
        <v>74</v>
      </c>
      <c r="AC438" s="10"/>
      <c r="AD438" s="10" t="s">
        <v>74</v>
      </c>
      <c r="AE438" s="10">
        <v>4.0</v>
      </c>
      <c r="AF438" s="10" t="s">
        <v>74</v>
      </c>
      <c r="AG438" s="10" t="s">
        <v>74</v>
      </c>
      <c r="AH438" s="10" t="s">
        <v>74</v>
      </c>
      <c r="AI438" s="10" t="s">
        <v>74</v>
      </c>
      <c r="AJ438" s="10" t="s">
        <v>74</v>
      </c>
      <c r="AK438" s="10" t="s">
        <v>1747</v>
      </c>
      <c r="AL438" s="10">
        <v>82.0</v>
      </c>
      <c r="AM438" s="10" t="s">
        <v>1734</v>
      </c>
      <c r="AN438" s="10">
        <v>2.0</v>
      </c>
      <c r="AO438" s="10" t="s">
        <v>74</v>
      </c>
      <c r="AP438" s="10" t="s">
        <v>74</v>
      </c>
      <c r="AQ438" s="10" t="s">
        <v>74</v>
      </c>
      <c r="AR438" s="10">
        <v>0.0</v>
      </c>
      <c r="AS438" s="10" t="s">
        <v>74</v>
      </c>
      <c r="AT438" s="10">
        <v>996.0</v>
      </c>
      <c r="AU438" s="10"/>
      <c r="AV438" s="10" t="s">
        <v>74</v>
      </c>
      <c r="AW438" s="10" t="s">
        <v>74</v>
      </c>
      <c r="AX438" s="10">
        <v>0.0</v>
      </c>
      <c r="AY438" s="10">
        <v>0.0</v>
      </c>
      <c r="AZ438" s="10" t="s">
        <v>74</v>
      </c>
      <c r="BA438" s="10" t="s">
        <v>74</v>
      </c>
      <c r="BB438" s="10">
        <v>1.0</v>
      </c>
      <c r="BC438" s="10" t="s">
        <v>74</v>
      </c>
      <c r="BD438" s="10" t="s">
        <v>74</v>
      </c>
      <c r="BE438" s="10">
        <v>0.0</v>
      </c>
      <c r="BF438" s="10">
        <v>0.0</v>
      </c>
    </row>
    <row r="439" ht="14.25" hidden="1" customHeight="1">
      <c r="A439" s="10">
        <f t="shared" si="55"/>
        <v>408</v>
      </c>
      <c r="B439" s="10" t="s">
        <v>1714</v>
      </c>
      <c r="C439" s="11" t="s">
        <v>1725</v>
      </c>
      <c r="D439" s="11" t="s">
        <v>1748</v>
      </c>
      <c r="E439" s="10">
        <f t="shared" si="56"/>
        <v>10</v>
      </c>
      <c r="F439" s="11" t="s">
        <v>1749</v>
      </c>
      <c r="G439" s="11"/>
      <c r="H439" s="10"/>
      <c r="I439" s="11"/>
      <c r="J439" s="11"/>
      <c r="K439" s="10" t="s">
        <v>145</v>
      </c>
      <c r="L439" s="10" t="s">
        <v>145</v>
      </c>
      <c r="M439" s="10" t="s">
        <v>65</v>
      </c>
      <c r="N439" s="10" t="s">
        <v>74</v>
      </c>
      <c r="O439" s="10" t="s">
        <v>1750</v>
      </c>
      <c r="P439" s="10" t="s">
        <v>233</v>
      </c>
      <c r="Q439" s="10"/>
      <c r="R439" s="10"/>
      <c r="S439" s="10"/>
      <c r="T439" s="10"/>
      <c r="U439" s="10"/>
      <c r="V439" s="10" t="s">
        <v>1751</v>
      </c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</row>
    <row r="440" ht="14.25" hidden="1" customHeight="1">
      <c r="A440" s="10">
        <f t="shared" si="55"/>
        <v>409</v>
      </c>
      <c r="B440" s="10" t="s">
        <v>1714</v>
      </c>
      <c r="C440" s="11" t="s">
        <v>1725</v>
      </c>
      <c r="D440" s="11" t="s">
        <v>1752</v>
      </c>
      <c r="E440" s="10">
        <f t="shared" si="56"/>
        <v>11</v>
      </c>
      <c r="F440" s="11" t="s">
        <v>1752</v>
      </c>
      <c r="G440" s="11"/>
      <c r="H440" s="10"/>
      <c r="I440" s="11"/>
      <c r="J440" s="11"/>
      <c r="K440" s="10" t="s">
        <v>64</v>
      </c>
      <c r="L440" s="10" t="s">
        <v>64</v>
      </c>
      <c r="M440" s="10" t="s">
        <v>245</v>
      </c>
      <c r="N440" s="10" t="s">
        <v>86</v>
      </c>
      <c r="O440" s="10" t="s">
        <v>67</v>
      </c>
      <c r="P440" s="10" t="s">
        <v>68</v>
      </c>
      <c r="Q440" s="10" t="s">
        <v>1753</v>
      </c>
      <c r="R440" s="10" t="s">
        <v>1754</v>
      </c>
      <c r="S440" s="10" t="s">
        <v>63</v>
      </c>
      <c r="T440" s="10"/>
      <c r="U440" s="10"/>
      <c r="V440" s="10" t="s">
        <v>1755</v>
      </c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</row>
    <row r="441" ht="14.25" hidden="1" customHeight="1">
      <c r="A441" s="10">
        <f t="shared" si="55"/>
        <v>410</v>
      </c>
      <c r="B441" s="10" t="s">
        <v>1714</v>
      </c>
      <c r="C441" s="11" t="s">
        <v>1725</v>
      </c>
      <c r="D441" s="11" t="s">
        <v>1756</v>
      </c>
      <c r="E441" s="10">
        <f t="shared" si="56"/>
        <v>12</v>
      </c>
      <c r="F441" s="11" t="s">
        <v>1757</v>
      </c>
      <c r="G441" s="11"/>
      <c r="H441" s="10"/>
      <c r="I441" s="11"/>
      <c r="J441" s="11"/>
      <c r="K441" s="10" t="s">
        <v>145</v>
      </c>
      <c r="L441" s="10" t="s">
        <v>145</v>
      </c>
      <c r="M441" s="10" t="s">
        <v>65</v>
      </c>
      <c r="N441" s="10" t="s">
        <v>74</v>
      </c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</row>
    <row r="442" ht="14.25" hidden="1" customHeight="1">
      <c r="A442" s="10">
        <f t="shared" si="55"/>
        <v>411</v>
      </c>
      <c r="B442" s="10" t="s">
        <v>1714</v>
      </c>
      <c r="C442" s="11" t="s">
        <v>1725</v>
      </c>
      <c r="D442" s="11" t="s">
        <v>1758</v>
      </c>
      <c r="E442" s="10">
        <f t="shared" si="56"/>
        <v>13</v>
      </c>
      <c r="F442" s="11" t="s">
        <v>1759</v>
      </c>
      <c r="G442" s="11"/>
      <c r="H442" s="10"/>
      <c r="I442" s="11"/>
      <c r="J442" s="11"/>
      <c r="K442" s="10" t="s">
        <v>64</v>
      </c>
      <c r="L442" s="10" t="s">
        <v>64</v>
      </c>
      <c r="M442" s="10" t="s">
        <v>245</v>
      </c>
      <c r="N442" s="10" t="s">
        <v>86</v>
      </c>
      <c r="O442" s="10" t="s">
        <v>67</v>
      </c>
      <c r="P442" s="10" t="s">
        <v>68</v>
      </c>
      <c r="Q442" s="10"/>
      <c r="R442" s="10"/>
      <c r="S442" s="10"/>
      <c r="T442" s="10"/>
      <c r="U442" s="10" t="s">
        <v>72</v>
      </c>
      <c r="V442" s="10" t="s">
        <v>1760</v>
      </c>
      <c r="W442" s="10">
        <v>2.0</v>
      </c>
      <c r="X442" s="10" t="s">
        <v>74</v>
      </c>
      <c r="Y442" s="10" t="s">
        <v>75</v>
      </c>
      <c r="Z442" s="10" t="s">
        <v>74</v>
      </c>
      <c r="AA442" s="10" t="s">
        <v>76</v>
      </c>
      <c r="AB442" s="10" t="s">
        <v>74</v>
      </c>
      <c r="AC442" s="10"/>
      <c r="AD442" s="10" t="s">
        <v>74</v>
      </c>
      <c r="AE442" s="10">
        <v>4.0</v>
      </c>
      <c r="AF442" s="10" t="s">
        <v>74</v>
      </c>
      <c r="AG442" s="10" t="s">
        <v>74</v>
      </c>
      <c r="AH442" s="10" t="s">
        <v>74</v>
      </c>
      <c r="AI442" s="10" t="s">
        <v>74</v>
      </c>
      <c r="AJ442" s="10" t="s">
        <v>74</v>
      </c>
      <c r="AK442" s="10" t="s">
        <v>1761</v>
      </c>
      <c r="AL442" s="10">
        <v>82.0</v>
      </c>
      <c r="AM442" s="10" t="s">
        <v>1734</v>
      </c>
      <c r="AN442" s="10">
        <v>2.0</v>
      </c>
      <c r="AO442" s="10" t="s">
        <v>74</v>
      </c>
      <c r="AP442" s="10" t="s">
        <v>74</v>
      </c>
      <c r="AQ442" s="10" t="s">
        <v>74</v>
      </c>
      <c r="AR442" s="10">
        <v>0.0</v>
      </c>
      <c r="AS442" s="10" t="s">
        <v>74</v>
      </c>
      <c r="AT442" s="10">
        <v>996.0</v>
      </c>
      <c r="AU442" s="10"/>
      <c r="AV442" s="10" t="s">
        <v>74</v>
      </c>
      <c r="AW442" s="10" t="s">
        <v>74</v>
      </c>
      <c r="AX442" s="10">
        <v>0.0</v>
      </c>
      <c r="AY442" s="10">
        <v>0.0</v>
      </c>
      <c r="AZ442" s="10" t="s">
        <v>74</v>
      </c>
      <c r="BA442" s="10" t="s">
        <v>74</v>
      </c>
      <c r="BB442" s="10">
        <v>1.0</v>
      </c>
      <c r="BC442" s="10" t="s">
        <v>74</v>
      </c>
      <c r="BD442" s="10" t="s">
        <v>74</v>
      </c>
      <c r="BE442" s="10">
        <v>0.0</v>
      </c>
      <c r="BF442" s="10">
        <v>0.0</v>
      </c>
    </row>
    <row r="443" ht="14.25" hidden="1" customHeight="1">
      <c r="A443" s="10">
        <f t="shared" si="55"/>
        <v>412</v>
      </c>
      <c r="B443" s="10" t="s">
        <v>1714</v>
      </c>
      <c r="C443" s="11" t="s">
        <v>1762</v>
      </c>
      <c r="D443" s="11" t="s">
        <v>1763</v>
      </c>
      <c r="E443" s="10">
        <f t="shared" si="56"/>
        <v>14</v>
      </c>
      <c r="F443" s="11" t="s">
        <v>1763</v>
      </c>
      <c r="G443" s="11"/>
      <c r="H443" s="10"/>
      <c r="I443" s="11"/>
      <c r="J443" s="11"/>
      <c r="K443" s="10" t="s">
        <v>64</v>
      </c>
      <c r="L443" s="10" t="s">
        <v>64</v>
      </c>
      <c r="M443" s="10" t="s">
        <v>245</v>
      </c>
      <c r="N443" s="10" t="s">
        <v>86</v>
      </c>
      <c r="O443" s="10" t="s">
        <v>67</v>
      </c>
      <c r="P443" s="10" t="s">
        <v>68</v>
      </c>
      <c r="Q443" s="10"/>
      <c r="R443" s="10"/>
      <c r="S443" s="10"/>
      <c r="T443" s="10"/>
      <c r="U443" s="10" t="s">
        <v>72</v>
      </c>
      <c r="V443" s="10" t="s">
        <v>1764</v>
      </c>
      <c r="W443" s="10">
        <v>1.0</v>
      </c>
      <c r="X443" s="10" t="s">
        <v>74</v>
      </c>
      <c r="Y443" s="10" t="s">
        <v>75</v>
      </c>
      <c r="Z443" s="10" t="s">
        <v>74</v>
      </c>
      <c r="AA443" s="10" t="s">
        <v>76</v>
      </c>
      <c r="AB443" s="10" t="s">
        <v>74</v>
      </c>
      <c r="AC443" s="10"/>
      <c r="AD443" s="10" t="s">
        <v>74</v>
      </c>
      <c r="AE443" s="10">
        <v>4.0</v>
      </c>
      <c r="AF443" s="10" t="s">
        <v>74</v>
      </c>
      <c r="AG443" s="10" t="s">
        <v>74</v>
      </c>
      <c r="AH443" s="10" t="s">
        <v>74</v>
      </c>
      <c r="AI443" s="10" t="s">
        <v>74</v>
      </c>
      <c r="AJ443" s="10" t="s">
        <v>74</v>
      </c>
      <c r="AK443" s="10" t="s">
        <v>1765</v>
      </c>
      <c r="AL443" s="10">
        <v>82.0</v>
      </c>
      <c r="AM443" s="10" t="s">
        <v>1766</v>
      </c>
      <c r="AN443" s="10">
        <v>1.0</v>
      </c>
      <c r="AO443" s="10" t="s">
        <v>74</v>
      </c>
      <c r="AP443" s="10" t="s">
        <v>74</v>
      </c>
      <c r="AQ443" s="10" t="s">
        <v>74</v>
      </c>
      <c r="AR443" s="10">
        <v>0.0</v>
      </c>
      <c r="AS443" s="10" t="s">
        <v>74</v>
      </c>
      <c r="AT443" s="10">
        <v>996.0</v>
      </c>
      <c r="AU443" s="10"/>
      <c r="AV443" s="10" t="s">
        <v>74</v>
      </c>
      <c r="AW443" s="10" t="s">
        <v>74</v>
      </c>
      <c r="AX443" s="10">
        <v>0.0</v>
      </c>
      <c r="AY443" s="10">
        <v>0.0</v>
      </c>
      <c r="AZ443" s="10" t="s">
        <v>74</v>
      </c>
      <c r="BA443" s="10" t="s">
        <v>74</v>
      </c>
      <c r="BB443" s="10">
        <v>1.0</v>
      </c>
      <c r="BC443" s="10" t="s">
        <v>74</v>
      </c>
      <c r="BD443" s="10" t="s">
        <v>74</v>
      </c>
      <c r="BE443" s="10">
        <v>0.0</v>
      </c>
      <c r="BF443" s="10">
        <v>0.0</v>
      </c>
    </row>
    <row r="444" ht="14.25" hidden="1" customHeight="1">
      <c r="A444" s="10">
        <f t="shared" si="55"/>
        <v>413</v>
      </c>
      <c r="B444" s="10" t="s">
        <v>1714</v>
      </c>
      <c r="C444" s="11" t="s">
        <v>1762</v>
      </c>
      <c r="D444" s="11" t="s">
        <v>1767</v>
      </c>
      <c r="E444" s="10">
        <f t="shared" si="56"/>
        <v>15</v>
      </c>
      <c r="F444" s="11" t="s">
        <v>1768</v>
      </c>
      <c r="G444" s="11"/>
      <c r="H444" s="10"/>
      <c r="I444" s="11"/>
      <c r="J444" s="11"/>
      <c r="K444" s="10" t="s">
        <v>64</v>
      </c>
      <c r="L444" s="10" t="s">
        <v>64</v>
      </c>
      <c r="M444" s="10" t="s">
        <v>109</v>
      </c>
      <c r="N444" s="10" t="s">
        <v>86</v>
      </c>
      <c r="O444" s="10" t="s">
        <v>67</v>
      </c>
      <c r="P444" s="10" t="s">
        <v>68</v>
      </c>
      <c r="Q444" s="10"/>
      <c r="R444" s="10"/>
      <c r="S444" s="10"/>
      <c r="T444" s="10"/>
      <c r="U444" s="10" t="s">
        <v>113</v>
      </c>
      <c r="V444" s="10" t="s">
        <v>1769</v>
      </c>
      <c r="W444" s="10">
        <v>1.0</v>
      </c>
      <c r="X444" s="10" t="s">
        <v>74</v>
      </c>
      <c r="Y444" s="10" t="s">
        <v>75</v>
      </c>
      <c r="Z444" s="10" t="s">
        <v>74</v>
      </c>
      <c r="AA444" s="10" t="s">
        <v>76</v>
      </c>
      <c r="AB444" s="10" t="s">
        <v>74</v>
      </c>
      <c r="AC444" s="10"/>
      <c r="AD444" s="10" t="s">
        <v>74</v>
      </c>
      <c r="AE444" s="10">
        <v>4.0</v>
      </c>
      <c r="AF444" s="10" t="s">
        <v>74</v>
      </c>
      <c r="AG444" s="10" t="s">
        <v>74</v>
      </c>
      <c r="AH444" s="10" t="s">
        <v>74</v>
      </c>
      <c r="AI444" s="10" t="s">
        <v>74</v>
      </c>
      <c r="AJ444" s="10" t="s">
        <v>74</v>
      </c>
      <c r="AK444" s="10" t="s">
        <v>1770</v>
      </c>
      <c r="AL444" s="10">
        <v>82.0</v>
      </c>
      <c r="AM444" s="10" t="s">
        <v>1766</v>
      </c>
      <c r="AN444" s="10">
        <v>1.0</v>
      </c>
      <c r="AO444" s="10" t="s">
        <v>74</v>
      </c>
      <c r="AP444" s="10" t="s">
        <v>74</v>
      </c>
      <c r="AQ444" s="10" t="s">
        <v>74</v>
      </c>
      <c r="AR444" s="10">
        <v>0.0</v>
      </c>
      <c r="AS444" s="10" t="s">
        <v>74</v>
      </c>
      <c r="AT444" s="10">
        <v>996.0</v>
      </c>
      <c r="AU444" s="10"/>
      <c r="AV444" s="10" t="s">
        <v>74</v>
      </c>
      <c r="AW444" s="10" t="s">
        <v>74</v>
      </c>
      <c r="AX444" s="10">
        <v>0.0</v>
      </c>
      <c r="AY444" s="10">
        <v>0.0</v>
      </c>
      <c r="AZ444" s="10" t="s">
        <v>74</v>
      </c>
      <c r="BA444" s="10" t="s">
        <v>74</v>
      </c>
      <c r="BB444" s="10">
        <v>1.0</v>
      </c>
      <c r="BC444" s="10" t="s">
        <v>74</v>
      </c>
      <c r="BD444" s="10" t="s">
        <v>74</v>
      </c>
      <c r="BE444" s="10">
        <v>0.0</v>
      </c>
      <c r="BF444" s="10">
        <v>0.0</v>
      </c>
    </row>
    <row r="445" ht="14.25" hidden="1" customHeight="1">
      <c r="A445" s="10">
        <f t="shared" si="55"/>
        <v>414</v>
      </c>
      <c r="B445" s="10" t="s">
        <v>1714</v>
      </c>
      <c r="C445" s="14" t="s">
        <v>1762</v>
      </c>
      <c r="D445" s="11" t="s">
        <v>1771</v>
      </c>
      <c r="E445" s="10">
        <f t="shared" si="56"/>
        <v>16</v>
      </c>
      <c r="F445" s="14" t="s">
        <v>1772</v>
      </c>
      <c r="G445" s="11"/>
      <c r="H445" s="10"/>
      <c r="I445" s="11"/>
      <c r="J445" s="11"/>
      <c r="K445" s="10" t="s">
        <v>64</v>
      </c>
      <c r="L445" s="10" t="s">
        <v>64</v>
      </c>
      <c r="M445" s="10" t="s">
        <v>245</v>
      </c>
      <c r="N445" s="10" t="s">
        <v>110</v>
      </c>
      <c r="O445" s="10" t="s">
        <v>67</v>
      </c>
      <c r="P445" s="10" t="s">
        <v>68</v>
      </c>
      <c r="Q445" s="10" t="s">
        <v>1773</v>
      </c>
      <c r="R445" s="10" t="s">
        <v>1774</v>
      </c>
      <c r="S445" s="10" t="s">
        <v>63</v>
      </c>
      <c r="T445" s="10"/>
      <c r="U445" s="10" t="s">
        <v>72</v>
      </c>
      <c r="V445" s="10" t="s">
        <v>1775</v>
      </c>
      <c r="W445" s="10">
        <v>3.0</v>
      </c>
      <c r="X445" s="10" t="s">
        <v>74</v>
      </c>
      <c r="Y445" s="10" t="s">
        <v>75</v>
      </c>
      <c r="Z445" s="10" t="s">
        <v>74</v>
      </c>
      <c r="AA445" s="10" t="s">
        <v>76</v>
      </c>
      <c r="AB445" s="10" t="s">
        <v>74</v>
      </c>
      <c r="AC445" s="10"/>
      <c r="AD445" s="10" t="s">
        <v>74</v>
      </c>
      <c r="AE445" s="10">
        <v>4.0</v>
      </c>
      <c r="AF445" s="10" t="s">
        <v>74</v>
      </c>
      <c r="AG445" s="10" t="s">
        <v>74</v>
      </c>
      <c r="AH445" s="10" t="s">
        <v>74</v>
      </c>
      <c r="AI445" s="10" t="s">
        <v>74</v>
      </c>
      <c r="AJ445" s="10" t="s">
        <v>74</v>
      </c>
      <c r="AK445" s="10" t="s">
        <v>1776</v>
      </c>
      <c r="AL445" s="10">
        <v>82.0</v>
      </c>
      <c r="AM445" s="10" t="s">
        <v>1766</v>
      </c>
      <c r="AN445" s="10">
        <v>1.0</v>
      </c>
      <c r="AO445" s="10" t="s">
        <v>74</v>
      </c>
      <c r="AP445" s="10" t="s">
        <v>345</v>
      </c>
      <c r="AQ445" s="10" t="s">
        <v>345</v>
      </c>
      <c r="AR445" s="10">
        <v>1000.0</v>
      </c>
      <c r="AS445" s="10" t="s">
        <v>81</v>
      </c>
      <c r="AT445" s="10">
        <v>996.0</v>
      </c>
      <c r="AU445" s="10"/>
      <c r="AV445" s="10" t="s">
        <v>74</v>
      </c>
      <c r="AW445" s="10" t="s">
        <v>74</v>
      </c>
      <c r="AX445" s="10">
        <v>1.0</v>
      </c>
      <c r="AY445" s="10">
        <v>70.0</v>
      </c>
      <c r="AZ445" s="10" t="s">
        <v>74</v>
      </c>
      <c r="BA445" s="10" t="s">
        <v>74</v>
      </c>
      <c r="BB445" s="10">
        <v>1.0</v>
      </c>
      <c r="BC445" s="10" t="s">
        <v>74</v>
      </c>
      <c r="BD445" s="10" t="s">
        <v>74</v>
      </c>
      <c r="BE445" s="10">
        <v>2.0</v>
      </c>
      <c r="BF445" s="10">
        <v>3.0</v>
      </c>
    </row>
    <row r="446" ht="14.25" hidden="1" customHeight="1">
      <c r="A446" s="10">
        <f t="shared" si="55"/>
        <v>415</v>
      </c>
      <c r="B446" s="10" t="s">
        <v>1714</v>
      </c>
      <c r="C446" s="11" t="s">
        <v>1777</v>
      </c>
      <c r="D446" s="11" t="s">
        <v>1778</v>
      </c>
      <c r="E446" s="10">
        <f t="shared" si="56"/>
        <v>17</v>
      </c>
      <c r="F446" s="11" t="s">
        <v>1779</v>
      </c>
      <c r="G446" s="11"/>
      <c r="H446" s="10"/>
      <c r="I446" s="11"/>
      <c r="J446" s="11"/>
      <c r="K446" s="10" t="s">
        <v>145</v>
      </c>
      <c r="L446" s="10" t="s">
        <v>145</v>
      </c>
      <c r="M446" s="10" t="s">
        <v>65</v>
      </c>
      <c r="N446" s="10" t="s">
        <v>74</v>
      </c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</row>
    <row r="447" ht="14.25" hidden="1" customHeight="1">
      <c r="A447" s="10">
        <f t="shared" si="55"/>
        <v>416</v>
      </c>
      <c r="B447" s="10" t="s">
        <v>1714</v>
      </c>
      <c r="C447" s="11" t="s">
        <v>1777</v>
      </c>
      <c r="D447" s="11" t="s">
        <v>1780</v>
      </c>
      <c r="E447" s="10">
        <f t="shared" si="56"/>
        <v>18</v>
      </c>
      <c r="F447" s="11" t="s">
        <v>1781</v>
      </c>
      <c r="G447" s="11"/>
      <c r="H447" s="10"/>
      <c r="I447" s="11"/>
      <c r="J447" s="11"/>
      <c r="K447" s="10" t="s">
        <v>64</v>
      </c>
      <c r="L447" s="10" t="s">
        <v>64</v>
      </c>
      <c r="M447" s="10" t="s">
        <v>245</v>
      </c>
      <c r="N447" s="10" t="s">
        <v>86</v>
      </c>
      <c r="O447" s="10" t="s">
        <v>67</v>
      </c>
      <c r="P447" s="10" t="s">
        <v>68</v>
      </c>
      <c r="Q447" s="10"/>
      <c r="R447" s="10"/>
      <c r="S447" s="10"/>
      <c r="T447" s="10"/>
      <c r="U447" s="10" t="s">
        <v>72</v>
      </c>
      <c r="V447" s="10" t="s">
        <v>1782</v>
      </c>
      <c r="W447" s="10">
        <v>2.0</v>
      </c>
      <c r="X447" s="10" t="s">
        <v>74</v>
      </c>
      <c r="Y447" s="10" t="s">
        <v>75</v>
      </c>
      <c r="Z447" s="10" t="s">
        <v>74</v>
      </c>
      <c r="AA447" s="10" t="s">
        <v>76</v>
      </c>
      <c r="AB447" s="10" t="s">
        <v>74</v>
      </c>
      <c r="AC447" s="10"/>
      <c r="AD447" s="10" t="s">
        <v>74</v>
      </c>
      <c r="AE447" s="10">
        <v>4.0</v>
      </c>
      <c r="AF447" s="10" t="s">
        <v>74</v>
      </c>
      <c r="AG447" s="10" t="s">
        <v>74</v>
      </c>
      <c r="AH447" s="10" t="s">
        <v>74</v>
      </c>
      <c r="AI447" s="10" t="s">
        <v>74</v>
      </c>
      <c r="AJ447" s="10" t="s">
        <v>74</v>
      </c>
      <c r="AK447" s="10" t="s">
        <v>1783</v>
      </c>
      <c r="AL447" s="10">
        <v>82.0</v>
      </c>
      <c r="AM447" s="10" t="s">
        <v>1784</v>
      </c>
      <c r="AN447" s="10">
        <v>1.0</v>
      </c>
      <c r="AO447" s="10" t="s">
        <v>74</v>
      </c>
      <c r="AP447" s="10" t="s">
        <v>74</v>
      </c>
      <c r="AQ447" s="10" t="s">
        <v>74</v>
      </c>
      <c r="AR447" s="10">
        <v>0.0</v>
      </c>
      <c r="AS447" s="10" t="s">
        <v>74</v>
      </c>
      <c r="AT447" s="10">
        <v>996.0</v>
      </c>
      <c r="AU447" s="10"/>
      <c r="AV447" s="10" t="s">
        <v>74</v>
      </c>
      <c r="AW447" s="10" t="s">
        <v>74</v>
      </c>
      <c r="AX447" s="10">
        <v>0.0</v>
      </c>
      <c r="AY447" s="10">
        <v>0.0</v>
      </c>
      <c r="AZ447" s="10" t="s">
        <v>74</v>
      </c>
      <c r="BA447" s="10" t="s">
        <v>74</v>
      </c>
      <c r="BB447" s="10">
        <v>1.0</v>
      </c>
      <c r="BC447" s="10" t="s">
        <v>74</v>
      </c>
      <c r="BD447" s="10" t="s">
        <v>74</v>
      </c>
      <c r="BE447" s="10">
        <v>0.0</v>
      </c>
      <c r="BF447" s="10">
        <v>0.0</v>
      </c>
    </row>
    <row r="448" ht="14.25" hidden="1" customHeight="1">
      <c r="A448" s="10">
        <f t="shared" si="55"/>
        <v>417</v>
      </c>
      <c r="B448" s="10" t="s">
        <v>1714</v>
      </c>
      <c r="C448" s="11" t="s">
        <v>1785</v>
      </c>
      <c r="D448" s="11" t="s">
        <v>1786</v>
      </c>
      <c r="E448" s="10">
        <f t="shared" si="56"/>
        <v>19</v>
      </c>
      <c r="F448" s="11" t="s">
        <v>1787</v>
      </c>
      <c r="G448" s="11"/>
      <c r="H448" s="10"/>
      <c r="I448" s="11"/>
      <c r="J448" s="11"/>
      <c r="K448" s="10" t="s">
        <v>64</v>
      </c>
      <c r="L448" s="27" t="s">
        <v>456</v>
      </c>
      <c r="M448" s="10" t="s">
        <v>65</v>
      </c>
      <c r="N448" s="10" t="s">
        <v>86</v>
      </c>
      <c r="O448" s="10" t="s">
        <v>67</v>
      </c>
      <c r="P448" s="10" t="s">
        <v>74</v>
      </c>
      <c r="Q448" s="10"/>
      <c r="R448" s="10"/>
      <c r="S448" s="10"/>
      <c r="T448" s="10" t="s">
        <v>1788</v>
      </c>
      <c r="U448" s="10" t="s">
        <v>95</v>
      </c>
      <c r="V448" s="10" t="s">
        <v>74</v>
      </c>
      <c r="W448" s="10">
        <v>2.0</v>
      </c>
      <c r="X448" s="10" t="s">
        <v>74</v>
      </c>
      <c r="Y448" s="10" t="s">
        <v>75</v>
      </c>
      <c r="Z448" s="10" t="s">
        <v>74</v>
      </c>
      <c r="AA448" s="10" t="s">
        <v>76</v>
      </c>
      <c r="AB448" s="10" t="s">
        <v>74</v>
      </c>
      <c r="AC448" s="10"/>
      <c r="AD448" s="10" t="s">
        <v>74</v>
      </c>
      <c r="AE448" s="10">
        <v>4.0</v>
      </c>
      <c r="AF448" s="10" t="s">
        <v>74</v>
      </c>
      <c r="AG448" s="10" t="s">
        <v>74</v>
      </c>
      <c r="AH448" s="10" t="s">
        <v>74</v>
      </c>
      <c r="AI448" s="10" t="s">
        <v>74</v>
      </c>
      <c r="AJ448" s="10" t="s">
        <v>74</v>
      </c>
      <c r="AK448" s="10" t="s">
        <v>1789</v>
      </c>
      <c r="AL448" s="10">
        <v>82.0</v>
      </c>
      <c r="AM448" s="10" t="s">
        <v>1790</v>
      </c>
      <c r="AN448" s="10">
        <v>1.0</v>
      </c>
      <c r="AO448" s="10" t="s">
        <v>74</v>
      </c>
      <c r="AP448" s="10" t="s">
        <v>74</v>
      </c>
      <c r="AQ448" s="10" t="s">
        <v>74</v>
      </c>
      <c r="AR448" s="10">
        <v>0.0</v>
      </c>
      <c r="AS448" s="10" t="s">
        <v>74</v>
      </c>
      <c r="AT448" s="10">
        <v>996.0</v>
      </c>
      <c r="AU448" s="10"/>
      <c r="AV448" s="10" t="s">
        <v>74</v>
      </c>
      <c r="AW448" s="10" t="s">
        <v>74</v>
      </c>
      <c r="AX448" s="10">
        <v>0.0</v>
      </c>
      <c r="AY448" s="10">
        <v>0.0</v>
      </c>
      <c r="AZ448" s="10" t="s">
        <v>74</v>
      </c>
      <c r="BA448" s="10" t="s">
        <v>74</v>
      </c>
      <c r="BB448" s="10">
        <v>1.0</v>
      </c>
      <c r="BC448" s="10" t="s">
        <v>74</v>
      </c>
      <c r="BD448" s="10" t="s">
        <v>74</v>
      </c>
      <c r="BE448" s="10">
        <v>0.0</v>
      </c>
      <c r="BF448" s="10">
        <v>0.0</v>
      </c>
    </row>
    <row r="449" ht="14.25" hidden="1" customHeight="1">
      <c r="A449" s="10">
        <f t="shared" si="55"/>
        <v>418</v>
      </c>
      <c r="B449" s="10" t="s">
        <v>1714</v>
      </c>
      <c r="C449" s="11" t="s">
        <v>1785</v>
      </c>
      <c r="D449" s="11" t="s">
        <v>1791</v>
      </c>
      <c r="E449" s="10">
        <f t="shared" si="56"/>
        <v>20</v>
      </c>
      <c r="F449" s="11" t="s">
        <v>1792</v>
      </c>
      <c r="G449" s="11"/>
      <c r="H449" s="10"/>
      <c r="I449" s="11"/>
      <c r="J449" s="11"/>
      <c r="K449" s="10" t="s">
        <v>145</v>
      </c>
      <c r="L449" s="10" t="s">
        <v>145</v>
      </c>
      <c r="M449" s="10" t="s">
        <v>65</v>
      </c>
      <c r="N449" s="10" t="s">
        <v>74</v>
      </c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</row>
    <row r="450" ht="14.25" hidden="1" customHeight="1">
      <c r="A450" s="10">
        <f t="shared" si="55"/>
        <v>419</v>
      </c>
      <c r="B450" s="10" t="s">
        <v>1714</v>
      </c>
      <c r="C450" s="11" t="s">
        <v>1785</v>
      </c>
      <c r="D450" s="11" t="s">
        <v>1793</v>
      </c>
      <c r="E450" s="10">
        <f t="shared" si="56"/>
        <v>21</v>
      </c>
      <c r="F450" s="11" t="s">
        <v>1794</v>
      </c>
      <c r="G450" s="11"/>
      <c r="H450" s="10"/>
      <c r="I450" s="11"/>
      <c r="J450" s="11"/>
      <c r="K450" s="10" t="s">
        <v>64</v>
      </c>
      <c r="L450" s="10" t="s">
        <v>64</v>
      </c>
      <c r="M450" s="10" t="s">
        <v>109</v>
      </c>
      <c r="N450" s="10" t="s">
        <v>86</v>
      </c>
      <c r="O450" s="10" t="s">
        <v>67</v>
      </c>
      <c r="P450" s="10" t="s">
        <v>68</v>
      </c>
      <c r="Q450" s="10"/>
      <c r="R450" s="10"/>
      <c r="S450" s="10"/>
      <c r="T450" s="10"/>
      <c r="U450" s="10" t="s">
        <v>72</v>
      </c>
      <c r="V450" s="10" t="s">
        <v>1795</v>
      </c>
      <c r="W450" s="10">
        <v>2.0</v>
      </c>
      <c r="X450" s="10" t="s">
        <v>74</v>
      </c>
      <c r="Y450" s="10" t="s">
        <v>75</v>
      </c>
      <c r="Z450" s="10" t="s">
        <v>74</v>
      </c>
      <c r="AA450" s="10" t="s">
        <v>76</v>
      </c>
      <c r="AB450" s="10" t="s">
        <v>74</v>
      </c>
      <c r="AC450" s="10"/>
      <c r="AD450" s="10" t="s">
        <v>74</v>
      </c>
      <c r="AE450" s="10">
        <v>4.0</v>
      </c>
      <c r="AF450" s="10" t="s">
        <v>74</v>
      </c>
      <c r="AG450" s="10" t="s">
        <v>74</v>
      </c>
      <c r="AH450" s="10" t="s">
        <v>74</v>
      </c>
      <c r="AI450" s="10" t="s">
        <v>74</v>
      </c>
      <c r="AJ450" s="10" t="s">
        <v>74</v>
      </c>
      <c r="AK450" s="10" t="s">
        <v>1796</v>
      </c>
      <c r="AL450" s="10">
        <v>82.0</v>
      </c>
      <c r="AM450" s="10" t="s">
        <v>1790</v>
      </c>
      <c r="AN450" s="10">
        <v>1.0</v>
      </c>
      <c r="AO450" s="10" t="s">
        <v>74</v>
      </c>
      <c r="AP450" s="10" t="s">
        <v>74</v>
      </c>
      <c r="AQ450" s="10" t="s">
        <v>74</v>
      </c>
      <c r="AR450" s="10">
        <v>0.0</v>
      </c>
      <c r="AS450" s="10" t="s">
        <v>74</v>
      </c>
      <c r="AT450" s="10">
        <v>996.0</v>
      </c>
      <c r="AU450" s="10"/>
      <c r="AV450" s="10" t="s">
        <v>74</v>
      </c>
      <c r="AW450" s="10" t="s">
        <v>74</v>
      </c>
      <c r="AX450" s="10">
        <v>0.0</v>
      </c>
      <c r="AY450" s="10">
        <v>0.0</v>
      </c>
      <c r="AZ450" s="10" t="s">
        <v>74</v>
      </c>
      <c r="BA450" s="10" t="s">
        <v>74</v>
      </c>
      <c r="BB450" s="10">
        <v>1.0</v>
      </c>
      <c r="BC450" s="10" t="s">
        <v>74</v>
      </c>
      <c r="BD450" s="10" t="s">
        <v>74</v>
      </c>
      <c r="BE450" s="10">
        <v>0.0</v>
      </c>
      <c r="BF450" s="10">
        <v>0.0</v>
      </c>
    </row>
    <row r="451" ht="14.25" hidden="1" customHeight="1">
      <c r="A451" s="10">
        <f t="shared" si="55"/>
        <v>420</v>
      </c>
      <c r="B451" s="10"/>
      <c r="C451" s="11" t="s">
        <v>1797</v>
      </c>
      <c r="D451" s="11" t="s">
        <v>1798</v>
      </c>
      <c r="E451" s="10">
        <f t="shared" si="56"/>
        <v>22</v>
      </c>
      <c r="F451" s="11" t="s">
        <v>1799</v>
      </c>
      <c r="G451" s="11"/>
      <c r="H451" s="10"/>
      <c r="I451" s="11"/>
      <c r="J451" s="11"/>
      <c r="K451" s="10" t="s">
        <v>145</v>
      </c>
      <c r="L451" s="10" t="s">
        <v>145</v>
      </c>
      <c r="M451" s="10" t="s">
        <v>109</v>
      </c>
      <c r="N451" s="10" t="s">
        <v>74</v>
      </c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</row>
    <row r="452" ht="14.25" hidden="1" customHeight="1">
      <c r="A452" s="10">
        <f t="shared" si="55"/>
        <v>421</v>
      </c>
      <c r="B452" s="10" t="s">
        <v>1714</v>
      </c>
      <c r="C452" s="11" t="s">
        <v>1797</v>
      </c>
      <c r="D452" s="11" t="s">
        <v>1800</v>
      </c>
      <c r="E452" s="10">
        <f t="shared" si="56"/>
        <v>23</v>
      </c>
      <c r="F452" s="11" t="s">
        <v>1801</v>
      </c>
      <c r="G452" s="11"/>
      <c r="H452" s="10"/>
      <c r="I452" s="11"/>
      <c r="J452" s="11"/>
      <c r="K452" s="10" t="s">
        <v>64</v>
      </c>
      <c r="L452" s="10" t="s">
        <v>64</v>
      </c>
      <c r="M452" s="10" t="s">
        <v>65</v>
      </c>
      <c r="N452" s="10" t="s">
        <v>86</v>
      </c>
      <c r="O452" s="10" t="s">
        <v>67</v>
      </c>
      <c r="P452" s="10" t="s">
        <v>68</v>
      </c>
      <c r="Q452" s="10"/>
      <c r="R452" s="10"/>
      <c r="S452" s="10"/>
      <c r="T452" s="10"/>
      <c r="U452" s="10" t="s">
        <v>72</v>
      </c>
      <c r="V452" s="10" t="s">
        <v>1802</v>
      </c>
      <c r="W452" s="10">
        <v>1.0</v>
      </c>
      <c r="X452" s="10" t="s">
        <v>74</v>
      </c>
      <c r="Y452" s="10" t="s">
        <v>75</v>
      </c>
      <c r="Z452" s="10" t="s">
        <v>74</v>
      </c>
      <c r="AA452" s="10" t="s">
        <v>76</v>
      </c>
      <c r="AB452" s="10" t="s">
        <v>74</v>
      </c>
      <c r="AC452" s="10"/>
      <c r="AD452" s="10" t="s">
        <v>74</v>
      </c>
      <c r="AE452" s="10">
        <v>4.0</v>
      </c>
      <c r="AF452" s="10" t="s">
        <v>74</v>
      </c>
      <c r="AG452" s="10" t="s">
        <v>74</v>
      </c>
      <c r="AH452" s="10" t="s">
        <v>74</v>
      </c>
      <c r="AI452" s="10" t="s">
        <v>74</v>
      </c>
      <c r="AJ452" s="10" t="s">
        <v>74</v>
      </c>
      <c r="AK452" s="10" t="s">
        <v>1803</v>
      </c>
      <c r="AL452" s="10">
        <v>82.0</v>
      </c>
      <c r="AM452" s="10" t="s">
        <v>1804</v>
      </c>
      <c r="AN452" s="10">
        <v>2.0</v>
      </c>
      <c r="AO452" s="10" t="s">
        <v>74</v>
      </c>
      <c r="AP452" s="10" t="s">
        <v>74</v>
      </c>
      <c r="AQ452" s="10" t="s">
        <v>74</v>
      </c>
      <c r="AR452" s="10">
        <v>0.0</v>
      </c>
      <c r="AS452" s="10" t="s">
        <v>74</v>
      </c>
      <c r="AT452" s="10">
        <v>996.0</v>
      </c>
      <c r="AU452" s="10"/>
      <c r="AV452" s="10" t="s">
        <v>74</v>
      </c>
      <c r="AW452" s="10" t="s">
        <v>74</v>
      </c>
      <c r="AX452" s="10">
        <v>0.0</v>
      </c>
      <c r="AY452" s="10">
        <v>0.0</v>
      </c>
      <c r="AZ452" s="10" t="s">
        <v>74</v>
      </c>
      <c r="BA452" s="10" t="s">
        <v>74</v>
      </c>
      <c r="BB452" s="10">
        <v>1.0</v>
      </c>
      <c r="BC452" s="10" t="s">
        <v>74</v>
      </c>
      <c r="BD452" s="10" t="s">
        <v>74</v>
      </c>
      <c r="BE452" s="10">
        <v>0.0</v>
      </c>
      <c r="BF452" s="10">
        <v>0.0</v>
      </c>
    </row>
    <row r="453" ht="14.25" hidden="1" customHeight="1">
      <c r="A453" s="10">
        <f t="shared" si="55"/>
        <v>422</v>
      </c>
      <c r="B453" s="10" t="s">
        <v>1714</v>
      </c>
      <c r="C453" s="11" t="s">
        <v>1797</v>
      </c>
      <c r="D453" s="11" t="s">
        <v>1805</v>
      </c>
      <c r="E453" s="10">
        <f t="shared" si="56"/>
        <v>24</v>
      </c>
      <c r="F453" s="11" t="s">
        <v>1805</v>
      </c>
      <c r="G453" s="11"/>
      <c r="H453" s="10"/>
      <c r="I453" s="11"/>
      <c r="J453" s="11"/>
      <c r="K453" s="10" t="s">
        <v>64</v>
      </c>
      <c r="L453" s="10" t="s">
        <v>64</v>
      </c>
      <c r="M453" s="10" t="s">
        <v>109</v>
      </c>
      <c r="N453" s="10" t="s">
        <v>86</v>
      </c>
      <c r="O453" s="10" t="s">
        <v>67</v>
      </c>
      <c r="P453" s="10" t="s">
        <v>68</v>
      </c>
      <c r="Q453" s="10"/>
      <c r="R453" s="10"/>
      <c r="S453" s="10"/>
      <c r="T453" s="10"/>
      <c r="U453" s="10" t="s">
        <v>113</v>
      </c>
      <c r="V453" s="10" t="s">
        <v>1806</v>
      </c>
      <c r="W453" s="10">
        <v>1.0</v>
      </c>
      <c r="X453" s="10" t="s">
        <v>74</v>
      </c>
      <c r="Y453" s="10" t="s">
        <v>75</v>
      </c>
      <c r="Z453" s="10" t="s">
        <v>74</v>
      </c>
      <c r="AA453" s="10" t="s">
        <v>76</v>
      </c>
      <c r="AB453" s="10" t="s">
        <v>74</v>
      </c>
      <c r="AC453" s="10"/>
      <c r="AD453" s="10" t="s">
        <v>74</v>
      </c>
      <c r="AE453" s="10">
        <v>4.0</v>
      </c>
      <c r="AF453" s="10" t="s">
        <v>74</v>
      </c>
      <c r="AG453" s="10" t="s">
        <v>74</v>
      </c>
      <c r="AH453" s="10" t="s">
        <v>74</v>
      </c>
      <c r="AI453" s="10" t="s">
        <v>74</v>
      </c>
      <c r="AJ453" s="10" t="s">
        <v>74</v>
      </c>
      <c r="AK453" s="10" t="s">
        <v>1807</v>
      </c>
      <c r="AL453" s="10">
        <v>82.0</v>
      </c>
      <c r="AM453" s="10" t="s">
        <v>1804</v>
      </c>
      <c r="AN453" s="10">
        <v>1.0</v>
      </c>
      <c r="AO453" s="10" t="s">
        <v>74</v>
      </c>
      <c r="AP453" s="10" t="s">
        <v>74</v>
      </c>
      <c r="AQ453" s="10" t="s">
        <v>74</v>
      </c>
      <c r="AR453" s="10">
        <v>0.0</v>
      </c>
      <c r="AS453" s="10" t="s">
        <v>74</v>
      </c>
      <c r="AT453" s="10">
        <v>996.0</v>
      </c>
      <c r="AU453" s="10"/>
      <c r="AV453" s="10" t="s">
        <v>74</v>
      </c>
      <c r="AW453" s="10" t="s">
        <v>74</v>
      </c>
      <c r="AX453" s="10">
        <v>0.0</v>
      </c>
      <c r="AY453" s="10">
        <v>0.0</v>
      </c>
      <c r="AZ453" s="10" t="s">
        <v>74</v>
      </c>
      <c r="BA453" s="10" t="s">
        <v>74</v>
      </c>
      <c r="BB453" s="10">
        <v>1.0</v>
      </c>
      <c r="BC453" s="10" t="s">
        <v>74</v>
      </c>
      <c r="BD453" s="10" t="s">
        <v>74</v>
      </c>
      <c r="BE453" s="10">
        <v>0.0</v>
      </c>
      <c r="BF453" s="10">
        <v>0.0</v>
      </c>
    </row>
    <row r="454" ht="14.25" hidden="1" customHeight="1">
      <c r="A454" s="10">
        <f t="shared" si="55"/>
        <v>423</v>
      </c>
      <c r="B454" s="10" t="s">
        <v>1714</v>
      </c>
      <c r="C454" s="11" t="s">
        <v>1808</v>
      </c>
      <c r="D454" s="11" t="s">
        <v>1809</v>
      </c>
      <c r="E454" s="10">
        <f t="shared" si="56"/>
        <v>25</v>
      </c>
      <c r="F454" s="11" t="s">
        <v>1810</v>
      </c>
      <c r="G454" s="11"/>
      <c r="H454" s="10"/>
      <c r="I454" s="11"/>
      <c r="J454" s="11"/>
      <c r="K454" s="10" t="s">
        <v>64</v>
      </c>
      <c r="L454" s="10" t="s">
        <v>64</v>
      </c>
      <c r="M454" s="10" t="s">
        <v>245</v>
      </c>
      <c r="N454" s="10" t="s">
        <v>86</v>
      </c>
      <c r="O454" s="10" t="s">
        <v>67</v>
      </c>
      <c r="P454" s="10" t="s">
        <v>68</v>
      </c>
      <c r="Q454" s="10"/>
      <c r="R454" s="10"/>
      <c r="S454" s="10"/>
      <c r="T454" s="10"/>
      <c r="U454" s="10" t="s">
        <v>72</v>
      </c>
      <c r="V454" s="10" t="s">
        <v>1811</v>
      </c>
      <c r="W454" s="10">
        <v>2.0</v>
      </c>
      <c r="X454" s="10" t="s">
        <v>74</v>
      </c>
      <c r="Y454" s="10" t="s">
        <v>75</v>
      </c>
      <c r="Z454" s="10" t="s">
        <v>74</v>
      </c>
      <c r="AA454" s="10" t="s">
        <v>76</v>
      </c>
      <c r="AB454" s="10" t="s">
        <v>74</v>
      </c>
      <c r="AC454" s="10"/>
      <c r="AD454" s="10" t="s">
        <v>74</v>
      </c>
      <c r="AE454" s="10">
        <v>4.0</v>
      </c>
      <c r="AF454" s="10" t="s">
        <v>74</v>
      </c>
      <c r="AG454" s="10" t="s">
        <v>74</v>
      </c>
      <c r="AH454" s="10" t="s">
        <v>74</v>
      </c>
      <c r="AI454" s="10" t="s">
        <v>74</v>
      </c>
      <c r="AJ454" s="10" t="s">
        <v>74</v>
      </c>
      <c r="AK454" s="10" t="s">
        <v>1812</v>
      </c>
      <c r="AL454" s="10">
        <v>82.0</v>
      </c>
      <c r="AM454" s="10" t="s">
        <v>1813</v>
      </c>
      <c r="AN454" s="10">
        <v>3.0</v>
      </c>
      <c r="AO454" s="10" t="s">
        <v>74</v>
      </c>
      <c r="AP454" s="10" t="s">
        <v>74</v>
      </c>
      <c r="AQ454" s="10" t="s">
        <v>74</v>
      </c>
      <c r="AR454" s="10">
        <v>0.0</v>
      </c>
      <c r="AS454" s="10" t="s">
        <v>74</v>
      </c>
      <c r="AT454" s="10">
        <v>996.0</v>
      </c>
      <c r="AU454" s="10"/>
      <c r="AV454" s="10" t="s">
        <v>74</v>
      </c>
      <c r="AW454" s="10" t="s">
        <v>74</v>
      </c>
      <c r="AX454" s="10">
        <v>0.0</v>
      </c>
      <c r="AY454" s="10">
        <v>0.0</v>
      </c>
      <c r="AZ454" s="10" t="s">
        <v>74</v>
      </c>
      <c r="BA454" s="10" t="s">
        <v>74</v>
      </c>
      <c r="BB454" s="10">
        <v>1.0</v>
      </c>
      <c r="BC454" s="10" t="s">
        <v>74</v>
      </c>
      <c r="BD454" s="10" t="s">
        <v>74</v>
      </c>
      <c r="BE454" s="10">
        <v>0.0</v>
      </c>
      <c r="BF454" s="10">
        <v>0.0</v>
      </c>
    </row>
    <row r="455" ht="14.25" hidden="1" customHeight="1">
      <c r="A455" s="10">
        <f t="shared" si="55"/>
        <v>424</v>
      </c>
      <c r="B455" s="10" t="s">
        <v>1714</v>
      </c>
      <c r="C455" s="11" t="s">
        <v>1808</v>
      </c>
      <c r="D455" s="11" t="s">
        <v>1814</v>
      </c>
      <c r="E455" s="10">
        <f t="shared" si="56"/>
        <v>26</v>
      </c>
      <c r="F455" s="11" t="s">
        <v>1815</v>
      </c>
      <c r="G455" s="11"/>
      <c r="H455" s="10"/>
      <c r="I455" s="11"/>
      <c r="J455" s="11"/>
      <c r="K455" s="10" t="s">
        <v>64</v>
      </c>
      <c r="L455" s="10" t="s">
        <v>64</v>
      </c>
      <c r="M455" s="10" t="s">
        <v>245</v>
      </c>
      <c r="N455" s="10" t="s">
        <v>86</v>
      </c>
      <c r="O455" s="10" t="s">
        <v>67</v>
      </c>
      <c r="P455" s="10" t="s">
        <v>68</v>
      </c>
      <c r="Q455" s="10"/>
      <c r="R455" s="10"/>
      <c r="S455" s="10"/>
      <c r="T455" s="10"/>
      <c r="U455" s="10" t="s">
        <v>72</v>
      </c>
      <c r="V455" s="10" t="s">
        <v>1816</v>
      </c>
      <c r="W455" s="10">
        <v>2.0</v>
      </c>
      <c r="X455" s="10" t="s">
        <v>74</v>
      </c>
      <c r="Y455" s="10" t="s">
        <v>75</v>
      </c>
      <c r="Z455" s="10" t="s">
        <v>74</v>
      </c>
      <c r="AA455" s="10" t="s">
        <v>76</v>
      </c>
      <c r="AB455" s="10" t="s">
        <v>74</v>
      </c>
      <c r="AC455" s="10"/>
      <c r="AD455" s="10" t="s">
        <v>74</v>
      </c>
      <c r="AE455" s="10">
        <v>4.0</v>
      </c>
      <c r="AF455" s="10" t="s">
        <v>74</v>
      </c>
      <c r="AG455" s="10" t="s">
        <v>74</v>
      </c>
      <c r="AH455" s="10" t="s">
        <v>74</v>
      </c>
      <c r="AI455" s="10" t="s">
        <v>74</v>
      </c>
      <c r="AJ455" s="10" t="s">
        <v>74</v>
      </c>
      <c r="AK455" s="10" t="s">
        <v>1817</v>
      </c>
      <c r="AL455" s="10">
        <v>82.0</v>
      </c>
      <c r="AM455" s="10" t="s">
        <v>1813</v>
      </c>
      <c r="AN455" s="10">
        <v>3.0</v>
      </c>
      <c r="AO455" s="10" t="s">
        <v>74</v>
      </c>
      <c r="AP455" s="10" t="s">
        <v>74</v>
      </c>
      <c r="AQ455" s="10" t="s">
        <v>74</v>
      </c>
      <c r="AR455" s="10">
        <v>0.0</v>
      </c>
      <c r="AS455" s="10" t="s">
        <v>74</v>
      </c>
      <c r="AT455" s="10">
        <v>996.0</v>
      </c>
      <c r="AU455" s="10"/>
      <c r="AV455" s="10" t="s">
        <v>74</v>
      </c>
      <c r="AW455" s="10" t="s">
        <v>74</v>
      </c>
      <c r="AX455" s="10">
        <v>0.0</v>
      </c>
      <c r="AY455" s="10">
        <v>0.0</v>
      </c>
      <c r="AZ455" s="10" t="s">
        <v>74</v>
      </c>
      <c r="BA455" s="10" t="s">
        <v>74</v>
      </c>
      <c r="BB455" s="10">
        <v>1.0</v>
      </c>
      <c r="BC455" s="10" t="s">
        <v>74</v>
      </c>
      <c r="BD455" s="10" t="s">
        <v>74</v>
      </c>
      <c r="BE455" s="10">
        <v>0.0</v>
      </c>
      <c r="BF455" s="10">
        <v>0.0</v>
      </c>
    </row>
    <row r="456" ht="14.25" customHeight="1">
      <c r="A456" s="10">
        <f t="shared" si="55"/>
        <v>425</v>
      </c>
      <c r="B456" s="10" t="s">
        <v>1714</v>
      </c>
      <c r="C456" s="11" t="s">
        <v>1808</v>
      </c>
      <c r="D456" s="11" t="s">
        <v>1818</v>
      </c>
      <c r="E456" s="10">
        <f t="shared" si="56"/>
        <v>27</v>
      </c>
      <c r="F456" s="11" t="s">
        <v>1819</v>
      </c>
      <c r="G456" s="11"/>
      <c r="H456" s="10"/>
      <c r="I456" s="11"/>
      <c r="J456" s="11"/>
      <c r="K456" s="10" t="s">
        <v>64</v>
      </c>
      <c r="L456" s="10" t="s">
        <v>64</v>
      </c>
      <c r="M456" s="10" t="s">
        <v>245</v>
      </c>
      <c r="N456" s="10" t="s">
        <v>228</v>
      </c>
      <c r="O456" s="10" t="s">
        <v>67</v>
      </c>
      <c r="P456" s="10" t="s">
        <v>68</v>
      </c>
      <c r="Q456" s="10" t="s">
        <v>1820</v>
      </c>
      <c r="R456" s="10" t="s">
        <v>1774</v>
      </c>
      <c r="S456" s="10" t="s">
        <v>63</v>
      </c>
      <c r="T456" s="10"/>
      <c r="U456" s="10" t="s">
        <v>72</v>
      </c>
      <c r="V456" s="10" t="s">
        <v>1821</v>
      </c>
      <c r="W456" s="10">
        <v>1.0</v>
      </c>
      <c r="X456" s="10" t="s">
        <v>74</v>
      </c>
      <c r="Y456" s="10" t="s">
        <v>75</v>
      </c>
      <c r="Z456" s="10" t="s">
        <v>74</v>
      </c>
      <c r="AA456" s="10" t="s">
        <v>76</v>
      </c>
      <c r="AB456" s="10" t="s">
        <v>74</v>
      </c>
      <c r="AC456" s="10"/>
      <c r="AD456" s="10" t="s">
        <v>74</v>
      </c>
      <c r="AE456" s="10">
        <v>4.0</v>
      </c>
      <c r="AF456" s="10" t="s">
        <v>74</v>
      </c>
      <c r="AG456" s="10" t="s">
        <v>74</v>
      </c>
      <c r="AH456" s="10" t="s">
        <v>74</v>
      </c>
      <c r="AI456" s="10" t="s">
        <v>74</v>
      </c>
      <c r="AJ456" s="10" t="s">
        <v>74</v>
      </c>
      <c r="AK456" s="10" t="s">
        <v>1822</v>
      </c>
      <c r="AL456" s="10">
        <v>82.0</v>
      </c>
      <c r="AM456" s="10" t="s">
        <v>1813</v>
      </c>
      <c r="AN456" s="10">
        <v>1.0</v>
      </c>
      <c r="AO456" s="10" t="s">
        <v>74</v>
      </c>
      <c r="AP456" s="10" t="s">
        <v>74</v>
      </c>
      <c r="AQ456" s="10" t="s">
        <v>74</v>
      </c>
      <c r="AR456" s="10">
        <v>0.0</v>
      </c>
      <c r="AS456" s="10" t="s">
        <v>74</v>
      </c>
      <c r="AT456" s="10">
        <v>996.0</v>
      </c>
      <c r="AU456" s="10"/>
      <c r="AV456" s="10" t="s">
        <v>74</v>
      </c>
      <c r="AW456" s="10" t="s">
        <v>74</v>
      </c>
      <c r="AX456" s="10">
        <v>0.0</v>
      </c>
      <c r="AY456" s="10">
        <v>0.0</v>
      </c>
      <c r="AZ456" s="10" t="s">
        <v>74</v>
      </c>
      <c r="BA456" s="10" t="s">
        <v>74</v>
      </c>
      <c r="BB456" s="10">
        <v>1.0</v>
      </c>
      <c r="BC456" s="10" t="s">
        <v>74</v>
      </c>
      <c r="BD456" s="10" t="s">
        <v>74</v>
      </c>
      <c r="BE456" s="10">
        <v>0.0</v>
      </c>
      <c r="BF456" s="10">
        <v>0.0</v>
      </c>
    </row>
    <row r="457" ht="14.25" hidden="1" customHeight="1">
      <c r="A457" s="10">
        <f t="shared" si="55"/>
        <v>426</v>
      </c>
      <c r="B457" s="10" t="s">
        <v>1714</v>
      </c>
      <c r="C457" s="11" t="s">
        <v>1823</v>
      </c>
      <c r="D457" s="11" t="s">
        <v>1824</v>
      </c>
      <c r="E457" s="10">
        <f t="shared" si="56"/>
        <v>28</v>
      </c>
      <c r="F457" s="11" t="s">
        <v>1825</v>
      </c>
      <c r="G457" s="11"/>
      <c r="H457" s="10"/>
      <c r="I457" s="11"/>
      <c r="J457" s="11"/>
      <c r="K457" s="10" t="s">
        <v>64</v>
      </c>
      <c r="L457" s="10" t="s">
        <v>64</v>
      </c>
      <c r="M457" s="10" t="s">
        <v>245</v>
      </c>
      <c r="N457" s="10" t="s">
        <v>86</v>
      </c>
      <c r="O457" s="10" t="s">
        <v>67</v>
      </c>
      <c r="P457" s="10" t="s">
        <v>68</v>
      </c>
      <c r="Q457" s="10"/>
      <c r="R457" s="10"/>
      <c r="S457" s="10"/>
      <c r="T457" s="10"/>
      <c r="U457" s="10" t="s">
        <v>72</v>
      </c>
      <c r="V457" s="10" t="s">
        <v>1826</v>
      </c>
      <c r="W457" s="10">
        <v>1.0</v>
      </c>
      <c r="X457" s="10" t="s">
        <v>74</v>
      </c>
      <c r="Y457" s="10" t="s">
        <v>75</v>
      </c>
      <c r="Z457" s="10" t="s">
        <v>74</v>
      </c>
      <c r="AA457" s="10" t="s">
        <v>76</v>
      </c>
      <c r="AB457" s="10" t="s">
        <v>74</v>
      </c>
      <c r="AC457" s="10"/>
      <c r="AD457" s="10" t="s">
        <v>74</v>
      </c>
      <c r="AE457" s="10">
        <v>4.0</v>
      </c>
      <c r="AF457" s="10" t="s">
        <v>74</v>
      </c>
      <c r="AG457" s="10" t="s">
        <v>74</v>
      </c>
      <c r="AH457" s="10" t="s">
        <v>74</v>
      </c>
      <c r="AI457" s="10" t="s">
        <v>74</v>
      </c>
      <c r="AJ457" s="10" t="s">
        <v>74</v>
      </c>
      <c r="AK457" s="10" t="s">
        <v>1827</v>
      </c>
      <c r="AL457" s="10">
        <v>82.0</v>
      </c>
      <c r="AM457" s="10" t="s">
        <v>1828</v>
      </c>
      <c r="AN457" s="10">
        <v>1.0</v>
      </c>
      <c r="AO457" s="10" t="s">
        <v>74</v>
      </c>
      <c r="AP457" s="10" t="s">
        <v>90</v>
      </c>
      <c r="AQ457" s="10" t="s">
        <v>91</v>
      </c>
      <c r="AR457" s="10">
        <v>0.0</v>
      </c>
      <c r="AS457" s="10" t="s">
        <v>81</v>
      </c>
      <c r="AT457" s="10">
        <v>996.0</v>
      </c>
      <c r="AU457" s="10"/>
      <c r="AV457" s="10" t="s">
        <v>74</v>
      </c>
      <c r="AW457" s="10" t="s">
        <v>74</v>
      </c>
      <c r="AX457" s="10">
        <v>1.0</v>
      </c>
      <c r="AY457" s="10">
        <v>0.0</v>
      </c>
      <c r="AZ457" s="10" t="s">
        <v>74</v>
      </c>
      <c r="BA457" s="10" t="s">
        <v>74</v>
      </c>
      <c r="BB457" s="10">
        <v>1.0</v>
      </c>
      <c r="BC457" s="10" t="s">
        <v>74</v>
      </c>
      <c r="BD457" s="10" t="s">
        <v>74</v>
      </c>
      <c r="BE457" s="10">
        <v>2.0</v>
      </c>
      <c r="BF457" s="10">
        <v>3.0</v>
      </c>
    </row>
    <row r="458" ht="14.25" hidden="1" customHeight="1">
      <c r="A458" s="10">
        <f t="shared" si="55"/>
        <v>427</v>
      </c>
      <c r="B458" s="10" t="s">
        <v>1714</v>
      </c>
      <c r="C458" s="11" t="s">
        <v>1823</v>
      </c>
      <c r="D458" s="11" t="s">
        <v>1829</v>
      </c>
      <c r="E458" s="10">
        <f t="shared" si="56"/>
        <v>29</v>
      </c>
      <c r="F458" s="11" t="s">
        <v>1830</v>
      </c>
      <c r="G458" s="11"/>
      <c r="H458" s="10"/>
      <c r="I458" s="11"/>
      <c r="J458" s="11"/>
      <c r="K458" s="10" t="s">
        <v>64</v>
      </c>
      <c r="L458" s="10" t="s">
        <v>64</v>
      </c>
      <c r="M458" s="10" t="s">
        <v>245</v>
      </c>
      <c r="N458" s="10" t="s">
        <v>86</v>
      </c>
      <c r="O458" s="10" t="s">
        <v>67</v>
      </c>
      <c r="P458" s="10" t="s">
        <v>68</v>
      </c>
      <c r="Q458" s="10" t="s">
        <v>1831</v>
      </c>
      <c r="R458" s="10" t="s">
        <v>1832</v>
      </c>
      <c r="S458" s="10" t="s">
        <v>63</v>
      </c>
      <c r="T458" s="10"/>
      <c r="U458" s="10" t="s">
        <v>72</v>
      </c>
      <c r="V458" s="10" t="s">
        <v>1833</v>
      </c>
      <c r="W458" s="10">
        <v>996.0</v>
      </c>
      <c r="X458" s="10" t="s">
        <v>74</v>
      </c>
      <c r="Y458" s="10" t="s">
        <v>75</v>
      </c>
      <c r="Z458" s="10" t="s">
        <v>74</v>
      </c>
      <c r="AA458" s="10" t="s">
        <v>76</v>
      </c>
      <c r="AB458" s="10" t="s">
        <v>74</v>
      </c>
      <c r="AC458" s="10"/>
      <c r="AD458" s="10" t="s">
        <v>74</v>
      </c>
      <c r="AE458" s="10">
        <v>4.0</v>
      </c>
      <c r="AF458" s="10" t="s">
        <v>74</v>
      </c>
      <c r="AG458" s="10" t="s">
        <v>74</v>
      </c>
      <c r="AH458" s="10" t="s">
        <v>74</v>
      </c>
      <c r="AI458" s="10" t="s">
        <v>74</v>
      </c>
      <c r="AJ458" s="10" t="s">
        <v>74</v>
      </c>
      <c r="AK458" s="10" t="s">
        <v>74</v>
      </c>
      <c r="AL458" s="10">
        <v>82.0</v>
      </c>
      <c r="AM458" s="10" t="s">
        <v>1828</v>
      </c>
      <c r="AN458" s="10">
        <v>1.0</v>
      </c>
      <c r="AO458" s="10" t="s">
        <v>74</v>
      </c>
      <c r="AP458" s="10" t="s">
        <v>90</v>
      </c>
      <c r="AQ458" s="10" t="s">
        <v>91</v>
      </c>
      <c r="AR458" s="10">
        <v>500.0</v>
      </c>
      <c r="AS458" s="10" t="s">
        <v>81</v>
      </c>
      <c r="AT458" s="10">
        <v>996.0</v>
      </c>
      <c r="AU458" s="10"/>
      <c r="AV458" s="10" t="s">
        <v>74</v>
      </c>
      <c r="AW458" s="10" t="s">
        <v>74</v>
      </c>
      <c r="AX458" s="10">
        <v>1.0</v>
      </c>
      <c r="AY458" s="10">
        <v>0.0</v>
      </c>
      <c r="AZ458" s="10" t="s">
        <v>74</v>
      </c>
      <c r="BA458" s="10" t="s">
        <v>74</v>
      </c>
      <c r="BB458" s="10">
        <v>1.0</v>
      </c>
      <c r="BC458" s="10" t="s">
        <v>74</v>
      </c>
      <c r="BD458" s="10" t="s">
        <v>74</v>
      </c>
      <c r="BE458" s="10">
        <v>2.0</v>
      </c>
      <c r="BF458" s="10">
        <v>3.0</v>
      </c>
    </row>
    <row r="459" ht="14.25" customHeight="1">
      <c r="A459" s="10">
        <f t="shared" si="55"/>
        <v>428</v>
      </c>
      <c r="B459" s="10" t="s">
        <v>1714</v>
      </c>
      <c r="C459" s="11" t="s">
        <v>1823</v>
      </c>
      <c r="D459" s="11" t="s">
        <v>1834</v>
      </c>
      <c r="E459" s="10">
        <f t="shared" si="56"/>
        <v>30</v>
      </c>
      <c r="F459" s="11" t="s">
        <v>1835</v>
      </c>
      <c r="G459" s="11"/>
      <c r="H459" s="10"/>
      <c r="I459" s="11"/>
      <c r="J459" s="11"/>
      <c r="K459" s="10" t="s">
        <v>64</v>
      </c>
      <c r="L459" s="10" t="s">
        <v>64</v>
      </c>
      <c r="M459" s="10" t="s">
        <v>245</v>
      </c>
      <c r="N459" s="10" t="s">
        <v>228</v>
      </c>
      <c r="O459" s="10" t="s">
        <v>67</v>
      </c>
      <c r="P459" s="10" t="s">
        <v>68</v>
      </c>
      <c r="Q459" s="10"/>
      <c r="R459" s="10"/>
      <c r="S459" s="10"/>
      <c r="T459" s="10"/>
      <c r="U459" s="10" t="s">
        <v>95</v>
      </c>
      <c r="V459" s="10" t="s">
        <v>1836</v>
      </c>
      <c r="W459" s="10">
        <v>2.0</v>
      </c>
      <c r="X459" s="10" t="s">
        <v>74</v>
      </c>
      <c r="Y459" s="10" t="s">
        <v>75</v>
      </c>
      <c r="Z459" s="10" t="s">
        <v>74</v>
      </c>
      <c r="AA459" s="10" t="s">
        <v>76</v>
      </c>
      <c r="AB459" s="10" t="s">
        <v>74</v>
      </c>
      <c r="AC459" s="10"/>
      <c r="AD459" s="10" t="s">
        <v>74</v>
      </c>
      <c r="AE459" s="10">
        <v>4.0</v>
      </c>
      <c r="AF459" s="10" t="s">
        <v>74</v>
      </c>
      <c r="AG459" s="10" t="s">
        <v>74</v>
      </c>
      <c r="AH459" s="10" t="s">
        <v>74</v>
      </c>
      <c r="AI459" s="10" t="s">
        <v>74</v>
      </c>
      <c r="AJ459" s="10" t="s">
        <v>74</v>
      </c>
      <c r="AK459" s="10" t="s">
        <v>1837</v>
      </c>
      <c r="AL459" s="10">
        <v>82.0</v>
      </c>
      <c r="AM459" s="10" t="s">
        <v>1828</v>
      </c>
      <c r="AN459" s="10">
        <v>1.0</v>
      </c>
      <c r="AO459" s="10" t="s">
        <v>74</v>
      </c>
      <c r="AP459" s="10" t="s">
        <v>74</v>
      </c>
      <c r="AQ459" s="10" t="s">
        <v>74</v>
      </c>
      <c r="AR459" s="10">
        <v>0.0</v>
      </c>
      <c r="AS459" s="10" t="s">
        <v>74</v>
      </c>
      <c r="AT459" s="10">
        <v>996.0</v>
      </c>
      <c r="AU459" s="10"/>
      <c r="AV459" s="10" t="s">
        <v>74</v>
      </c>
      <c r="AW459" s="10" t="s">
        <v>74</v>
      </c>
      <c r="AX459" s="10">
        <v>0.0</v>
      </c>
      <c r="AY459" s="10">
        <v>0.0</v>
      </c>
      <c r="AZ459" s="10" t="s">
        <v>74</v>
      </c>
      <c r="BA459" s="10" t="s">
        <v>74</v>
      </c>
      <c r="BB459" s="10">
        <v>1.0</v>
      </c>
      <c r="BC459" s="10" t="s">
        <v>74</v>
      </c>
      <c r="BD459" s="10" t="s">
        <v>74</v>
      </c>
      <c r="BE459" s="10">
        <v>0.0</v>
      </c>
      <c r="BF459" s="10">
        <v>0.0</v>
      </c>
    </row>
    <row r="460" ht="14.25" hidden="1" customHeight="1">
      <c r="A460" s="10">
        <f t="shared" si="55"/>
        <v>429</v>
      </c>
      <c r="B460" s="10" t="s">
        <v>1714</v>
      </c>
      <c r="C460" s="14" t="s">
        <v>1838</v>
      </c>
      <c r="D460" s="11" t="s">
        <v>1839</v>
      </c>
      <c r="E460" s="10">
        <f t="shared" si="56"/>
        <v>31</v>
      </c>
      <c r="F460" s="14" t="s">
        <v>1840</v>
      </c>
      <c r="G460" s="11"/>
      <c r="H460" s="10"/>
      <c r="I460" s="11"/>
      <c r="J460" s="11"/>
      <c r="K460" s="10" t="s">
        <v>64</v>
      </c>
      <c r="L460" s="10" t="s">
        <v>64</v>
      </c>
      <c r="M460" s="10" t="s">
        <v>245</v>
      </c>
      <c r="N460" s="10" t="s">
        <v>110</v>
      </c>
      <c r="O460" s="10" t="s">
        <v>67</v>
      </c>
      <c r="P460" s="10" t="s">
        <v>68</v>
      </c>
      <c r="Q460" s="10"/>
      <c r="R460" s="10"/>
      <c r="S460" s="10"/>
      <c r="T460" s="10"/>
      <c r="U460" s="10" t="s">
        <v>95</v>
      </c>
      <c r="V460" s="10" t="s">
        <v>1841</v>
      </c>
      <c r="W460" s="10">
        <v>2.0</v>
      </c>
      <c r="X460" s="10" t="s">
        <v>74</v>
      </c>
      <c r="Y460" s="10" t="s">
        <v>75</v>
      </c>
      <c r="Z460" s="10" t="s">
        <v>74</v>
      </c>
      <c r="AA460" s="10" t="s">
        <v>76</v>
      </c>
      <c r="AB460" s="10" t="s">
        <v>74</v>
      </c>
      <c r="AC460" s="10"/>
      <c r="AD460" s="10" t="s">
        <v>74</v>
      </c>
      <c r="AE460" s="10">
        <v>4.0</v>
      </c>
      <c r="AF460" s="10" t="s">
        <v>74</v>
      </c>
      <c r="AG460" s="10" t="s">
        <v>74</v>
      </c>
      <c r="AH460" s="10" t="s">
        <v>74</v>
      </c>
      <c r="AI460" s="10" t="s">
        <v>74</v>
      </c>
      <c r="AJ460" s="10" t="s">
        <v>74</v>
      </c>
      <c r="AK460" s="10" t="s">
        <v>1842</v>
      </c>
      <c r="AL460" s="10">
        <v>82.0</v>
      </c>
      <c r="AM460" s="10" t="s">
        <v>1843</v>
      </c>
      <c r="AN460" s="10">
        <v>1.0</v>
      </c>
      <c r="AO460" s="10" t="s">
        <v>74</v>
      </c>
      <c r="AP460" s="10" t="s">
        <v>74</v>
      </c>
      <c r="AQ460" s="10" t="s">
        <v>74</v>
      </c>
      <c r="AR460" s="10">
        <v>0.0</v>
      </c>
      <c r="AS460" s="10" t="s">
        <v>74</v>
      </c>
      <c r="AT460" s="10">
        <v>996.0</v>
      </c>
      <c r="AU460" s="10"/>
      <c r="AV460" s="10" t="s">
        <v>74</v>
      </c>
      <c r="AW460" s="10" t="s">
        <v>74</v>
      </c>
      <c r="AX460" s="10">
        <v>1.0</v>
      </c>
      <c r="AY460" s="10">
        <v>0.0</v>
      </c>
      <c r="AZ460" s="10" t="s">
        <v>74</v>
      </c>
      <c r="BA460" s="10" t="s">
        <v>74</v>
      </c>
      <c r="BB460" s="10">
        <v>1.0</v>
      </c>
      <c r="BC460" s="10" t="s">
        <v>74</v>
      </c>
      <c r="BD460" s="10" t="s">
        <v>74</v>
      </c>
      <c r="BE460" s="10">
        <v>0.0</v>
      </c>
      <c r="BF460" s="10">
        <v>0.0</v>
      </c>
    </row>
    <row r="461" ht="14.25" hidden="1" customHeight="1">
      <c r="A461" s="10">
        <f t="shared" si="55"/>
        <v>430</v>
      </c>
      <c r="B461" s="10" t="s">
        <v>1714</v>
      </c>
      <c r="C461" s="11" t="s">
        <v>1838</v>
      </c>
      <c r="D461" s="11" t="s">
        <v>1839</v>
      </c>
      <c r="E461" s="10">
        <f t="shared" si="56"/>
        <v>32</v>
      </c>
      <c r="F461" s="11" t="s">
        <v>1844</v>
      </c>
      <c r="G461" s="11"/>
      <c r="H461" s="10"/>
      <c r="I461" s="11"/>
      <c r="J461" s="11"/>
      <c r="K461" s="10" t="s">
        <v>145</v>
      </c>
      <c r="L461" s="10" t="s">
        <v>145</v>
      </c>
      <c r="M461" s="10" t="s">
        <v>245</v>
      </c>
      <c r="N461" s="10" t="s">
        <v>74</v>
      </c>
      <c r="O461" s="10"/>
      <c r="P461" s="10"/>
      <c r="Q461" s="10"/>
      <c r="R461" s="10"/>
      <c r="S461" s="10"/>
      <c r="T461" s="10"/>
      <c r="U461" s="10"/>
      <c r="V461" s="10" t="s">
        <v>74</v>
      </c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</row>
    <row r="462" ht="14.25" hidden="1" customHeight="1">
      <c r="A462" s="10">
        <f t="shared" si="55"/>
        <v>431</v>
      </c>
      <c r="B462" s="10" t="s">
        <v>1714</v>
      </c>
      <c r="C462" s="11" t="s">
        <v>1838</v>
      </c>
      <c r="D462" s="11" t="s">
        <v>1839</v>
      </c>
      <c r="E462" s="10">
        <f t="shared" si="56"/>
        <v>33</v>
      </c>
      <c r="F462" s="11" t="s">
        <v>1845</v>
      </c>
      <c r="G462" s="11"/>
      <c r="H462" s="10"/>
      <c r="I462" s="11"/>
      <c r="J462" s="11"/>
      <c r="K462" s="10" t="s">
        <v>145</v>
      </c>
      <c r="L462" s="10" t="s">
        <v>252</v>
      </c>
      <c r="M462" s="10" t="s">
        <v>245</v>
      </c>
      <c r="N462" s="10" t="s">
        <v>95</v>
      </c>
      <c r="O462" s="10" t="s">
        <v>1846</v>
      </c>
      <c r="P462" s="10" t="s">
        <v>233</v>
      </c>
      <c r="Q462" s="10"/>
      <c r="R462" s="10"/>
      <c r="S462" s="10"/>
      <c r="T462" s="10"/>
      <c r="U462" s="10"/>
      <c r="V462" s="10" t="s">
        <v>1847</v>
      </c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</row>
    <row r="463" ht="14.25" hidden="1" customHeight="1">
      <c r="A463" s="10">
        <f t="shared" si="55"/>
        <v>432</v>
      </c>
      <c r="B463" s="10" t="s">
        <v>1714</v>
      </c>
      <c r="C463" s="11" t="s">
        <v>1838</v>
      </c>
      <c r="D463" s="11" t="s">
        <v>1848</v>
      </c>
      <c r="E463" s="10">
        <f t="shared" si="56"/>
        <v>34</v>
      </c>
      <c r="F463" s="11" t="s">
        <v>1849</v>
      </c>
      <c r="G463" s="11"/>
      <c r="H463" s="10"/>
      <c r="I463" s="11"/>
      <c r="J463" s="11"/>
      <c r="K463" s="10" t="s">
        <v>145</v>
      </c>
      <c r="L463" s="10" t="s">
        <v>145</v>
      </c>
      <c r="M463" s="10" t="s">
        <v>65</v>
      </c>
      <c r="N463" s="10" t="s">
        <v>74</v>
      </c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</row>
    <row r="464" ht="14.25" hidden="1" customHeight="1">
      <c r="A464" s="10">
        <f t="shared" si="55"/>
        <v>433</v>
      </c>
      <c r="B464" s="10" t="s">
        <v>1714</v>
      </c>
      <c r="C464" s="11" t="s">
        <v>1850</v>
      </c>
      <c r="D464" s="11" t="s">
        <v>1851</v>
      </c>
      <c r="E464" s="10">
        <f t="shared" si="56"/>
        <v>35</v>
      </c>
      <c r="F464" s="11" t="s">
        <v>1852</v>
      </c>
      <c r="G464" s="11"/>
      <c r="H464" s="10"/>
      <c r="I464" s="11"/>
      <c r="J464" s="11"/>
      <c r="K464" s="10" t="s">
        <v>64</v>
      </c>
      <c r="L464" s="10" t="s">
        <v>64</v>
      </c>
      <c r="M464" s="10" t="s">
        <v>109</v>
      </c>
      <c r="N464" s="10" t="s">
        <v>86</v>
      </c>
      <c r="O464" s="10" t="s">
        <v>67</v>
      </c>
      <c r="P464" s="10" t="s">
        <v>68</v>
      </c>
      <c r="Q464" s="10"/>
      <c r="R464" s="10"/>
      <c r="S464" s="10"/>
      <c r="T464" s="10"/>
      <c r="U464" s="10" t="s">
        <v>113</v>
      </c>
      <c r="V464" s="10" t="s">
        <v>1853</v>
      </c>
      <c r="W464" s="10">
        <v>2.0</v>
      </c>
      <c r="X464" s="10" t="s">
        <v>74</v>
      </c>
      <c r="Y464" s="10" t="s">
        <v>75</v>
      </c>
      <c r="Z464" s="10" t="s">
        <v>74</v>
      </c>
      <c r="AA464" s="10" t="s">
        <v>76</v>
      </c>
      <c r="AB464" s="10" t="s">
        <v>74</v>
      </c>
      <c r="AC464" s="10"/>
      <c r="AD464" s="10" t="s">
        <v>74</v>
      </c>
      <c r="AE464" s="10">
        <v>4.0</v>
      </c>
      <c r="AF464" s="10" t="s">
        <v>74</v>
      </c>
      <c r="AG464" s="10" t="s">
        <v>74</v>
      </c>
      <c r="AH464" s="10" t="s">
        <v>74</v>
      </c>
      <c r="AI464" s="10" t="s">
        <v>74</v>
      </c>
      <c r="AJ464" s="10" t="s">
        <v>74</v>
      </c>
      <c r="AK464" s="10" t="s">
        <v>1854</v>
      </c>
      <c r="AL464" s="10">
        <v>82.0</v>
      </c>
      <c r="AM464" s="10" t="s">
        <v>1855</v>
      </c>
      <c r="AN464" s="10">
        <v>2.0</v>
      </c>
      <c r="AO464" s="10" t="s">
        <v>74</v>
      </c>
      <c r="AP464" s="10" t="s">
        <v>74</v>
      </c>
      <c r="AQ464" s="10" t="s">
        <v>74</v>
      </c>
      <c r="AR464" s="10">
        <v>0.0</v>
      </c>
      <c r="AS464" s="10" t="s">
        <v>74</v>
      </c>
      <c r="AT464" s="10">
        <v>996.0</v>
      </c>
      <c r="AU464" s="10"/>
      <c r="AV464" s="10" t="s">
        <v>74</v>
      </c>
      <c r="AW464" s="10" t="s">
        <v>74</v>
      </c>
      <c r="AX464" s="10">
        <v>0.0</v>
      </c>
      <c r="AY464" s="10">
        <v>0.0</v>
      </c>
      <c r="AZ464" s="10" t="s">
        <v>74</v>
      </c>
      <c r="BA464" s="10" t="s">
        <v>74</v>
      </c>
      <c r="BB464" s="10">
        <v>1.0</v>
      </c>
      <c r="BC464" s="10" t="s">
        <v>74</v>
      </c>
      <c r="BD464" s="10" t="s">
        <v>74</v>
      </c>
      <c r="BE464" s="10">
        <v>0.0</v>
      </c>
      <c r="BF464" s="10">
        <v>0.0</v>
      </c>
    </row>
    <row r="465" ht="14.25" hidden="1" customHeight="1">
      <c r="A465" s="4" t="s">
        <v>1856</v>
      </c>
      <c r="B465" s="5"/>
      <c r="C465" s="6" t="s">
        <v>1857</v>
      </c>
      <c r="D465" s="7"/>
      <c r="E465" s="7"/>
      <c r="F465" s="7"/>
      <c r="G465" s="7"/>
      <c r="H465" s="8"/>
      <c r="I465" s="7"/>
      <c r="J465" s="7"/>
      <c r="K465" s="7"/>
      <c r="L465" s="7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28"/>
      <c r="BD465" s="28"/>
      <c r="BE465" s="28"/>
      <c r="BF465" s="28"/>
    </row>
    <row r="466" ht="14.25" hidden="1" customHeight="1">
      <c r="A466" s="10">
        <f>A464+1</f>
        <v>434</v>
      </c>
      <c r="B466" s="10" t="s">
        <v>1857</v>
      </c>
      <c r="C466" s="11" t="s">
        <v>1858</v>
      </c>
      <c r="D466" s="11" t="s">
        <v>1859</v>
      </c>
      <c r="E466" s="10">
        <v>1.0</v>
      </c>
      <c r="F466" s="11" t="s">
        <v>1860</v>
      </c>
      <c r="G466" s="11"/>
      <c r="H466" s="10"/>
      <c r="I466" s="11"/>
      <c r="J466" s="11"/>
      <c r="K466" s="10" t="s">
        <v>145</v>
      </c>
      <c r="L466" s="10" t="s">
        <v>456</v>
      </c>
      <c r="M466" s="10" t="s">
        <v>109</v>
      </c>
      <c r="N466" s="10" t="s">
        <v>95</v>
      </c>
      <c r="O466" s="10"/>
      <c r="P466" s="10"/>
      <c r="Q466" s="10"/>
      <c r="R466" s="10"/>
      <c r="S466" s="10"/>
      <c r="T466" s="10"/>
      <c r="U466" s="10" t="s">
        <v>113</v>
      </c>
      <c r="V466" s="10" t="s">
        <v>1861</v>
      </c>
      <c r="W466" s="10">
        <v>1.0</v>
      </c>
      <c r="X466" s="10" t="s">
        <v>74</v>
      </c>
      <c r="Y466" s="10" t="s">
        <v>75</v>
      </c>
      <c r="Z466" s="10" t="s">
        <v>74</v>
      </c>
      <c r="AA466" s="10" t="s">
        <v>76</v>
      </c>
      <c r="AB466" s="10" t="s">
        <v>74</v>
      </c>
      <c r="AC466" s="10"/>
      <c r="AD466" s="10" t="s">
        <v>74</v>
      </c>
      <c r="AE466" s="10">
        <v>4.0</v>
      </c>
      <c r="AF466" s="10" t="s">
        <v>74</v>
      </c>
      <c r="AG466" s="10" t="s">
        <v>74</v>
      </c>
      <c r="AH466" s="10" t="s">
        <v>74</v>
      </c>
      <c r="AI466" s="10" t="s">
        <v>74</v>
      </c>
      <c r="AJ466" s="10" t="s">
        <v>74</v>
      </c>
      <c r="AK466" s="10" t="s">
        <v>1862</v>
      </c>
      <c r="AL466" s="10">
        <v>92.0</v>
      </c>
      <c r="AM466" s="10" t="s">
        <v>1863</v>
      </c>
      <c r="AN466" s="10">
        <v>3.0</v>
      </c>
      <c r="AO466" s="10" t="s">
        <v>74</v>
      </c>
      <c r="AP466" s="10" t="s">
        <v>79</v>
      </c>
      <c r="AQ466" s="10" t="s">
        <v>80</v>
      </c>
      <c r="AR466" s="10">
        <v>500.0</v>
      </c>
      <c r="AS466" s="10" t="s">
        <v>81</v>
      </c>
      <c r="AT466" s="10">
        <v>996.0</v>
      </c>
      <c r="AU466" s="10"/>
      <c r="AV466" s="10" t="s">
        <v>74</v>
      </c>
      <c r="AW466" s="10" t="s">
        <v>74</v>
      </c>
      <c r="AX466" s="10">
        <v>1.0</v>
      </c>
      <c r="AY466" s="10">
        <v>50.0</v>
      </c>
      <c r="AZ466" s="10" t="s">
        <v>74</v>
      </c>
      <c r="BA466" s="10" t="s">
        <v>74</v>
      </c>
      <c r="BB466" s="24">
        <v>1.0</v>
      </c>
      <c r="BC466" s="25" t="s">
        <v>74</v>
      </c>
      <c r="BD466" s="25" t="s">
        <v>74</v>
      </c>
      <c r="BE466" s="25">
        <v>3.0</v>
      </c>
      <c r="BF466" s="25">
        <v>3.0</v>
      </c>
    </row>
    <row r="467" ht="14.25" hidden="1" customHeight="1">
      <c r="A467" s="10">
        <f t="shared" ref="A467:A473" si="57">A466+1</f>
        <v>435</v>
      </c>
      <c r="B467" s="10" t="s">
        <v>1857</v>
      </c>
      <c r="C467" s="11" t="s">
        <v>1858</v>
      </c>
      <c r="D467" s="11" t="s">
        <v>1864</v>
      </c>
      <c r="E467" s="10">
        <f t="shared" ref="E467:E473" si="58">E466+1</f>
        <v>2</v>
      </c>
      <c r="F467" s="11" t="s">
        <v>1864</v>
      </c>
      <c r="G467" s="11"/>
      <c r="H467" s="10"/>
      <c r="I467" s="11"/>
      <c r="J467" s="11"/>
      <c r="K467" s="10" t="s">
        <v>145</v>
      </c>
      <c r="L467" s="10" t="s">
        <v>145</v>
      </c>
      <c r="M467" s="10" t="s">
        <v>109</v>
      </c>
      <c r="N467" s="10" t="s">
        <v>74</v>
      </c>
      <c r="O467" s="10" t="s">
        <v>1865</v>
      </c>
      <c r="P467" s="10"/>
      <c r="Q467" s="10"/>
      <c r="R467" s="10"/>
      <c r="S467" s="10"/>
      <c r="T467" s="10"/>
      <c r="U467" s="10"/>
      <c r="V467" s="10" t="s">
        <v>1866</v>
      </c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8"/>
      <c r="BD467" s="18"/>
      <c r="BE467" s="18"/>
      <c r="BF467" s="18"/>
    </row>
    <row r="468" ht="14.25" hidden="1" customHeight="1">
      <c r="A468" s="10">
        <f t="shared" si="57"/>
        <v>436</v>
      </c>
      <c r="B468" s="10" t="s">
        <v>1857</v>
      </c>
      <c r="C468" s="14" t="s">
        <v>1867</v>
      </c>
      <c r="D468" s="11" t="s">
        <v>1867</v>
      </c>
      <c r="E468" s="10">
        <f t="shared" si="58"/>
        <v>3</v>
      </c>
      <c r="F468" s="14" t="s">
        <v>1867</v>
      </c>
      <c r="G468" s="11"/>
      <c r="H468" s="10"/>
      <c r="I468" s="11"/>
      <c r="J468" s="11"/>
      <c r="K468" s="10" t="s">
        <v>145</v>
      </c>
      <c r="L468" s="10" t="s">
        <v>252</v>
      </c>
      <c r="M468" s="10" t="s">
        <v>109</v>
      </c>
      <c r="N468" s="10" t="s">
        <v>110</v>
      </c>
      <c r="O468" s="10" t="s">
        <v>1868</v>
      </c>
      <c r="P468" s="10"/>
      <c r="Q468" s="10"/>
      <c r="R468" s="10"/>
      <c r="S468" s="10"/>
      <c r="T468" s="10"/>
      <c r="U468" s="10" t="s">
        <v>95</v>
      </c>
      <c r="V468" s="10" t="s">
        <v>1869</v>
      </c>
      <c r="W468" s="10">
        <v>1.0</v>
      </c>
      <c r="X468" s="10" t="s">
        <v>74</v>
      </c>
      <c r="Y468" s="10" t="s">
        <v>75</v>
      </c>
      <c r="Z468" s="10" t="s">
        <v>74</v>
      </c>
      <c r="AA468" s="10" t="s">
        <v>76</v>
      </c>
      <c r="AB468" s="10" t="s">
        <v>74</v>
      </c>
      <c r="AC468" s="10"/>
      <c r="AD468" s="10" t="s">
        <v>74</v>
      </c>
      <c r="AE468" s="10">
        <v>4.0</v>
      </c>
      <c r="AF468" s="10" t="s">
        <v>74</v>
      </c>
      <c r="AG468" s="10" t="s">
        <v>74</v>
      </c>
      <c r="AH468" s="10" t="s">
        <v>74</v>
      </c>
      <c r="AI468" s="10" t="s">
        <v>74</v>
      </c>
      <c r="AJ468" s="10" t="s">
        <v>74</v>
      </c>
      <c r="AK468" s="10" t="s">
        <v>1870</v>
      </c>
      <c r="AL468" s="10">
        <v>92.0</v>
      </c>
      <c r="AM468" s="10" t="s">
        <v>1871</v>
      </c>
      <c r="AN468" s="10">
        <v>1.0</v>
      </c>
      <c r="AO468" s="10" t="s">
        <v>74</v>
      </c>
      <c r="AP468" s="10" t="s">
        <v>90</v>
      </c>
      <c r="AQ468" s="10" t="s">
        <v>91</v>
      </c>
      <c r="AR468" s="10">
        <v>1000.0</v>
      </c>
      <c r="AS468" s="10" t="s">
        <v>81</v>
      </c>
      <c r="AT468" s="10">
        <v>996.0</v>
      </c>
      <c r="AU468" s="10"/>
      <c r="AV468" s="10" t="s">
        <v>74</v>
      </c>
      <c r="AW468" s="10" t="s">
        <v>74</v>
      </c>
      <c r="AX468" s="10">
        <v>1.0</v>
      </c>
      <c r="AY468" s="10">
        <v>70.0</v>
      </c>
      <c r="AZ468" s="10" t="s">
        <v>74</v>
      </c>
      <c r="BA468" s="10" t="s">
        <v>74</v>
      </c>
      <c r="BB468" s="10">
        <v>1.0</v>
      </c>
      <c r="BC468" s="10" t="s">
        <v>74</v>
      </c>
      <c r="BD468" s="10" t="s">
        <v>74</v>
      </c>
      <c r="BE468" s="10">
        <v>2.0</v>
      </c>
      <c r="BF468" s="10">
        <v>4.0</v>
      </c>
    </row>
    <row r="469" ht="14.25" hidden="1" customHeight="1">
      <c r="A469" s="10">
        <f t="shared" si="57"/>
        <v>437</v>
      </c>
      <c r="B469" s="10" t="s">
        <v>1857</v>
      </c>
      <c r="C469" s="11" t="s">
        <v>1872</v>
      </c>
      <c r="D469" s="11" t="s">
        <v>1873</v>
      </c>
      <c r="E469" s="10">
        <f t="shared" si="58"/>
        <v>4</v>
      </c>
      <c r="F469" s="11" t="s">
        <v>1874</v>
      </c>
      <c r="G469" s="11"/>
      <c r="H469" s="10"/>
      <c r="I469" s="11"/>
      <c r="J469" s="11"/>
      <c r="K469" s="10" t="s">
        <v>64</v>
      </c>
      <c r="L469" s="10" t="s">
        <v>64</v>
      </c>
      <c r="M469" s="10" t="s">
        <v>109</v>
      </c>
      <c r="N469" s="10" t="s">
        <v>86</v>
      </c>
      <c r="O469" s="10" t="s">
        <v>67</v>
      </c>
      <c r="P469" s="10"/>
      <c r="Q469" s="10"/>
      <c r="R469" s="10"/>
      <c r="S469" s="10"/>
      <c r="T469" s="10"/>
      <c r="U469" s="10" t="s">
        <v>95</v>
      </c>
      <c r="V469" s="10" t="s">
        <v>1875</v>
      </c>
      <c r="W469" s="10">
        <v>1.0</v>
      </c>
      <c r="X469" s="10" t="s">
        <v>74</v>
      </c>
      <c r="Y469" s="10" t="s">
        <v>75</v>
      </c>
      <c r="Z469" s="10" t="s">
        <v>74</v>
      </c>
      <c r="AA469" s="10" t="s">
        <v>76</v>
      </c>
      <c r="AB469" s="10" t="s">
        <v>74</v>
      </c>
      <c r="AC469" s="10"/>
      <c r="AD469" s="10" t="s">
        <v>74</v>
      </c>
      <c r="AE469" s="10">
        <v>4.0</v>
      </c>
      <c r="AF469" s="10" t="s">
        <v>74</v>
      </c>
      <c r="AG469" s="10" t="s">
        <v>74</v>
      </c>
      <c r="AH469" s="10" t="s">
        <v>74</v>
      </c>
      <c r="AI469" s="10" t="s">
        <v>74</v>
      </c>
      <c r="AJ469" s="10" t="s">
        <v>74</v>
      </c>
      <c r="AK469" s="10" t="s">
        <v>1876</v>
      </c>
      <c r="AL469" s="10">
        <v>92.0</v>
      </c>
      <c r="AM469" s="10" t="s">
        <v>1877</v>
      </c>
      <c r="AN469" s="10">
        <v>1.0</v>
      </c>
      <c r="AO469" s="10" t="s">
        <v>74</v>
      </c>
      <c r="AP469" s="10" t="s">
        <v>79</v>
      </c>
      <c r="AQ469" s="10" t="s">
        <v>80</v>
      </c>
      <c r="AR469" s="10">
        <v>600.0</v>
      </c>
      <c r="AS469" s="10" t="s">
        <v>74</v>
      </c>
      <c r="AT469" s="10">
        <v>996.0</v>
      </c>
      <c r="AU469" s="10"/>
      <c r="AV469" s="10" t="s">
        <v>74</v>
      </c>
      <c r="AW469" s="10" t="s">
        <v>74</v>
      </c>
      <c r="AX469" s="10">
        <v>1.0</v>
      </c>
      <c r="AY469" s="10">
        <v>60.0</v>
      </c>
      <c r="AZ469" s="10" t="s">
        <v>74</v>
      </c>
      <c r="BA469" s="10" t="s">
        <v>74</v>
      </c>
      <c r="BB469" s="10">
        <v>1.0</v>
      </c>
      <c r="BC469" s="10" t="s">
        <v>74</v>
      </c>
      <c r="BD469" s="10" t="s">
        <v>74</v>
      </c>
      <c r="BE469" s="10">
        <v>2.0</v>
      </c>
      <c r="BF469" s="10">
        <v>3.0</v>
      </c>
    </row>
    <row r="470" ht="14.25" hidden="1" customHeight="1">
      <c r="A470" s="10">
        <f t="shared" si="57"/>
        <v>438</v>
      </c>
      <c r="B470" s="10" t="s">
        <v>1857</v>
      </c>
      <c r="C470" s="11" t="s">
        <v>1878</v>
      </c>
      <c r="D470" s="11" t="s">
        <v>1879</v>
      </c>
      <c r="E470" s="10">
        <f t="shared" si="58"/>
        <v>5</v>
      </c>
      <c r="F470" s="11" t="s">
        <v>1880</v>
      </c>
      <c r="G470" s="11"/>
      <c r="H470" s="10"/>
      <c r="I470" s="11"/>
      <c r="J470" s="11"/>
      <c r="K470" s="10" t="s">
        <v>145</v>
      </c>
      <c r="L470" s="10" t="s">
        <v>145</v>
      </c>
      <c r="M470" s="10" t="s">
        <v>65</v>
      </c>
      <c r="N470" s="10" t="s">
        <v>74</v>
      </c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</row>
    <row r="471" ht="14.25" hidden="1" customHeight="1">
      <c r="A471" s="10">
        <f t="shared" si="57"/>
        <v>439</v>
      </c>
      <c r="B471" s="10" t="s">
        <v>1857</v>
      </c>
      <c r="C471" s="11" t="s">
        <v>1881</v>
      </c>
      <c r="D471" s="11" t="s">
        <v>1882</v>
      </c>
      <c r="E471" s="10">
        <f t="shared" si="58"/>
        <v>6</v>
      </c>
      <c r="F471" s="11" t="s">
        <v>1882</v>
      </c>
      <c r="G471" s="11"/>
      <c r="H471" s="10"/>
      <c r="I471" s="11"/>
      <c r="J471" s="11"/>
      <c r="K471" s="10" t="s">
        <v>145</v>
      </c>
      <c r="L471" s="10" t="s">
        <v>145</v>
      </c>
      <c r="M471" s="10" t="s">
        <v>65</v>
      </c>
      <c r="N471" s="10" t="s">
        <v>74</v>
      </c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</row>
    <row r="472" ht="14.25" hidden="1" customHeight="1">
      <c r="A472" s="10">
        <f t="shared" si="57"/>
        <v>440</v>
      </c>
      <c r="B472" s="10" t="s">
        <v>1857</v>
      </c>
      <c r="C472" s="11" t="s">
        <v>1883</v>
      </c>
      <c r="D472" s="11" t="s">
        <v>1884</v>
      </c>
      <c r="E472" s="10">
        <f t="shared" si="58"/>
        <v>7</v>
      </c>
      <c r="F472" s="11" t="s">
        <v>1885</v>
      </c>
      <c r="G472" s="11"/>
      <c r="H472" s="10"/>
      <c r="I472" s="11"/>
      <c r="J472" s="11"/>
      <c r="K472" s="10" t="s">
        <v>64</v>
      </c>
      <c r="L472" s="10" t="s">
        <v>64</v>
      </c>
      <c r="M472" s="10" t="s">
        <v>109</v>
      </c>
      <c r="N472" s="10" t="s">
        <v>86</v>
      </c>
      <c r="O472" s="10" t="s">
        <v>67</v>
      </c>
      <c r="P472" s="10"/>
      <c r="Q472" s="10"/>
      <c r="R472" s="10"/>
      <c r="S472" s="10"/>
      <c r="T472" s="10"/>
      <c r="U472" s="10" t="s">
        <v>113</v>
      </c>
      <c r="V472" s="10" t="s">
        <v>1886</v>
      </c>
      <c r="W472" s="10">
        <v>2.0</v>
      </c>
      <c r="X472" s="10" t="s">
        <v>74</v>
      </c>
      <c r="Y472" s="10" t="s">
        <v>75</v>
      </c>
      <c r="Z472" s="10" t="s">
        <v>74</v>
      </c>
      <c r="AA472" s="10" t="s">
        <v>76</v>
      </c>
      <c r="AB472" s="10" t="s">
        <v>74</v>
      </c>
      <c r="AC472" s="10"/>
      <c r="AD472" s="10" t="s">
        <v>74</v>
      </c>
      <c r="AE472" s="10">
        <v>4.0</v>
      </c>
      <c r="AF472" s="10" t="s">
        <v>74</v>
      </c>
      <c r="AG472" s="10" t="s">
        <v>74</v>
      </c>
      <c r="AH472" s="10" t="s">
        <v>74</v>
      </c>
      <c r="AI472" s="10" t="s">
        <v>74</v>
      </c>
      <c r="AJ472" s="10" t="s">
        <v>74</v>
      </c>
      <c r="AK472" s="10" t="s">
        <v>1887</v>
      </c>
      <c r="AL472" s="10">
        <v>92.0</v>
      </c>
      <c r="AM472" s="10" t="s">
        <v>1888</v>
      </c>
      <c r="AN472" s="10">
        <v>3.0</v>
      </c>
      <c r="AO472" s="10" t="s">
        <v>74</v>
      </c>
      <c r="AP472" s="10" t="s">
        <v>79</v>
      </c>
      <c r="AQ472" s="10" t="s">
        <v>80</v>
      </c>
      <c r="AR472" s="10">
        <v>500.0</v>
      </c>
      <c r="AS472" s="10" t="s">
        <v>81</v>
      </c>
      <c r="AT472" s="10">
        <v>996.0</v>
      </c>
      <c r="AU472" s="10"/>
      <c r="AV472" s="10" t="s">
        <v>74</v>
      </c>
      <c r="AW472" s="10" t="s">
        <v>74</v>
      </c>
      <c r="AX472" s="10">
        <v>1.0</v>
      </c>
      <c r="AY472" s="10">
        <v>50.0</v>
      </c>
      <c r="AZ472" s="10" t="s">
        <v>74</v>
      </c>
      <c r="BA472" s="10" t="s">
        <v>74</v>
      </c>
      <c r="BB472" s="10">
        <v>1.0</v>
      </c>
      <c r="BC472" s="10" t="s">
        <v>74</v>
      </c>
      <c r="BD472" s="10" t="s">
        <v>74</v>
      </c>
      <c r="BE472" s="10">
        <v>3.0</v>
      </c>
      <c r="BF472" s="10">
        <v>3.0</v>
      </c>
    </row>
    <row r="473" ht="14.25" hidden="1" customHeight="1">
      <c r="A473" s="10">
        <f t="shared" si="57"/>
        <v>441</v>
      </c>
      <c r="B473" s="10" t="s">
        <v>1857</v>
      </c>
      <c r="C473" s="11" t="s">
        <v>1889</v>
      </c>
      <c r="D473" s="11" t="s">
        <v>1890</v>
      </c>
      <c r="E473" s="10">
        <f t="shared" si="58"/>
        <v>8</v>
      </c>
      <c r="F473" s="11" t="s">
        <v>1891</v>
      </c>
      <c r="G473" s="11"/>
      <c r="H473" s="10"/>
      <c r="I473" s="11"/>
      <c r="J473" s="11"/>
      <c r="K473" s="10" t="s">
        <v>145</v>
      </c>
      <c r="L473" s="10" t="s">
        <v>145</v>
      </c>
      <c r="M473" s="10" t="s">
        <v>65</v>
      </c>
      <c r="N473" s="10" t="s">
        <v>74</v>
      </c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</row>
    <row r="474" ht="14.25" hidden="1" customHeight="1">
      <c r="A474" s="4" t="s">
        <v>1892</v>
      </c>
      <c r="B474" s="5"/>
      <c r="C474" s="6" t="s">
        <v>1893</v>
      </c>
      <c r="D474" s="7"/>
      <c r="E474" s="7"/>
      <c r="F474" s="7"/>
      <c r="G474" s="7"/>
      <c r="H474" s="8"/>
      <c r="I474" s="7"/>
      <c r="J474" s="7"/>
      <c r="K474" s="7"/>
      <c r="L474" s="7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</row>
    <row r="475" ht="14.25" hidden="1" customHeight="1">
      <c r="A475" s="10">
        <f>A473+1</f>
        <v>442</v>
      </c>
      <c r="B475" s="10" t="s">
        <v>1893</v>
      </c>
      <c r="C475" s="11" t="s">
        <v>1894</v>
      </c>
      <c r="D475" s="11" t="s">
        <v>1895</v>
      </c>
      <c r="E475" s="10">
        <v>1.0</v>
      </c>
      <c r="F475" s="11" t="s">
        <v>1896</v>
      </c>
      <c r="G475" s="11"/>
      <c r="H475" s="10"/>
      <c r="I475" s="11"/>
      <c r="J475" s="11"/>
      <c r="K475" s="10" t="s">
        <v>64</v>
      </c>
      <c r="L475" s="10" t="s">
        <v>64</v>
      </c>
      <c r="M475" s="10" t="s">
        <v>65</v>
      </c>
      <c r="N475" s="10" t="s">
        <v>86</v>
      </c>
      <c r="O475" s="10" t="s">
        <v>67</v>
      </c>
      <c r="P475" s="10"/>
      <c r="Q475" s="10"/>
      <c r="R475" s="10"/>
      <c r="S475" s="10"/>
      <c r="T475" s="10"/>
      <c r="U475" s="10" t="s">
        <v>95</v>
      </c>
      <c r="V475" s="10" t="s">
        <v>1897</v>
      </c>
      <c r="W475" s="10">
        <v>1.0</v>
      </c>
      <c r="X475" s="10" t="s">
        <v>74</v>
      </c>
      <c r="Y475" s="10" t="s">
        <v>75</v>
      </c>
      <c r="Z475" s="10" t="s">
        <v>74</v>
      </c>
      <c r="AA475" s="10" t="s">
        <v>76</v>
      </c>
      <c r="AB475" s="10" t="s">
        <v>74</v>
      </c>
      <c r="AC475" s="10"/>
      <c r="AD475" s="10" t="s">
        <v>74</v>
      </c>
      <c r="AE475" s="10">
        <v>4.0</v>
      </c>
      <c r="AF475" s="10" t="s">
        <v>74</v>
      </c>
      <c r="AG475" s="10" t="s">
        <v>74</v>
      </c>
      <c r="AH475" s="10" t="s">
        <v>74</v>
      </c>
      <c r="AI475" s="10" t="s">
        <v>74</v>
      </c>
      <c r="AJ475" s="10" t="s">
        <v>74</v>
      </c>
      <c r="AK475" s="10" t="s">
        <v>1898</v>
      </c>
      <c r="AL475" s="10">
        <v>92.0</v>
      </c>
      <c r="AM475" s="10" t="s">
        <v>1888</v>
      </c>
      <c r="AN475" s="10">
        <v>3.0</v>
      </c>
      <c r="AO475" s="10" t="s">
        <v>74</v>
      </c>
      <c r="AP475" s="10" t="s">
        <v>90</v>
      </c>
      <c r="AQ475" s="10" t="s">
        <v>91</v>
      </c>
      <c r="AR475" s="10">
        <v>500.0</v>
      </c>
      <c r="AS475" s="10" t="s">
        <v>81</v>
      </c>
      <c r="AT475" s="10">
        <v>996.0</v>
      </c>
      <c r="AU475" s="10"/>
      <c r="AV475" s="10" t="s">
        <v>74</v>
      </c>
      <c r="AW475" s="10" t="s">
        <v>74</v>
      </c>
      <c r="AX475" s="10">
        <v>1.0</v>
      </c>
      <c r="AY475" s="10">
        <v>60.0</v>
      </c>
      <c r="AZ475" s="10" t="s">
        <v>74</v>
      </c>
      <c r="BA475" s="10" t="s">
        <v>74</v>
      </c>
      <c r="BB475" s="10">
        <v>1.0</v>
      </c>
      <c r="BC475" s="10" t="s">
        <v>74</v>
      </c>
      <c r="BD475" s="10" t="s">
        <v>74</v>
      </c>
      <c r="BE475" s="10">
        <v>0.0</v>
      </c>
      <c r="BF475" s="10">
        <v>3.0</v>
      </c>
    </row>
    <row r="476" ht="14.25" hidden="1" customHeight="1">
      <c r="A476" s="10">
        <f t="shared" ref="A476:A480" si="59">A475+1</f>
        <v>443</v>
      </c>
      <c r="B476" s="10" t="s">
        <v>1893</v>
      </c>
      <c r="C476" s="14" t="s">
        <v>1894</v>
      </c>
      <c r="D476" s="11" t="s">
        <v>1899</v>
      </c>
      <c r="E476" s="10">
        <f t="shared" ref="E476:E480" si="60">E475+1</f>
        <v>2</v>
      </c>
      <c r="F476" s="14" t="s">
        <v>1899</v>
      </c>
      <c r="G476" s="11"/>
      <c r="H476" s="10"/>
      <c r="I476" s="11"/>
      <c r="J476" s="11"/>
      <c r="K476" s="10" t="s">
        <v>64</v>
      </c>
      <c r="L476" s="10" t="s">
        <v>64</v>
      </c>
      <c r="M476" s="10" t="s">
        <v>65</v>
      </c>
      <c r="N476" s="10" t="s">
        <v>110</v>
      </c>
      <c r="O476" s="10" t="s">
        <v>67</v>
      </c>
      <c r="P476" s="10"/>
      <c r="Q476" s="10"/>
      <c r="R476" s="10"/>
      <c r="S476" s="10"/>
      <c r="T476" s="10"/>
      <c r="U476" s="10" t="s">
        <v>72</v>
      </c>
      <c r="V476" s="10" t="s">
        <v>1900</v>
      </c>
      <c r="W476" s="10">
        <v>2.0</v>
      </c>
      <c r="X476" s="10" t="s">
        <v>74</v>
      </c>
      <c r="Y476" s="10" t="s">
        <v>75</v>
      </c>
      <c r="Z476" s="10" t="s">
        <v>74</v>
      </c>
      <c r="AA476" s="10" t="s">
        <v>76</v>
      </c>
      <c r="AB476" s="10" t="s">
        <v>74</v>
      </c>
      <c r="AC476" s="10"/>
      <c r="AD476" s="10" t="s">
        <v>74</v>
      </c>
      <c r="AE476" s="10">
        <v>4.0</v>
      </c>
      <c r="AF476" s="10" t="s">
        <v>74</v>
      </c>
      <c r="AG476" s="10" t="s">
        <v>74</v>
      </c>
      <c r="AH476" s="10" t="s">
        <v>74</v>
      </c>
      <c r="AI476" s="10" t="s">
        <v>74</v>
      </c>
      <c r="AJ476" s="10" t="s">
        <v>74</v>
      </c>
      <c r="AK476" s="10" t="s">
        <v>1901</v>
      </c>
      <c r="AL476" s="10">
        <v>92.0</v>
      </c>
      <c r="AM476" s="10" t="s">
        <v>1888</v>
      </c>
      <c r="AN476" s="10">
        <v>3.0</v>
      </c>
      <c r="AO476" s="10" t="s">
        <v>74</v>
      </c>
      <c r="AP476" s="10" t="s">
        <v>90</v>
      </c>
      <c r="AQ476" s="10" t="s">
        <v>91</v>
      </c>
      <c r="AR476" s="10">
        <v>1000.0</v>
      </c>
      <c r="AS476" s="10" t="s">
        <v>81</v>
      </c>
      <c r="AT476" s="10">
        <v>996.0</v>
      </c>
      <c r="AU476" s="10"/>
      <c r="AV476" s="10" t="s">
        <v>74</v>
      </c>
      <c r="AW476" s="10" t="s">
        <v>74</v>
      </c>
      <c r="AX476" s="10">
        <v>1.0</v>
      </c>
      <c r="AY476" s="10">
        <v>62.0</v>
      </c>
      <c r="AZ476" s="10" t="s">
        <v>74</v>
      </c>
      <c r="BA476" s="10" t="s">
        <v>74</v>
      </c>
      <c r="BB476" s="10">
        <v>1.0</v>
      </c>
      <c r="BC476" s="10" t="s">
        <v>74</v>
      </c>
      <c r="BD476" s="10" t="s">
        <v>74</v>
      </c>
      <c r="BE476" s="10">
        <v>0.0</v>
      </c>
      <c r="BF476" s="10">
        <v>3.0</v>
      </c>
    </row>
    <row r="477" ht="14.25" hidden="1" customHeight="1">
      <c r="A477" s="10">
        <f t="shared" si="59"/>
        <v>444</v>
      </c>
      <c r="B477" s="10" t="s">
        <v>1893</v>
      </c>
      <c r="C477" s="11" t="s">
        <v>1894</v>
      </c>
      <c r="D477" s="11" t="s">
        <v>1902</v>
      </c>
      <c r="E477" s="10">
        <f t="shared" si="60"/>
        <v>3</v>
      </c>
      <c r="F477" s="11" t="s">
        <v>1902</v>
      </c>
      <c r="G477" s="11"/>
      <c r="H477" s="10"/>
      <c r="I477" s="11"/>
      <c r="J477" s="11"/>
      <c r="K477" s="10" t="s">
        <v>64</v>
      </c>
      <c r="L477" s="10" t="s">
        <v>64</v>
      </c>
      <c r="M477" s="10" t="s">
        <v>65</v>
      </c>
      <c r="N477" s="10" t="s">
        <v>86</v>
      </c>
      <c r="O477" s="10" t="s">
        <v>67</v>
      </c>
      <c r="P477" s="10"/>
      <c r="Q477" s="10"/>
      <c r="R477" s="10"/>
      <c r="S477" s="10"/>
      <c r="T477" s="10"/>
      <c r="U477" s="10" t="s">
        <v>95</v>
      </c>
      <c r="V477" s="10" t="s">
        <v>74</v>
      </c>
      <c r="W477" s="10">
        <v>2.0</v>
      </c>
      <c r="X477" s="10" t="s">
        <v>74</v>
      </c>
      <c r="Y477" s="10" t="s">
        <v>75</v>
      </c>
      <c r="Z477" s="10" t="s">
        <v>74</v>
      </c>
      <c r="AA477" s="10" t="s">
        <v>76</v>
      </c>
      <c r="AB477" s="10" t="s">
        <v>74</v>
      </c>
      <c r="AC477" s="10"/>
      <c r="AD477" s="10" t="s">
        <v>74</v>
      </c>
      <c r="AE477" s="10">
        <v>4.0</v>
      </c>
      <c r="AF477" s="10" t="s">
        <v>74</v>
      </c>
      <c r="AG477" s="10" t="s">
        <v>74</v>
      </c>
      <c r="AH477" s="10" t="s">
        <v>74</v>
      </c>
      <c r="AI477" s="10" t="s">
        <v>74</v>
      </c>
      <c r="AJ477" s="10" t="s">
        <v>74</v>
      </c>
      <c r="AK477" s="10" t="s">
        <v>1903</v>
      </c>
      <c r="AL477" s="10">
        <v>92.0</v>
      </c>
      <c r="AM477" s="10" t="s">
        <v>1888</v>
      </c>
      <c r="AN477" s="10">
        <v>3.0</v>
      </c>
      <c r="AO477" s="10" t="s">
        <v>74</v>
      </c>
      <c r="AP477" s="10" t="s">
        <v>79</v>
      </c>
      <c r="AQ477" s="10" t="s">
        <v>80</v>
      </c>
      <c r="AR477" s="10">
        <v>500.0</v>
      </c>
      <c r="AS477" s="10" t="s">
        <v>81</v>
      </c>
      <c r="AT477" s="10">
        <v>996.0</v>
      </c>
      <c r="AU477" s="10"/>
      <c r="AV477" s="10" t="s">
        <v>74</v>
      </c>
      <c r="AW477" s="10" t="s">
        <v>74</v>
      </c>
      <c r="AX477" s="10">
        <v>1.0</v>
      </c>
      <c r="AY477" s="10">
        <v>50.0</v>
      </c>
      <c r="AZ477" s="10" t="s">
        <v>74</v>
      </c>
      <c r="BA477" s="10" t="s">
        <v>74</v>
      </c>
      <c r="BB477" s="10">
        <v>1.0</v>
      </c>
      <c r="BC477" s="10" t="s">
        <v>74</v>
      </c>
      <c r="BD477" s="10" t="s">
        <v>74</v>
      </c>
      <c r="BE477" s="10">
        <v>0.0</v>
      </c>
      <c r="BF477" s="10">
        <v>3.0</v>
      </c>
    </row>
    <row r="478" ht="14.25" hidden="1" customHeight="1">
      <c r="A478" s="10">
        <f t="shared" si="59"/>
        <v>445</v>
      </c>
      <c r="B478" s="10" t="s">
        <v>1893</v>
      </c>
      <c r="C478" s="14" t="s">
        <v>1904</v>
      </c>
      <c r="D478" s="11" t="s">
        <v>1905</v>
      </c>
      <c r="E478" s="10">
        <f t="shared" si="60"/>
        <v>4</v>
      </c>
      <c r="F478" s="14" t="s">
        <v>1906</v>
      </c>
      <c r="G478" s="11"/>
      <c r="H478" s="10"/>
      <c r="I478" s="11"/>
      <c r="J478" s="11"/>
      <c r="K478" s="10" t="s">
        <v>64</v>
      </c>
      <c r="L478" s="10" t="s">
        <v>64</v>
      </c>
      <c r="M478" s="10" t="s">
        <v>109</v>
      </c>
      <c r="N478" s="10" t="s">
        <v>110</v>
      </c>
      <c r="O478" s="10" t="s">
        <v>67</v>
      </c>
      <c r="P478" s="10"/>
      <c r="Q478" s="10" t="s">
        <v>1907</v>
      </c>
      <c r="R478" s="10" t="s">
        <v>1908</v>
      </c>
      <c r="S478" s="10" t="s">
        <v>63</v>
      </c>
      <c r="T478" s="10"/>
      <c r="U478" s="10" t="s">
        <v>95</v>
      </c>
      <c r="V478" s="10" t="s">
        <v>74</v>
      </c>
      <c r="W478" s="10">
        <v>2.0</v>
      </c>
      <c r="X478" s="10" t="s">
        <v>74</v>
      </c>
      <c r="Y478" s="10" t="s">
        <v>75</v>
      </c>
      <c r="Z478" s="10" t="s">
        <v>74</v>
      </c>
      <c r="AA478" s="10" t="s">
        <v>76</v>
      </c>
      <c r="AB478" s="10" t="s">
        <v>74</v>
      </c>
      <c r="AC478" s="10"/>
      <c r="AD478" s="10" t="s">
        <v>74</v>
      </c>
      <c r="AE478" s="10">
        <v>4.0</v>
      </c>
      <c r="AF478" s="10" t="s">
        <v>74</v>
      </c>
      <c r="AG478" s="10" t="s">
        <v>74</v>
      </c>
      <c r="AH478" s="10" t="s">
        <v>74</v>
      </c>
      <c r="AI478" s="10" t="s">
        <v>74</v>
      </c>
      <c r="AJ478" s="10" t="s">
        <v>74</v>
      </c>
      <c r="AK478" s="10" t="s">
        <v>1909</v>
      </c>
      <c r="AL478" s="10">
        <v>92.0</v>
      </c>
      <c r="AM478" s="10" t="s">
        <v>1910</v>
      </c>
      <c r="AN478" s="10">
        <v>2.0</v>
      </c>
      <c r="AO478" s="10" t="s">
        <v>74</v>
      </c>
      <c r="AP478" s="10" t="s">
        <v>74</v>
      </c>
      <c r="AQ478" s="10" t="s">
        <v>74</v>
      </c>
      <c r="AR478" s="10">
        <v>0.0</v>
      </c>
      <c r="AS478" s="10" t="s">
        <v>74</v>
      </c>
      <c r="AT478" s="10">
        <v>996.0</v>
      </c>
      <c r="AU478" s="10"/>
      <c r="AV478" s="10" t="s">
        <v>74</v>
      </c>
      <c r="AW478" s="10" t="s">
        <v>74</v>
      </c>
      <c r="AX478" s="10">
        <v>0.0</v>
      </c>
      <c r="AY478" s="10">
        <v>0.0</v>
      </c>
      <c r="AZ478" s="10" t="s">
        <v>74</v>
      </c>
      <c r="BA478" s="10" t="s">
        <v>74</v>
      </c>
      <c r="BB478" s="10">
        <v>1.0</v>
      </c>
      <c r="BC478" s="10" t="s">
        <v>74</v>
      </c>
      <c r="BD478" s="10" t="s">
        <v>74</v>
      </c>
      <c r="BE478" s="10">
        <v>0.0</v>
      </c>
      <c r="BF478" s="10">
        <v>0.0</v>
      </c>
    </row>
    <row r="479" ht="14.25" hidden="1" customHeight="1">
      <c r="A479" s="10">
        <f t="shared" si="59"/>
        <v>446</v>
      </c>
      <c r="B479" s="10" t="s">
        <v>1893</v>
      </c>
      <c r="C479" s="11" t="s">
        <v>1911</v>
      </c>
      <c r="D479" s="11" t="s">
        <v>1912</v>
      </c>
      <c r="E479" s="10">
        <f t="shared" si="60"/>
        <v>5</v>
      </c>
      <c r="F479" s="11" t="s">
        <v>1913</v>
      </c>
      <c r="G479" s="11"/>
      <c r="H479" s="10"/>
      <c r="I479" s="11"/>
      <c r="J479" s="11"/>
      <c r="K479" s="10" t="s">
        <v>64</v>
      </c>
      <c r="L479" s="10" t="s">
        <v>64</v>
      </c>
      <c r="M479" s="10" t="s">
        <v>109</v>
      </c>
      <c r="N479" s="10" t="s">
        <v>86</v>
      </c>
      <c r="O479" s="10" t="s">
        <v>67</v>
      </c>
      <c r="P479" s="10"/>
      <c r="Q479" s="10"/>
      <c r="R479" s="10"/>
      <c r="S479" s="10"/>
      <c r="T479" s="10"/>
      <c r="U479" s="10" t="s">
        <v>95</v>
      </c>
      <c r="V479" s="10" t="s">
        <v>74</v>
      </c>
      <c r="W479" s="10">
        <v>1.0</v>
      </c>
      <c r="X479" s="10" t="s">
        <v>74</v>
      </c>
      <c r="Y479" s="10" t="s">
        <v>75</v>
      </c>
      <c r="Z479" s="10" t="s">
        <v>74</v>
      </c>
      <c r="AA479" s="10" t="s">
        <v>76</v>
      </c>
      <c r="AB479" s="10" t="s">
        <v>74</v>
      </c>
      <c r="AC479" s="10"/>
      <c r="AD479" s="10" t="s">
        <v>74</v>
      </c>
      <c r="AE479" s="10">
        <v>4.0</v>
      </c>
      <c r="AF479" s="10" t="s">
        <v>74</v>
      </c>
      <c r="AG479" s="10" t="s">
        <v>74</v>
      </c>
      <c r="AH479" s="10" t="s">
        <v>74</v>
      </c>
      <c r="AI479" s="10" t="s">
        <v>74</v>
      </c>
      <c r="AJ479" s="10" t="s">
        <v>74</v>
      </c>
      <c r="AK479" s="10" t="s">
        <v>1914</v>
      </c>
      <c r="AL479" s="10">
        <v>92.0</v>
      </c>
      <c r="AM479" s="10" t="s">
        <v>1910</v>
      </c>
      <c r="AN479" s="10">
        <v>1.0</v>
      </c>
      <c r="AO479" s="10" t="s">
        <v>74</v>
      </c>
      <c r="AP479" s="10" t="s">
        <v>90</v>
      </c>
      <c r="AQ479" s="10" t="s">
        <v>91</v>
      </c>
      <c r="AR479" s="10">
        <v>600.0</v>
      </c>
      <c r="AS479" s="10" t="s">
        <v>81</v>
      </c>
      <c r="AT479" s="10">
        <v>996.0</v>
      </c>
      <c r="AU479" s="10"/>
      <c r="AV479" s="10" t="s">
        <v>74</v>
      </c>
      <c r="AW479" s="10" t="s">
        <v>74</v>
      </c>
      <c r="AX479" s="10">
        <v>1.0</v>
      </c>
      <c r="AY479" s="10">
        <v>72.0</v>
      </c>
      <c r="AZ479" s="10" t="s">
        <v>74</v>
      </c>
      <c r="BA479" s="10" t="s">
        <v>74</v>
      </c>
      <c r="BB479" s="10">
        <v>1.0</v>
      </c>
      <c r="BC479" s="10" t="s">
        <v>74</v>
      </c>
      <c r="BD479" s="10" t="s">
        <v>74</v>
      </c>
      <c r="BE479" s="10">
        <v>2.0</v>
      </c>
      <c r="BF479" s="10">
        <v>3.0</v>
      </c>
    </row>
    <row r="480" ht="14.25" hidden="1" customHeight="1">
      <c r="A480" s="10">
        <f t="shared" si="59"/>
        <v>447</v>
      </c>
      <c r="B480" s="10" t="s">
        <v>1893</v>
      </c>
      <c r="C480" s="14" t="s">
        <v>1911</v>
      </c>
      <c r="D480" s="11" t="s">
        <v>1915</v>
      </c>
      <c r="E480" s="10">
        <f t="shared" si="60"/>
        <v>6</v>
      </c>
      <c r="F480" s="14" t="s">
        <v>1916</v>
      </c>
      <c r="G480" s="11"/>
      <c r="H480" s="10"/>
      <c r="I480" s="11"/>
      <c r="J480" s="11"/>
      <c r="K480" s="10" t="s">
        <v>64</v>
      </c>
      <c r="L480" s="10" t="s">
        <v>64</v>
      </c>
      <c r="M480" s="10" t="s">
        <v>65</v>
      </c>
      <c r="N480" s="10" t="s">
        <v>110</v>
      </c>
      <c r="O480" s="10" t="s">
        <v>67</v>
      </c>
      <c r="P480" s="10"/>
      <c r="Q480" s="10"/>
      <c r="R480" s="10"/>
      <c r="S480" s="10"/>
      <c r="T480" s="10"/>
      <c r="U480" s="10" t="s">
        <v>72</v>
      </c>
      <c r="V480" s="10" t="s">
        <v>1917</v>
      </c>
      <c r="W480" s="10">
        <v>3.0</v>
      </c>
      <c r="X480" s="10" t="s">
        <v>74</v>
      </c>
      <c r="Y480" s="10" t="s">
        <v>75</v>
      </c>
      <c r="Z480" s="10" t="s">
        <v>74</v>
      </c>
      <c r="AA480" s="10" t="s">
        <v>76</v>
      </c>
      <c r="AB480" s="10" t="s">
        <v>74</v>
      </c>
      <c r="AC480" s="10"/>
      <c r="AD480" s="10" t="s">
        <v>74</v>
      </c>
      <c r="AE480" s="10">
        <v>4.0</v>
      </c>
      <c r="AF480" s="10" t="s">
        <v>74</v>
      </c>
      <c r="AG480" s="10" t="s">
        <v>74</v>
      </c>
      <c r="AH480" s="10" t="s">
        <v>74</v>
      </c>
      <c r="AI480" s="10" t="s">
        <v>74</v>
      </c>
      <c r="AJ480" s="10" t="s">
        <v>74</v>
      </c>
      <c r="AK480" s="10" t="s">
        <v>1918</v>
      </c>
      <c r="AL480" s="10">
        <v>92.0</v>
      </c>
      <c r="AM480" s="10" t="s">
        <v>1888</v>
      </c>
      <c r="AN480" s="10">
        <v>3.0</v>
      </c>
      <c r="AO480" s="10" t="s">
        <v>74</v>
      </c>
      <c r="AP480" s="10" t="s">
        <v>90</v>
      </c>
      <c r="AQ480" s="10" t="s">
        <v>91</v>
      </c>
      <c r="AR480" s="10">
        <v>1000.0</v>
      </c>
      <c r="AS480" s="10" t="s">
        <v>302</v>
      </c>
      <c r="AT480" s="10">
        <v>996.0</v>
      </c>
      <c r="AU480" s="10"/>
      <c r="AV480" s="10" t="s">
        <v>74</v>
      </c>
      <c r="AW480" s="10" t="s">
        <v>74</v>
      </c>
      <c r="AX480" s="10">
        <v>1.0</v>
      </c>
      <c r="AY480" s="10">
        <v>61.0</v>
      </c>
      <c r="AZ480" s="10" t="s">
        <v>74</v>
      </c>
      <c r="BA480" s="10" t="s">
        <v>74</v>
      </c>
      <c r="BB480" s="10">
        <v>1.0</v>
      </c>
      <c r="BC480" s="10" t="s">
        <v>74</v>
      </c>
      <c r="BD480" s="10" t="s">
        <v>74</v>
      </c>
      <c r="BE480" s="10">
        <v>0.0</v>
      </c>
      <c r="BF480" s="10">
        <v>0.0</v>
      </c>
    </row>
    <row r="481" ht="14.25" hidden="1" customHeight="1">
      <c r="A481" s="4" t="s">
        <v>1919</v>
      </c>
      <c r="B481" s="5"/>
      <c r="C481" s="6" t="s">
        <v>1920</v>
      </c>
      <c r="D481" s="7"/>
      <c r="E481" s="7"/>
      <c r="F481" s="7"/>
      <c r="G481" s="7"/>
      <c r="H481" s="8"/>
      <c r="I481" s="7"/>
      <c r="J481" s="7"/>
      <c r="K481" s="7"/>
      <c r="L481" s="7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</row>
    <row r="482" ht="14.25" hidden="1" customHeight="1">
      <c r="A482" s="10">
        <f>A480+1</f>
        <v>448</v>
      </c>
      <c r="B482" s="10" t="s">
        <v>1920</v>
      </c>
      <c r="C482" s="11" t="s">
        <v>1921</v>
      </c>
      <c r="D482" s="11" t="s">
        <v>1922</v>
      </c>
      <c r="E482" s="10">
        <v>1.0</v>
      </c>
      <c r="F482" s="11" t="s">
        <v>1922</v>
      </c>
      <c r="G482" s="11"/>
      <c r="H482" s="10"/>
      <c r="I482" s="11"/>
      <c r="J482" s="11"/>
      <c r="K482" s="10" t="s">
        <v>145</v>
      </c>
      <c r="L482" s="10" t="s">
        <v>145</v>
      </c>
      <c r="M482" s="10" t="s">
        <v>65</v>
      </c>
      <c r="N482" s="10" t="s">
        <v>74</v>
      </c>
      <c r="O482" s="25"/>
      <c r="P482" s="10" t="s">
        <v>68</v>
      </c>
      <c r="Q482" s="25"/>
      <c r="R482" s="25"/>
      <c r="S482" s="25"/>
      <c r="T482" s="25"/>
      <c r="U482" s="25"/>
      <c r="V482" s="10" t="s">
        <v>1923</v>
      </c>
      <c r="W482" s="25"/>
      <c r="X482" s="25"/>
      <c r="Y482" s="25"/>
      <c r="Z482" s="25"/>
      <c r="AA482" s="25"/>
      <c r="AB482" s="25"/>
      <c r="AC482" s="25"/>
      <c r="AD482" s="25"/>
      <c r="AE482" s="25"/>
      <c r="AF482" s="25"/>
      <c r="AG482" s="25"/>
      <c r="AH482" s="25"/>
      <c r="AI482" s="25"/>
      <c r="AJ482" s="25"/>
      <c r="AK482" s="25"/>
      <c r="AL482" s="25"/>
      <c r="AM482" s="25"/>
      <c r="AN482" s="25"/>
      <c r="AO482" s="25"/>
      <c r="AP482" s="25"/>
      <c r="AQ482" s="25"/>
      <c r="AR482" s="25"/>
      <c r="AS482" s="25"/>
      <c r="AT482" s="25"/>
      <c r="AU482" s="25"/>
      <c r="AV482" s="25"/>
      <c r="AW482" s="25"/>
      <c r="AX482" s="25"/>
      <c r="AY482" s="25"/>
      <c r="AZ482" s="25"/>
      <c r="BA482" s="25"/>
      <c r="BB482" s="25"/>
      <c r="BC482" s="25"/>
      <c r="BD482" s="25"/>
      <c r="BE482" s="25"/>
      <c r="BF482" s="25"/>
    </row>
    <row r="483" ht="14.25" hidden="1" customHeight="1">
      <c r="A483" s="10">
        <f t="shared" ref="A483:A485" si="61">A482+1</f>
        <v>449</v>
      </c>
      <c r="B483" s="10" t="s">
        <v>1920</v>
      </c>
      <c r="C483" s="11" t="s">
        <v>1924</v>
      </c>
      <c r="D483" s="11" t="s">
        <v>1925</v>
      </c>
      <c r="E483" s="10">
        <f t="shared" ref="E483:E485" si="62">E482+1</f>
        <v>2</v>
      </c>
      <c r="F483" s="11" t="s">
        <v>1926</v>
      </c>
      <c r="G483" s="11"/>
      <c r="H483" s="10"/>
      <c r="I483" s="11"/>
      <c r="J483" s="11"/>
      <c r="K483" s="10" t="s">
        <v>64</v>
      </c>
      <c r="L483" s="10" t="s">
        <v>64</v>
      </c>
      <c r="M483" s="10" t="s">
        <v>65</v>
      </c>
      <c r="N483" s="10" t="s">
        <v>86</v>
      </c>
      <c r="O483" s="10" t="s">
        <v>67</v>
      </c>
      <c r="P483" s="10" t="s">
        <v>68</v>
      </c>
      <c r="Q483" s="10"/>
      <c r="R483" s="10"/>
      <c r="S483" s="10"/>
      <c r="T483" s="10"/>
      <c r="U483" s="10" t="s">
        <v>95</v>
      </c>
      <c r="V483" s="10" t="s">
        <v>1927</v>
      </c>
      <c r="W483" s="10">
        <v>1.0</v>
      </c>
      <c r="X483" s="10" t="s">
        <v>74</v>
      </c>
      <c r="Y483" s="10" t="s">
        <v>75</v>
      </c>
      <c r="Z483" s="10" t="s">
        <v>74</v>
      </c>
      <c r="AA483" s="10" t="s">
        <v>76</v>
      </c>
      <c r="AB483" s="10" t="s">
        <v>74</v>
      </c>
      <c r="AC483" s="10"/>
      <c r="AD483" s="10" t="s">
        <v>74</v>
      </c>
      <c r="AE483" s="10">
        <v>4.0</v>
      </c>
      <c r="AF483" s="10" t="s">
        <v>74</v>
      </c>
      <c r="AG483" s="10" t="s">
        <v>74</v>
      </c>
      <c r="AH483" s="10" t="s">
        <v>74</v>
      </c>
      <c r="AI483" s="10" t="s">
        <v>74</v>
      </c>
      <c r="AJ483" s="10" t="s">
        <v>74</v>
      </c>
      <c r="AK483" s="10" t="s">
        <v>1928</v>
      </c>
      <c r="AL483" s="10">
        <v>91.0</v>
      </c>
      <c r="AM483" s="10" t="s">
        <v>1929</v>
      </c>
      <c r="AN483" s="10">
        <v>3.0</v>
      </c>
      <c r="AO483" s="10" t="s">
        <v>74</v>
      </c>
      <c r="AP483" s="10" t="s">
        <v>74</v>
      </c>
      <c r="AQ483" s="10" t="s">
        <v>74</v>
      </c>
      <c r="AR483" s="10">
        <v>0.0</v>
      </c>
      <c r="AS483" s="10" t="s">
        <v>74</v>
      </c>
      <c r="AT483" s="10">
        <v>996.0</v>
      </c>
      <c r="AU483" s="10"/>
      <c r="AV483" s="10" t="s">
        <v>74</v>
      </c>
      <c r="AW483" s="10" t="s">
        <v>74</v>
      </c>
      <c r="AX483" s="10">
        <v>0.0</v>
      </c>
      <c r="AY483" s="10">
        <v>0.0</v>
      </c>
      <c r="AZ483" s="10" t="s">
        <v>74</v>
      </c>
      <c r="BA483" s="10" t="s">
        <v>74</v>
      </c>
      <c r="BB483" s="10">
        <v>1.0</v>
      </c>
      <c r="BC483" s="10" t="s">
        <v>74</v>
      </c>
      <c r="BD483" s="10" t="s">
        <v>74</v>
      </c>
      <c r="BE483" s="10">
        <v>0.0</v>
      </c>
      <c r="BF483" s="10">
        <v>0.0</v>
      </c>
      <c r="BG483" s="10"/>
    </row>
    <row r="484" ht="14.25" hidden="1" customHeight="1">
      <c r="A484" s="10">
        <f t="shared" si="61"/>
        <v>450</v>
      </c>
      <c r="B484" s="10" t="s">
        <v>1920</v>
      </c>
      <c r="C484" s="11" t="s">
        <v>1930</v>
      </c>
      <c r="D484" s="11" t="s">
        <v>1931</v>
      </c>
      <c r="E484" s="10">
        <f t="shared" si="62"/>
        <v>3</v>
      </c>
      <c r="F484" s="11" t="s">
        <v>1931</v>
      </c>
      <c r="G484" s="11"/>
      <c r="H484" s="10"/>
      <c r="I484" s="11"/>
      <c r="J484" s="11"/>
      <c r="K484" s="10" t="s">
        <v>145</v>
      </c>
      <c r="L484" s="10" t="s">
        <v>145</v>
      </c>
      <c r="M484" s="10" t="s">
        <v>65</v>
      </c>
      <c r="N484" s="10" t="s">
        <v>74</v>
      </c>
      <c r="O484" s="10"/>
      <c r="P484" s="10" t="s">
        <v>849</v>
      </c>
      <c r="Q484" s="10"/>
      <c r="R484" s="10"/>
      <c r="S484" s="10"/>
      <c r="T484" s="10"/>
      <c r="U484" s="10"/>
      <c r="V484" s="10" t="s">
        <v>1932</v>
      </c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</row>
    <row r="485" ht="14.25" hidden="1" customHeight="1">
      <c r="A485" s="10">
        <f t="shared" si="61"/>
        <v>451</v>
      </c>
      <c r="B485" s="10" t="s">
        <v>1920</v>
      </c>
      <c r="C485" s="11" t="s">
        <v>1933</v>
      </c>
      <c r="D485" s="11" t="s">
        <v>1934</v>
      </c>
      <c r="E485" s="10">
        <f t="shared" si="62"/>
        <v>4</v>
      </c>
      <c r="F485" s="11" t="s">
        <v>1935</v>
      </c>
      <c r="G485" s="11"/>
      <c r="H485" s="10"/>
      <c r="I485" s="11"/>
      <c r="J485" s="11"/>
      <c r="K485" s="10" t="s">
        <v>64</v>
      </c>
      <c r="L485" s="10" t="s">
        <v>64</v>
      </c>
      <c r="M485" s="10" t="s">
        <v>109</v>
      </c>
      <c r="N485" s="10" t="s">
        <v>86</v>
      </c>
      <c r="O485" s="10" t="s">
        <v>67</v>
      </c>
      <c r="P485" s="10" t="s">
        <v>68</v>
      </c>
      <c r="Q485" s="10"/>
      <c r="R485" s="10"/>
      <c r="S485" s="10"/>
      <c r="T485" s="10"/>
      <c r="U485" s="10" t="s">
        <v>113</v>
      </c>
      <c r="V485" s="10" t="s">
        <v>1936</v>
      </c>
      <c r="W485" s="10">
        <v>1.0</v>
      </c>
      <c r="X485" s="10" t="s">
        <v>74</v>
      </c>
      <c r="Y485" s="10" t="s">
        <v>75</v>
      </c>
      <c r="Z485" s="10" t="s">
        <v>74</v>
      </c>
      <c r="AA485" s="10" t="s">
        <v>76</v>
      </c>
      <c r="AB485" s="10" t="s">
        <v>74</v>
      </c>
      <c r="AC485" s="10"/>
      <c r="AD485" s="10" t="s">
        <v>74</v>
      </c>
      <c r="AE485" s="10">
        <v>4.0</v>
      </c>
      <c r="AF485" s="10" t="s">
        <v>74</v>
      </c>
      <c r="AG485" s="10" t="s">
        <v>74</v>
      </c>
      <c r="AH485" s="10" t="s">
        <v>74</v>
      </c>
      <c r="AI485" s="10" t="s">
        <v>74</v>
      </c>
      <c r="AJ485" s="10" t="s">
        <v>74</v>
      </c>
      <c r="AK485" s="10" t="s">
        <v>1937</v>
      </c>
      <c r="AL485" s="10">
        <v>91.0</v>
      </c>
      <c r="AM485" s="10" t="s">
        <v>1938</v>
      </c>
      <c r="AN485" s="10">
        <v>1.0</v>
      </c>
      <c r="AO485" s="10" t="s">
        <v>74</v>
      </c>
      <c r="AP485" s="10" t="s">
        <v>74</v>
      </c>
      <c r="AQ485" s="10" t="s">
        <v>74</v>
      </c>
      <c r="AR485" s="10">
        <v>0.0</v>
      </c>
      <c r="AS485" s="10" t="s">
        <v>74</v>
      </c>
      <c r="AT485" s="10">
        <v>996.0</v>
      </c>
      <c r="AU485" s="10"/>
      <c r="AV485" s="10" t="s">
        <v>74</v>
      </c>
      <c r="AW485" s="10" t="s">
        <v>74</v>
      </c>
      <c r="AX485" s="10">
        <v>0.0</v>
      </c>
      <c r="AY485" s="10">
        <v>0.0</v>
      </c>
      <c r="AZ485" s="10" t="s">
        <v>74</v>
      </c>
      <c r="BA485" s="10" t="s">
        <v>74</v>
      </c>
      <c r="BB485" s="10">
        <v>1.0</v>
      </c>
      <c r="BC485" s="10" t="s">
        <v>74</v>
      </c>
      <c r="BD485" s="10" t="s">
        <v>74</v>
      </c>
      <c r="BE485" s="10">
        <v>0.0</v>
      </c>
      <c r="BF485" s="10">
        <v>0.0</v>
      </c>
      <c r="BG485" s="10"/>
    </row>
    <row r="486" ht="14.25" hidden="1" customHeight="1">
      <c r="A486" s="4" t="s">
        <v>1939</v>
      </c>
      <c r="B486" s="5"/>
      <c r="C486" s="6" t="s">
        <v>1940</v>
      </c>
      <c r="D486" s="7"/>
      <c r="E486" s="7"/>
      <c r="F486" s="7"/>
      <c r="G486" s="7"/>
      <c r="H486" s="8"/>
      <c r="I486" s="7"/>
      <c r="J486" s="7"/>
      <c r="K486" s="7"/>
      <c r="L486" s="7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</row>
    <row r="487" ht="14.25" hidden="1" customHeight="1">
      <c r="A487" s="10">
        <f>A485+1</f>
        <v>452</v>
      </c>
      <c r="B487" s="10" t="s">
        <v>1940</v>
      </c>
      <c r="C487" s="11" t="s">
        <v>1941</v>
      </c>
      <c r="D487" s="11" t="s">
        <v>1942</v>
      </c>
      <c r="E487" s="10">
        <v>1.0</v>
      </c>
      <c r="F487" s="11" t="s">
        <v>1943</v>
      </c>
      <c r="G487" s="11"/>
      <c r="H487" s="10"/>
      <c r="I487" s="11"/>
      <c r="J487" s="11"/>
      <c r="K487" s="10" t="s">
        <v>64</v>
      </c>
      <c r="L487" s="10" t="s">
        <v>64</v>
      </c>
      <c r="M487" s="10" t="s">
        <v>109</v>
      </c>
      <c r="N487" s="10" t="s">
        <v>86</v>
      </c>
      <c r="O487" s="10" t="s">
        <v>67</v>
      </c>
      <c r="P487" s="10" t="s">
        <v>483</v>
      </c>
      <c r="Q487" s="10" t="s">
        <v>1944</v>
      </c>
      <c r="R487" s="10" t="s">
        <v>1945</v>
      </c>
      <c r="S487" s="10" t="s">
        <v>63</v>
      </c>
      <c r="T487" s="10"/>
      <c r="U487" s="10" t="s">
        <v>113</v>
      </c>
      <c r="V487" s="10" t="s">
        <v>1946</v>
      </c>
      <c r="W487" s="10">
        <v>1.0</v>
      </c>
      <c r="X487" s="10" t="s">
        <v>74</v>
      </c>
      <c r="Y487" s="10" t="s">
        <v>75</v>
      </c>
      <c r="Z487" s="10" t="s">
        <v>74</v>
      </c>
      <c r="AA487" s="10" t="s">
        <v>76</v>
      </c>
      <c r="AB487" s="10" t="s">
        <v>74</v>
      </c>
      <c r="AC487" s="10"/>
      <c r="AD487" s="10" t="s">
        <v>74</v>
      </c>
      <c r="AE487" s="10">
        <v>4.0</v>
      </c>
      <c r="AF487" s="10" t="s">
        <v>74</v>
      </c>
      <c r="AG487" s="10" t="s">
        <v>74</v>
      </c>
      <c r="AH487" s="10" t="s">
        <v>74</v>
      </c>
      <c r="AI487" s="10" t="s">
        <v>74</v>
      </c>
      <c r="AJ487" s="10" t="s">
        <v>74</v>
      </c>
      <c r="AK487" s="10" t="s">
        <v>1947</v>
      </c>
      <c r="AL487" s="10">
        <v>91.0</v>
      </c>
      <c r="AM487" s="10" t="s">
        <v>1948</v>
      </c>
      <c r="AN487" s="10">
        <v>3.0</v>
      </c>
      <c r="AO487" s="10" t="s">
        <v>74</v>
      </c>
      <c r="AP487" s="10" t="s">
        <v>74</v>
      </c>
      <c r="AQ487" s="10" t="s">
        <v>74</v>
      </c>
      <c r="AR487" s="10">
        <v>0.0</v>
      </c>
      <c r="AS487" s="10" t="s">
        <v>74</v>
      </c>
      <c r="AT487" s="10">
        <v>996.0</v>
      </c>
      <c r="AU487" s="10"/>
      <c r="AV487" s="10" t="s">
        <v>74</v>
      </c>
      <c r="AW487" s="10" t="s">
        <v>74</v>
      </c>
      <c r="AX487" s="10">
        <v>0.0</v>
      </c>
      <c r="AY487" s="10">
        <v>0.0</v>
      </c>
      <c r="AZ487" s="10" t="s">
        <v>74</v>
      </c>
      <c r="BA487" s="10" t="s">
        <v>74</v>
      </c>
      <c r="BB487" s="10">
        <v>1.0</v>
      </c>
      <c r="BC487" s="10" t="s">
        <v>74</v>
      </c>
      <c r="BD487" s="10" t="s">
        <v>74</v>
      </c>
      <c r="BE487" s="10">
        <v>0.0</v>
      </c>
      <c r="BF487" s="10">
        <v>0.0</v>
      </c>
    </row>
    <row r="488" ht="14.25" hidden="1" customHeight="1">
      <c r="A488" s="4" t="s">
        <v>1949</v>
      </c>
      <c r="B488" s="5"/>
      <c r="C488" s="6" t="s">
        <v>1950</v>
      </c>
      <c r="D488" s="7"/>
      <c r="E488" s="7"/>
      <c r="F488" s="7"/>
      <c r="G488" s="7"/>
      <c r="H488" s="8"/>
      <c r="I488" s="7"/>
      <c r="J488" s="7"/>
      <c r="K488" s="7"/>
      <c r="L488" s="7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</row>
    <row r="489" ht="14.25" hidden="1" customHeight="1">
      <c r="A489" s="10">
        <f>A487+1</f>
        <v>453</v>
      </c>
      <c r="B489" s="10" t="s">
        <v>1950</v>
      </c>
      <c r="C489" s="11" t="s">
        <v>1951</v>
      </c>
      <c r="D489" s="11" t="s">
        <v>1952</v>
      </c>
      <c r="E489" s="10">
        <v>1.0</v>
      </c>
      <c r="F489" s="11" t="s">
        <v>1953</v>
      </c>
      <c r="G489" s="11"/>
      <c r="H489" s="10"/>
      <c r="I489" s="11"/>
      <c r="J489" s="11"/>
      <c r="K489" s="10" t="s">
        <v>64</v>
      </c>
      <c r="L489" s="10" t="s">
        <v>64</v>
      </c>
      <c r="M489" s="10" t="s">
        <v>109</v>
      </c>
      <c r="N489" s="10" t="s">
        <v>86</v>
      </c>
      <c r="O489" s="10" t="s">
        <v>67</v>
      </c>
      <c r="P489" s="10" t="s">
        <v>68</v>
      </c>
      <c r="Q489" s="10"/>
      <c r="R489" s="10"/>
      <c r="S489" s="10"/>
      <c r="T489" s="10"/>
      <c r="U489" s="10" t="s">
        <v>113</v>
      </c>
      <c r="V489" s="10" t="s">
        <v>1954</v>
      </c>
      <c r="W489" s="10">
        <v>1.0</v>
      </c>
      <c r="X489" s="10" t="s">
        <v>74</v>
      </c>
      <c r="Y489" s="10" t="s">
        <v>75</v>
      </c>
      <c r="Z489" s="10" t="s">
        <v>74</v>
      </c>
      <c r="AA489" s="10" t="s">
        <v>76</v>
      </c>
      <c r="AB489" s="10" t="s">
        <v>74</v>
      </c>
      <c r="AC489" s="10"/>
      <c r="AD489" s="10" t="s">
        <v>74</v>
      </c>
      <c r="AE489" s="10">
        <v>4.0</v>
      </c>
      <c r="AF489" s="10" t="s">
        <v>74</v>
      </c>
      <c r="AG489" s="10" t="s">
        <v>74</v>
      </c>
      <c r="AH489" s="10" t="s">
        <v>74</v>
      </c>
      <c r="AI489" s="10" t="s">
        <v>74</v>
      </c>
      <c r="AJ489" s="10" t="s">
        <v>74</v>
      </c>
      <c r="AK489" s="10" t="s">
        <v>1955</v>
      </c>
      <c r="AL489" s="10">
        <v>91.0</v>
      </c>
      <c r="AM489" s="10" t="s">
        <v>1956</v>
      </c>
      <c r="AN489" s="10">
        <v>1.0</v>
      </c>
      <c r="AO489" s="10" t="s">
        <v>74</v>
      </c>
      <c r="AP489" s="10" t="s">
        <v>74</v>
      </c>
      <c r="AQ489" s="10" t="s">
        <v>74</v>
      </c>
      <c r="AR489" s="10">
        <v>0.0</v>
      </c>
      <c r="AS489" s="10" t="s">
        <v>74</v>
      </c>
      <c r="AT489" s="10">
        <v>996.0</v>
      </c>
      <c r="AU489" s="10"/>
      <c r="AV489" s="10" t="s">
        <v>74</v>
      </c>
      <c r="AW489" s="10" t="s">
        <v>74</v>
      </c>
      <c r="AX489" s="10">
        <v>0.0</v>
      </c>
      <c r="AY489" s="10">
        <v>0.0</v>
      </c>
      <c r="AZ489" s="10" t="s">
        <v>74</v>
      </c>
      <c r="BA489" s="10" t="s">
        <v>74</v>
      </c>
      <c r="BB489" s="10">
        <v>1.0</v>
      </c>
      <c r="BC489" s="10" t="s">
        <v>74</v>
      </c>
      <c r="BD489" s="10" t="s">
        <v>74</v>
      </c>
      <c r="BE489" s="10">
        <v>0.0</v>
      </c>
      <c r="BF489" s="10">
        <v>0.0</v>
      </c>
    </row>
    <row r="490" ht="14.25" hidden="1" customHeight="1">
      <c r="A490" s="10">
        <f t="shared" ref="A490:A495" si="63">A489+1</f>
        <v>454</v>
      </c>
      <c r="B490" s="10" t="s">
        <v>1950</v>
      </c>
      <c r="C490" s="11" t="s">
        <v>1951</v>
      </c>
      <c r="D490" s="11" t="s">
        <v>1957</v>
      </c>
      <c r="E490" s="10">
        <f t="shared" ref="E490:E495" si="64">E489+1</f>
        <v>2</v>
      </c>
      <c r="F490" s="11" t="s">
        <v>1958</v>
      </c>
      <c r="G490" s="11"/>
      <c r="H490" s="10"/>
      <c r="I490" s="11"/>
      <c r="J490" s="11"/>
      <c r="K490" s="10" t="s">
        <v>145</v>
      </c>
      <c r="L490" s="10" t="s">
        <v>145</v>
      </c>
      <c r="M490" s="10" t="s">
        <v>109</v>
      </c>
      <c r="N490" s="10" t="s">
        <v>74</v>
      </c>
      <c r="O490" s="10" t="s">
        <v>1959</v>
      </c>
      <c r="P490" s="10" t="s">
        <v>483</v>
      </c>
      <c r="Q490" s="10"/>
      <c r="R490" s="10"/>
      <c r="S490" s="10"/>
      <c r="T490" s="10"/>
      <c r="U490" s="10"/>
      <c r="V490" s="10" t="s">
        <v>1960</v>
      </c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</row>
    <row r="491" ht="14.25" hidden="1" customHeight="1">
      <c r="A491" s="10">
        <f t="shared" si="63"/>
        <v>455</v>
      </c>
      <c r="B491" s="10" t="s">
        <v>1950</v>
      </c>
      <c r="C491" s="11" t="s">
        <v>1961</v>
      </c>
      <c r="D491" s="11" t="s">
        <v>1962</v>
      </c>
      <c r="E491" s="10">
        <f t="shared" si="64"/>
        <v>3</v>
      </c>
      <c r="F491" s="11" t="s">
        <v>1963</v>
      </c>
      <c r="G491" s="11"/>
      <c r="H491" s="10"/>
      <c r="I491" s="11"/>
      <c r="J491" s="11"/>
      <c r="K491" s="10" t="s">
        <v>64</v>
      </c>
      <c r="L491" s="10" t="s">
        <v>64</v>
      </c>
      <c r="M491" s="10" t="s">
        <v>65</v>
      </c>
      <c r="N491" s="10" t="s">
        <v>86</v>
      </c>
      <c r="O491" s="10" t="s">
        <v>67</v>
      </c>
      <c r="P491" s="10" t="s">
        <v>68</v>
      </c>
      <c r="Q491" s="10"/>
      <c r="R491" s="10"/>
      <c r="S491" s="10"/>
      <c r="T491" s="10"/>
      <c r="U491" s="10" t="s">
        <v>95</v>
      </c>
      <c r="V491" s="10" t="s">
        <v>1964</v>
      </c>
      <c r="W491" s="10">
        <v>1.0</v>
      </c>
      <c r="X491" s="10" t="s">
        <v>74</v>
      </c>
      <c r="Y491" s="10" t="s">
        <v>75</v>
      </c>
      <c r="Z491" s="10" t="s">
        <v>74</v>
      </c>
      <c r="AA491" s="10" t="s">
        <v>76</v>
      </c>
      <c r="AB491" s="10" t="s">
        <v>74</v>
      </c>
      <c r="AC491" s="10"/>
      <c r="AD491" s="10" t="s">
        <v>74</v>
      </c>
      <c r="AE491" s="10">
        <v>4.0</v>
      </c>
      <c r="AF491" s="10" t="s">
        <v>74</v>
      </c>
      <c r="AG491" s="10" t="s">
        <v>74</v>
      </c>
      <c r="AH491" s="10" t="s">
        <v>74</v>
      </c>
      <c r="AI491" s="10" t="s">
        <v>74</v>
      </c>
      <c r="AJ491" s="10" t="s">
        <v>74</v>
      </c>
      <c r="AK491" s="10" t="s">
        <v>1965</v>
      </c>
      <c r="AL491" s="10">
        <v>91.0</v>
      </c>
      <c r="AM491" s="10" t="s">
        <v>1966</v>
      </c>
      <c r="AN491" s="10">
        <v>2.0</v>
      </c>
      <c r="AO491" s="10" t="s">
        <v>74</v>
      </c>
      <c r="AP491" s="10" t="s">
        <v>74</v>
      </c>
      <c r="AQ491" s="10" t="s">
        <v>74</v>
      </c>
      <c r="AR491" s="10">
        <v>0.0</v>
      </c>
      <c r="AS491" s="10" t="s">
        <v>81</v>
      </c>
      <c r="AT491" s="10">
        <v>996.0</v>
      </c>
      <c r="AU491" s="10"/>
      <c r="AV491" s="10" t="s">
        <v>74</v>
      </c>
      <c r="AW491" s="10" t="s">
        <v>74</v>
      </c>
      <c r="AX491" s="10">
        <v>0.0</v>
      </c>
      <c r="AY491" s="10">
        <v>0.0</v>
      </c>
      <c r="AZ491" s="10" t="s">
        <v>74</v>
      </c>
      <c r="BA491" s="10" t="s">
        <v>74</v>
      </c>
      <c r="BB491" s="10">
        <v>1.0</v>
      </c>
      <c r="BC491" s="10" t="s">
        <v>74</v>
      </c>
      <c r="BD491" s="10" t="s">
        <v>74</v>
      </c>
      <c r="BE491" s="10">
        <v>0.0</v>
      </c>
      <c r="BF491" s="10">
        <v>0.0</v>
      </c>
    </row>
    <row r="492" ht="14.25" hidden="1" customHeight="1">
      <c r="A492" s="10">
        <f t="shared" si="63"/>
        <v>456</v>
      </c>
      <c r="B492" s="10" t="s">
        <v>1950</v>
      </c>
      <c r="C492" s="11" t="s">
        <v>1961</v>
      </c>
      <c r="D492" s="11" t="s">
        <v>1967</v>
      </c>
      <c r="E492" s="10">
        <f t="shared" si="64"/>
        <v>4</v>
      </c>
      <c r="F492" s="11" t="s">
        <v>1968</v>
      </c>
      <c r="G492" s="11"/>
      <c r="H492" s="10"/>
      <c r="I492" s="11"/>
      <c r="J492" s="11"/>
      <c r="K492" s="10" t="s">
        <v>145</v>
      </c>
      <c r="L492" s="10" t="s">
        <v>145</v>
      </c>
      <c r="M492" s="10" t="s">
        <v>65</v>
      </c>
      <c r="N492" s="10" t="s">
        <v>74</v>
      </c>
      <c r="O492" s="10"/>
      <c r="P492" s="10" t="s">
        <v>74</v>
      </c>
      <c r="Q492" s="10"/>
      <c r="R492" s="10"/>
      <c r="S492" s="10"/>
      <c r="T492" s="10"/>
      <c r="U492" s="10"/>
      <c r="V492" s="10" t="s">
        <v>74</v>
      </c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</row>
    <row r="493" ht="14.25" hidden="1" customHeight="1">
      <c r="A493" s="10">
        <f t="shared" si="63"/>
        <v>457</v>
      </c>
      <c r="B493" s="10" t="s">
        <v>1950</v>
      </c>
      <c r="C493" s="11" t="s">
        <v>1969</v>
      </c>
      <c r="D493" s="11" t="s">
        <v>1970</v>
      </c>
      <c r="E493" s="10">
        <f t="shared" si="64"/>
        <v>5</v>
      </c>
      <c r="F493" s="11" t="s">
        <v>1971</v>
      </c>
      <c r="G493" s="11"/>
      <c r="H493" s="10"/>
      <c r="I493" s="11"/>
      <c r="J493" s="11"/>
      <c r="K493" s="10" t="s">
        <v>145</v>
      </c>
      <c r="L493" s="10" t="s">
        <v>145</v>
      </c>
      <c r="M493" s="10" t="s">
        <v>65</v>
      </c>
      <c r="N493" s="10" t="s">
        <v>74</v>
      </c>
      <c r="O493" s="10"/>
      <c r="P493" s="10" t="s">
        <v>74</v>
      </c>
      <c r="Q493" s="10"/>
      <c r="R493" s="10"/>
      <c r="S493" s="10"/>
      <c r="T493" s="10"/>
      <c r="U493" s="10"/>
      <c r="V493" s="10" t="s">
        <v>74</v>
      </c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</row>
    <row r="494" ht="14.25" hidden="1" customHeight="1">
      <c r="A494" s="10">
        <f t="shared" si="63"/>
        <v>458</v>
      </c>
      <c r="B494" s="10" t="s">
        <v>1950</v>
      </c>
      <c r="C494" s="11" t="s">
        <v>1969</v>
      </c>
      <c r="D494" s="11" t="s">
        <v>1970</v>
      </c>
      <c r="E494" s="10">
        <f t="shared" si="64"/>
        <v>6</v>
      </c>
      <c r="F494" s="11" t="s">
        <v>1970</v>
      </c>
      <c r="G494" s="11"/>
      <c r="H494" s="10"/>
      <c r="I494" s="11"/>
      <c r="J494" s="11"/>
      <c r="K494" s="10" t="s">
        <v>145</v>
      </c>
      <c r="L494" s="10" t="s">
        <v>145</v>
      </c>
      <c r="M494" s="10" t="s">
        <v>65</v>
      </c>
      <c r="N494" s="10" t="s">
        <v>74</v>
      </c>
      <c r="O494" s="10"/>
      <c r="P494" s="10" t="s">
        <v>74</v>
      </c>
      <c r="Q494" s="10"/>
      <c r="R494" s="10"/>
      <c r="S494" s="10"/>
      <c r="T494" s="10"/>
      <c r="U494" s="10"/>
      <c r="V494" s="10" t="s">
        <v>74</v>
      </c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</row>
    <row r="495" ht="14.25" hidden="1" customHeight="1">
      <c r="A495" s="10">
        <f t="shared" si="63"/>
        <v>459</v>
      </c>
      <c r="B495" s="10" t="s">
        <v>1950</v>
      </c>
      <c r="C495" s="11" t="s">
        <v>1972</v>
      </c>
      <c r="D495" s="11" t="s">
        <v>1973</v>
      </c>
      <c r="E495" s="10">
        <f t="shared" si="64"/>
        <v>7</v>
      </c>
      <c r="F495" s="11" t="s">
        <v>1974</v>
      </c>
      <c r="G495" s="11"/>
      <c r="H495" s="10"/>
      <c r="I495" s="11"/>
      <c r="J495" s="11"/>
      <c r="K495" s="10" t="s">
        <v>145</v>
      </c>
      <c r="L495" s="10" t="s">
        <v>145</v>
      </c>
      <c r="M495" s="10" t="s">
        <v>65</v>
      </c>
      <c r="N495" s="10" t="s">
        <v>74</v>
      </c>
      <c r="O495" s="10" t="s">
        <v>1975</v>
      </c>
      <c r="P495" s="10" t="s">
        <v>483</v>
      </c>
      <c r="Q495" s="10"/>
      <c r="R495" s="10"/>
      <c r="S495" s="10"/>
      <c r="T495" s="10"/>
      <c r="U495" s="10"/>
      <c r="V495" s="10" t="s">
        <v>1976</v>
      </c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</row>
    <row r="496" ht="14.25" customHeight="1">
      <c r="H496" s="29"/>
    </row>
    <row r="497" ht="14.25" customHeight="1">
      <c r="G497" s="29"/>
      <c r="H497" s="29"/>
      <c r="I497" s="29" t="s">
        <v>1977</v>
      </c>
      <c r="J497" s="30" t="s">
        <v>1978</v>
      </c>
    </row>
    <row r="498" ht="14.25" customHeight="1">
      <c r="F498" s="31" t="s">
        <v>1979</v>
      </c>
      <c r="H498" s="29"/>
      <c r="I498" s="16">
        <f t="shared" ref="I498:J498" si="65">COUNTIF(K3:K495,"Operasi")</f>
        <v>235</v>
      </c>
      <c r="J498" s="32">
        <f t="shared" si="65"/>
        <v>227</v>
      </c>
    </row>
    <row r="499" ht="14.25" customHeight="1">
      <c r="F499" s="31" t="s">
        <v>456</v>
      </c>
      <c r="H499" s="29"/>
      <c r="I499" s="16">
        <f t="shared" ref="I499:J499" si="66">COUNTIF(K3:K495,"Mangkrak")</f>
        <v>0</v>
      </c>
      <c r="J499" s="32">
        <f t="shared" si="66"/>
        <v>7</v>
      </c>
      <c r="K499" s="16" t="s">
        <v>1980</v>
      </c>
    </row>
    <row r="500" ht="14.25" customHeight="1">
      <c r="F500" s="31" t="s">
        <v>1981</v>
      </c>
      <c r="H500" s="29"/>
      <c r="I500" s="16">
        <f t="shared" ref="I500:J500" si="67">COUNTIF(K3:K495,"Konstruksi")</f>
        <v>0</v>
      </c>
      <c r="J500" s="32">
        <f t="shared" si="67"/>
        <v>16</v>
      </c>
    </row>
    <row r="501" ht="14.25" customHeight="1">
      <c r="F501" s="31" t="s">
        <v>1982</v>
      </c>
      <c r="H501" s="29"/>
      <c r="I501" s="16">
        <f t="shared" ref="I501:J501" si="68">COUNTIF(K3:K495,"Rencana")</f>
        <v>224</v>
      </c>
      <c r="J501" s="32">
        <f t="shared" si="68"/>
        <v>209</v>
      </c>
      <c r="K501" s="16" t="s">
        <v>1983</v>
      </c>
    </row>
    <row r="502" ht="14.25" customHeight="1">
      <c r="F502" s="33" t="s">
        <v>1984</v>
      </c>
      <c r="H502" s="29"/>
      <c r="I502" s="16">
        <f t="shared" ref="I502:J502" si="69">SUM(I498:I501)</f>
        <v>459</v>
      </c>
      <c r="J502" s="32">
        <f t="shared" si="69"/>
        <v>459</v>
      </c>
    </row>
    <row r="503" ht="14.25" customHeight="1">
      <c r="H503" s="29"/>
    </row>
    <row r="504" ht="14.25" customHeight="1">
      <c r="H504" s="29"/>
    </row>
    <row r="505" ht="14.25" customHeight="1">
      <c r="H505" s="29"/>
    </row>
    <row r="506" ht="14.25" customHeight="1">
      <c r="H506" s="34" t="s">
        <v>1985</v>
      </c>
      <c r="I506" s="34" t="s">
        <v>1986</v>
      </c>
    </row>
    <row r="507" ht="14.25" customHeight="1">
      <c r="F507" s="10" t="s">
        <v>110</v>
      </c>
      <c r="H507" s="25">
        <f>COUNTIF(N3:N495,"BPTD")</f>
        <v>32</v>
      </c>
      <c r="I507" s="25">
        <f>COUNTIFS(N3:N495,"BPTD",L3:L495,"Operasi")</f>
        <v>31</v>
      </c>
      <c r="Q507" s="35">
        <f>I507/$I$514</f>
        <v>0.1365638767</v>
      </c>
    </row>
    <row r="508" ht="14.25" customHeight="1">
      <c r="F508" s="26" t="s">
        <v>1987</v>
      </c>
      <c r="H508" s="36">
        <f>COUNTIF(N3:N495,"Pemprov")</f>
        <v>14</v>
      </c>
      <c r="I508" s="36">
        <f>COUNTIFS(N3:N495,"Pemprov",L3:L495,"Operasi")</f>
        <v>14</v>
      </c>
      <c r="Q508" s="35">
        <f>K509/I514</f>
        <v>0.7004405286</v>
      </c>
    </row>
    <row r="509" ht="14.25" customHeight="1">
      <c r="F509" s="26" t="s">
        <v>86</v>
      </c>
      <c r="H509" s="37">
        <f>COUNTIF(N3:N495,"PemKab/Kot")</f>
        <v>151</v>
      </c>
      <c r="I509" s="37">
        <f>COUNTIFS(N3:N495,"PemKab/Kot",L3:L495,"Operasi")</f>
        <v>145</v>
      </c>
      <c r="K509" s="38">
        <f>SUM(I508:I509)</f>
        <v>159</v>
      </c>
      <c r="L509" s="16" t="s">
        <v>1988</v>
      </c>
      <c r="Q509" s="35"/>
    </row>
    <row r="510" ht="14.25" customHeight="1">
      <c r="F510" s="10" t="s">
        <v>228</v>
      </c>
      <c r="H510" s="25">
        <f>COUNTIF(N3:N495,"PT. ASDP IF")</f>
        <v>34</v>
      </c>
      <c r="I510" s="25">
        <f>COUNTIFS(N3:N495,"PT. ASDP IF",L3:L495,"Operasi")</f>
        <v>34</v>
      </c>
      <c r="Q510" s="35">
        <f t="shared" ref="Q510:Q512" si="70">I510/$I$514</f>
        <v>0.1497797357</v>
      </c>
    </row>
    <row r="511" ht="14.25" customHeight="1">
      <c r="F511" s="10" t="s">
        <v>128</v>
      </c>
      <c r="H511" s="25">
        <f>COUNTIF(N3:N495,"BUP Lain")</f>
        <v>3</v>
      </c>
      <c r="I511" s="25">
        <f>COUNTIFS(N3:N495,"BUP Lain",L3:L495,"Operasi")</f>
        <v>3</v>
      </c>
      <c r="J511" s="16" t="s">
        <v>1989</v>
      </c>
      <c r="Q511" s="35">
        <f t="shared" si="70"/>
        <v>0.01321585903</v>
      </c>
    </row>
    <row r="512" ht="14.25" customHeight="1">
      <c r="F512" s="10" t="s">
        <v>95</v>
      </c>
      <c r="H512" s="25">
        <f>COUNTIF(N3:N495,"Tidak Ada Data")</f>
        <v>19</v>
      </c>
      <c r="I512" s="25">
        <f>COUNTIFS(N3:N495,"Tidak Ada Data",L3:L495,"Operasi")</f>
        <v>0</v>
      </c>
      <c r="Q512" s="35">
        <f t="shared" si="70"/>
        <v>0</v>
      </c>
    </row>
    <row r="513" ht="14.25" customHeight="1"/>
    <row r="514" ht="14.25" customHeight="1">
      <c r="F514" s="16" t="s">
        <v>1984</v>
      </c>
      <c r="H514" s="16">
        <f t="shared" ref="H514:I514" si="71">SUM(H507:H512)</f>
        <v>253</v>
      </c>
      <c r="I514" s="16">
        <f t="shared" si="71"/>
        <v>227</v>
      </c>
      <c r="J514" s="16" t="str">
        <f>IF(I514=J498,"Data Sesuai","Data Tidak Sesuai")</f>
        <v>Data Sesuai</v>
      </c>
      <c r="Q514" s="35">
        <f>I514/$I$514</f>
        <v>1</v>
      </c>
    </row>
    <row r="515" ht="14.25" customHeight="1">
      <c r="H515" s="39" t="s">
        <v>1990</v>
      </c>
    </row>
    <row r="516" ht="14.25" customHeight="1"/>
    <row r="517" ht="14.25" customHeight="1"/>
    <row r="518" ht="14.25" customHeight="1">
      <c r="H518" s="29"/>
    </row>
    <row r="519" ht="14.25" customHeight="1">
      <c r="H519" s="29"/>
    </row>
    <row r="520" ht="14.25" customHeight="1">
      <c r="H520" s="29"/>
    </row>
    <row r="521" ht="14.25" customHeight="1">
      <c r="H521" s="29"/>
    </row>
    <row r="522" ht="14.25" customHeight="1">
      <c r="H522" s="29"/>
    </row>
    <row r="523" ht="14.25" customHeight="1">
      <c r="H523" s="29"/>
    </row>
    <row r="524" ht="14.25" customHeight="1">
      <c r="H524" s="29"/>
    </row>
    <row r="525" ht="14.25" customHeight="1">
      <c r="H525" s="29"/>
    </row>
    <row r="526" ht="14.25" customHeight="1">
      <c r="H526" s="29"/>
    </row>
    <row r="527" ht="14.25" customHeight="1">
      <c r="H527" s="29"/>
    </row>
    <row r="528" ht="14.25" customHeight="1">
      <c r="H528" s="29"/>
    </row>
    <row r="529" ht="14.25" customHeight="1">
      <c r="H529" s="29"/>
    </row>
    <row r="530" ht="14.25" customHeight="1">
      <c r="H530" s="29"/>
    </row>
    <row r="531" ht="14.25" customHeight="1">
      <c r="H531" s="29"/>
    </row>
    <row r="532" ht="14.25" customHeight="1">
      <c r="H532" s="29"/>
    </row>
    <row r="533" ht="14.25" customHeight="1">
      <c r="H533" s="29"/>
    </row>
    <row r="534" ht="14.25" customHeight="1">
      <c r="H534" s="29"/>
    </row>
    <row r="535" ht="14.25" customHeight="1">
      <c r="H535" s="29"/>
    </row>
    <row r="536" ht="14.25" customHeight="1">
      <c r="H536" s="29"/>
    </row>
    <row r="537" ht="14.25" customHeight="1">
      <c r="H537" s="29"/>
    </row>
    <row r="538" ht="14.25" customHeight="1">
      <c r="H538" s="29"/>
    </row>
    <row r="539" ht="14.25" customHeight="1">
      <c r="H539" s="29"/>
    </row>
    <row r="540" ht="14.25" customHeight="1">
      <c r="H540" s="29"/>
    </row>
    <row r="541" ht="14.25" customHeight="1">
      <c r="H541" s="29"/>
    </row>
    <row r="542" ht="14.25" customHeight="1">
      <c r="H542" s="29"/>
    </row>
    <row r="543" ht="14.25" customHeight="1">
      <c r="H543" s="29"/>
    </row>
    <row r="544" ht="14.25" customHeight="1">
      <c r="H544" s="29"/>
    </row>
    <row r="545" ht="14.25" customHeight="1">
      <c r="H545" s="29"/>
    </row>
    <row r="546" ht="14.25" customHeight="1">
      <c r="H546" s="29"/>
    </row>
    <row r="547" ht="14.25" customHeight="1">
      <c r="H547" s="29"/>
    </row>
    <row r="548" ht="14.25" customHeight="1">
      <c r="H548" s="29"/>
    </row>
    <row r="549" ht="14.25" customHeight="1">
      <c r="H549" s="29"/>
    </row>
    <row r="550" ht="14.25" customHeight="1">
      <c r="H550" s="29"/>
    </row>
    <row r="551" ht="14.25" customHeight="1">
      <c r="H551" s="29"/>
    </row>
    <row r="552" ht="14.25" customHeight="1">
      <c r="H552" s="29"/>
    </row>
    <row r="553" ht="14.25" customHeight="1">
      <c r="H553" s="29"/>
    </row>
    <row r="554" ht="14.25" customHeight="1">
      <c r="H554" s="29"/>
    </row>
    <row r="555" ht="14.25" customHeight="1">
      <c r="H555" s="29"/>
    </row>
    <row r="556" ht="14.25" customHeight="1">
      <c r="H556" s="29"/>
    </row>
    <row r="557" ht="14.25" customHeight="1">
      <c r="H557" s="29"/>
    </row>
    <row r="558" ht="14.25" customHeight="1">
      <c r="H558" s="29"/>
    </row>
    <row r="559" ht="14.25" customHeight="1">
      <c r="H559" s="29"/>
    </row>
    <row r="560" ht="14.25" customHeight="1">
      <c r="H560" s="29"/>
    </row>
    <row r="561" ht="14.25" customHeight="1">
      <c r="H561" s="29"/>
    </row>
    <row r="562" ht="14.25" customHeight="1">
      <c r="H562" s="29"/>
    </row>
    <row r="563" ht="14.25" customHeight="1">
      <c r="H563" s="29"/>
    </row>
    <row r="564" ht="14.25" customHeight="1">
      <c r="H564" s="29"/>
    </row>
    <row r="565" ht="14.25" customHeight="1">
      <c r="H565" s="29"/>
    </row>
    <row r="566" ht="14.25" customHeight="1">
      <c r="H566" s="29"/>
    </row>
    <row r="567" ht="14.25" customHeight="1">
      <c r="H567" s="29"/>
    </row>
    <row r="568" ht="14.25" customHeight="1">
      <c r="H568" s="29"/>
    </row>
    <row r="569" ht="14.25" customHeight="1">
      <c r="H569" s="29"/>
    </row>
    <row r="570" ht="14.25" customHeight="1">
      <c r="H570" s="29"/>
    </row>
    <row r="571" ht="14.25" customHeight="1">
      <c r="H571" s="29"/>
    </row>
    <row r="572" ht="14.25" customHeight="1">
      <c r="H572" s="29"/>
    </row>
    <row r="573" ht="14.25" customHeight="1">
      <c r="H573" s="29"/>
    </row>
    <row r="574" ht="14.25" customHeight="1">
      <c r="H574" s="29"/>
    </row>
    <row r="575" ht="14.25" customHeight="1">
      <c r="H575" s="29"/>
    </row>
    <row r="576" ht="14.25" customHeight="1">
      <c r="H576" s="29"/>
    </row>
    <row r="577" ht="14.25" customHeight="1">
      <c r="H577" s="29"/>
    </row>
    <row r="578" ht="14.25" customHeight="1">
      <c r="H578" s="29"/>
    </row>
    <row r="579" ht="14.25" customHeight="1">
      <c r="H579" s="29"/>
    </row>
    <row r="580" ht="14.25" customHeight="1">
      <c r="H580" s="29"/>
    </row>
    <row r="581" ht="14.25" customHeight="1">
      <c r="H581" s="29"/>
    </row>
    <row r="582" ht="14.25" customHeight="1">
      <c r="H582" s="29"/>
    </row>
    <row r="583" ht="14.25" customHeight="1">
      <c r="H583" s="29"/>
    </row>
    <row r="584" ht="14.25" customHeight="1">
      <c r="H584" s="29"/>
    </row>
    <row r="585" ht="14.25" customHeight="1">
      <c r="H585" s="29"/>
    </row>
    <row r="586" ht="14.25" customHeight="1">
      <c r="H586" s="29"/>
    </row>
    <row r="587" ht="14.25" customHeight="1">
      <c r="H587" s="29"/>
    </row>
    <row r="588" ht="14.25" customHeight="1">
      <c r="H588" s="29"/>
    </row>
    <row r="589" ht="14.25" customHeight="1">
      <c r="H589" s="29"/>
    </row>
    <row r="590" ht="14.25" customHeight="1">
      <c r="H590" s="29"/>
    </row>
    <row r="591" ht="14.25" customHeight="1">
      <c r="H591" s="29"/>
    </row>
    <row r="592" ht="14.25" customHeight="1">
      <c r="H592" s="29"/>
    </row>
    <row r="593" ht="14.25" customHeight="1">
      <c r="H593" s="29"/>
    </row>
    <row r="594" ht="14.25" customHeight="1">
      <c r="H594" s="29"/>
    </row>
    <row r="595" ht="14.25" customHeight="1">
      <c r="H595" s="29"/>
    </row>
    <row r="596" ht="14.25" customHeight="1">
      <c r="H596" s="29"/>
    </row>
    <row r="597" ht="14.25" customHeight="1">
      <c r="H597" s="29"/>
    </row>
    <row r="598" ht="14.25" customHeight="1">
      <c r="H598" s="29"/>
    </row>
    <row r="599" ht="14.25" customHeight="1">
      <c r="H599" s="29"/>
    </row>
    <row r="600" ht="14.25" customHeight="1">
      <c r="H600" s="29"/>
    </row>
    <row r="601" ht="14.25" customHeight="1">
      <c r="H601" s="29"/>
    </row>
    <row r="602" ht="14.25" customHeight="1">
      <c r="H602" s="29"/>
    </row>
    <row r="603" ht="14.25" customHeight="1">
      <c r="H603" s="29"/>
    </row>
    <row r="604" ht="14.25" customHeight="1">
      <c r="H604" s="29"/>
    </row>
    <row r="605" ht="14.25" customHeight="1">
      <c r="H605" s="29"/>
    </row>
    <row r="606" ht="14.25" customHeight="1">
      <c r="H606" s="29"/>
    </row>
    <row r="607" ht="14.25" customHeight="1">
      <c r="H607" s="29"/>
    </row>
    <row r="608" ht="14.25" customHeight="1">
      <c r="H608" s="29"/>
    </row>
    <row r="609" ht="14.25" customHeight="1">
      <c r="H609" s="29"/>
    </row>
    <row r="610" ht="14.25" customHeight="1">
      <c r="H610" s="29"/>
    </row>
    <row r="611" ht="14.25" customHeight="1">
      <c r="H611" s="29"/>
    </row>
    <row r="612" ht="14.25" customHeight="1">
      <c r="H612" s="29"/>
    </row>
    <row r="613" ht="14.25" customHeight="1">
      <c r="H613" s="29"/>
    </row>
    <row r="614" ht="14.25" customHeight="1">
      <c r="H614" s="29"/>
    </row>
    <row r="615" ht="14.25" customHeight="1">
      <c r="H615" s="29"/>
    </row>
    <row r="616" ht="14.25" customHeight="1">
      <c r="H616" s="29"/>
    </row>
    <row r="617" ht="14.25" customHeight="1">
      <c r="H617" s="29"/>
    </row>
    <row r="618" ht="14.25" customHeight="1">
      <c r="H618" s="29"/>
    </row>
    <row r="619" ht="14.25" customHeight="1">
      <c r="H619" s="29"/>
    </row>
    <row r="620" ht="14.25" customHeight="1">
      <c r="H620" s="29"/>
    </row>
    <row r="621" ht="14.25" customHeight="1">
      <c r="H621" s="29"/>
    </row>
    <row r="622" ht="14.25" customHeight="1">
      <c r="H622" s="29"/>
    </row>
    <row r="623" ht="14.25" customHeight="1">
      <c r="H623" s="29"/>
    </row>
    <row r="624" ht="14.25" customHeight="1">
      <c r="H624" s="29"/>
    </row>
    <row r="625" ht="14.25" customHeight="1">
      <c r="H625" s="29"/>
    </row>
    <row r="626" ht="14.25" customHeight="1">
      <c r="H626" s="29"/>
    </row>
    <row r="627" ht="14.25" customHeight="1">
      <c r="H627" s="29"/>
    </row>
    <row r="628" ht="14.25" customHeight="1">
      <c r="H628" s="29"/>
    </row>
    <row r="629" ht="14.25" customHeight="1">
      <c r="H629" s="29"/>
    </row>
    <row r="630" ht="14.25" customHeight="1">
      <c r="H630" s="29"/>
    </row>
    <row r="631" ht="14.25" customHeight="1">
      <c r="H631" s="29"/>
    </row>
    <row r="632" ht="14.25" customHeight="1">
      <c r="H632" s="29"/>
    </row>
    <row r="633" ht="14.25" customHeight="1">
      <c r="H633" s="29"/>
    </row>
    <row r="634" ht="14.25" customHeight="1">
      <c r="H634" s="29"/>
    </row>
    <row r="635" ht="14.25" customHeight="1">
      <c r="H635" s="29"/>
    </row>
    <row r="636" ht="14.25" customHeight="1">
      <c r="H636" s="29"/>
    </row>
    <row r="637" ht="14.25" customHeight="1">
      <c r="H637" s="29"/>
    </row>
    <row r="638" ht="14.25" customHeight="1">
      <c r="H638" s="29"/>
    </row>
    <row r="639" ht="14.25" customHeight="1">
      <c r="H639" s="29"/>
    </row>
    <row r="640" ht="14.25" customHeight="1">
      <c r="H640" s="29"/>
    </row>
    <row r="641" ht="14.25" customHeight="1">
      <c r="H641" s="29"/>
    </row>
    <row r="642" ht="14.25" customHeight="1">
      <c r="H642" s="29"/>
    </row>
    <row r="643" ht="14.25" customHeight="1">
      <c r="H643" s="29"/>
    </row>
    <row r="644" ht="14.25" customHeight="1">
      <c r="H644" s="29"/>
    </row>
    <row r="645" ht="14.25" customHeight="1">
      <c r="H645" s="29"/>
    </row>
    <row r="646" ht="14.25" customHeight="1">
      <c r="H646" s="29"/>
    </row>
    <row r="647" ht="14.25" customHeight="1">
      <c r="H647" s="29"/>
    </row>
    <row r="648" ht="14.25" customHeight="1">
      <c r="H648" s="29"/>
    </row>
    <row r="649" ht="14.25" customHeight="1">
      <c r="H649" s="29"/>
    </row>
    <row r="650" ht="14.25" customHeight="1">
      <c r="H650" s="29"/>
    </row>
    <row r="651" ht="14.25" customHeight="1">
      <c r="H651" s="29"/>
    </row>
    <row r="652" ht="14.25" customHeight="1">
      <c r="H652" s="29"/>
    </row>
    <row r="653" ht="14.25" customHeight="1">
      <c r="H653" s="29"/>
    </row>
    <row r="654" ht="14.25" customHeight="1">
      <c r="H654" s="29"/>
    </row>
    <row r="655" ht="14.25" customHeight="1">
      <c r="H655" s="29"/>
    </row>
    <row r="656" ht="14.25" customHeight="1">
      <c r="H656" s="29"/>
    </row>
    <row r="657" ht="14.25" customHeight="1">
      <c r="H657" s="29"/>
    </row>
    <row r="658" ht="14.25" customHeight="1">
      <c r="H658" s="29"/>
    </row>
    <row r="659" ht="14.25" customHeight="1">
      <c r="H659" s="29"/>
    </row>
    <row r="660" ht="14.25" customHeight="1">
      <c r="H660" s="29"/>
    </row>
    <row r="661" ht="14.25" customHeight="1">
      <c r="H661" s="29"/>
    </row>
    <row r="662" ht="14.25" customHeight="1">
      <c r="H662" s="29"/>
    </row>
    <row r="663" ht="14.25" customHeight="1">
      <c r="H663" s="29"/>
    </row>
    <row r="664" ht="14.25" customHeight="1">
      <c r="H664" s="29"/>
    </row>
    <row r="665" ht="14.25" customHeight="1">
      <c r="H665" s="29"/>
    </row>
    <row r="666" ht="14.25" customHeight="1">
      <c r="H666" s="29"/>
    </row>
    <row r="667" ht="14.25" customHeight="1">
      <c r="H667" s="29"/>
    </row>
    <row r="668" ht="14.25" customHeight="1">
      <c r="H668" s="29"/>
    </row>
    <row r="669" ht="14.25" customHeight="1">
      <c r="H669" s="29"/>
    </row>
    <row r="670" ht="14.25" customHeight="1">
      <c r="H670" s="29"/>
    </row>
    <row r="671" ht="14.25" customHeight="1">
      <c r="H671" s="29"/>
    </row>
    <row r="672" ht="14.25" customHeight="1">
      <c r="H672" s="29"/>
    </row>
    <row r="673" ht="14.25" customHeight="1">
      <c r="H673" s="29"/>
    </row>
    <row r="674" ht="14.25" customHeight="1">
      <c r="H674" s="29"/>
    </row>
    <row r="675" ht="14.25" customHeight="1">
      <c r="H675" s="29"/>
    </row>
    <row r="676" ht="14.25" customHeight="1">
      <c r="H676" s="29"/>
    </row>
    <row r="677" ht="14.25" customHeight="1">
      <c r="H677" s="29"/>
    </row>
    <row r="678" ht="14.25" customHeight="1">
      <c r="H678" s="29"/>
    </row>
    <row r="679" ht="14.25" customHeight="1">
      <c r="H679" s="29"/>
    </row>
    <row r="680" ht="14.25" customHeight="1">
      <c r="H680" s="29"/>
    </row>
    <row r="681" ht="14.25" customHeight="1">
      <c r="H681" s="29"/>
    </row>
    <row r="682" ht="14.25" customHeight="1">
      <c r="H682" s="29"/>
    </row>
    <row r="683" ht="14.25" customHeight="1">
      <c r="H683" s="29"/>
    </row>
    <row r="684" ht="14.25" customHeight="1">
      <c r="H684" s="29"/>
    </row>
    <row r="685" ht="14.25" customHeight="1">
      <c r="H685" s="29"/>
    </row>
    <row r="686" ht="14.25" customHeight="1">
      <c r="H686" s="29"/>
    </row>
    <row r="687" ht="14.25" customHeight="1">
      <c r="H687" s="29"/>
    </row>
    <row r="688" ht="14.25" customHeight="1">
      <c r="H688" s="29"/>
    </row>
    <row r="689" ht="14.25" customHeight="1">
      <c r="H689" s="29"/>
    </row>
    <row r="690" ht="14.25" customHeight="1">
      <c r="H690" s="29"/>
    </row>
    <row r="691" ht="14.25" customHeight="1">
      <c r="H691" s="29"/>
    </row>
    <row r="692" ht="14.25" customHeight="1">
      <c r="H692" s="29"/>
    </row>
    <row r="693" ht="14.25" customHeight="1">
      <c r="H693" s="29"/>
    </row>
    <row r="694" ht="14.25" customHeight="1">
      <c r="H694" s="29"/>
    </row>
    <row r="695" ht="14.25" customHeight="1">
      <c r="H695" s="29"/>
    </row>
    <row r="696" ht="14.25" customHeight="1">
      <c r="H696" s="29"/>
    </row>
    <row r="697" ht="14.25" customHeight="1">
      <c r="H697" s="29"/>
    </row>
    <row r="698" ht="14.25" customHeight="1">
      <c r="H698" s="29"/>
    </row>
    <row r="699" ht="14.25" customHeight="1">
      <c r="H699" s="29"/>
    </row>
    <row r="700" ht="14.25" customHeight="1">
      <c r="H700" s="29"/>
    </row>
    <row r="701" ht="14.25" customHeight="1">
      <c r="H701" s="29"/>
    </row>
    <row r="702" ht="14.25" customHeight="1">
      <c r="H702" s="29"/>
    </row>
    <row r="703" ht="14.25" customHeight="1">
      <c r="H703" s="29"/>
    </row>
    <row r="704" ht="14.25" customHeight="1">
      <c r="H704" s="29"/>
    </row>
    <row r="705" ht="14.25" customHeight="1">
      <c r="H705" s="29"/>
    </row>
    <row r="706" ht="14.25" customHeight="1">
      <c r="H706" s="29"/>
    </row>
    <row r="707" ht="14.25" customHeight="1">
      <c r="H707" s="29"/>
    </row>
    <row r="708" ht="14.25" customHeight="1">
      <c r="H708" s="29"/>
    </row>
    <row r="709" ht="14.25" customHeight="1">
      <c r="H709" s="29"/>
    </row>
    <row r="710" ht="14.25" customHeight="1">
      <c r="H710" s="29"/>
    </row>
    <row r="711" ht="14.25" customHeight="1">
      <c r="H711" s="29"/>
    </row>
    <row r="712" ht="14.25" customHeight="1">
      <c r="H712" s="29"/>
    </row>
    <row r="713" ht="14.25" customHeight="1">
      <c r="H713" s="29"/>
    </row>
    <row r="714" ht="14.25" customHeight="1">
      <c r="H714" s="29"/>
    </row>
    <row r="715" ht="14.25" customHeight="1">
      <c r="H715" s="29"/>
    </row>
    <row r="716" ht="14.25" customHeight="1">
      <c r="H716" s="29"/>
    </row>
    <row r="717" ht="14.25" customHeight="1">
      <c r="H717" s="29"/>
    </row>
    <row r="718" ht="14.25" customHeight="1">
      <c r="H718" s="29"/>
    </row>
    <row r="719" ht="14.25" customHeight="1">
      <c r="H719" s="29"/>
    </row>
    <row r="720" ht="14.25" customHeight="1">
      <c r="H720" s="29"/>
    </row>
    <row r="721" ht="14.25" customHeight="1">
      <c r="H721" s="29"/>
    </row>
    <row r="722" ht="14.25" customHeight="1">
      <c r="H722" s="29"/>
    </row>
    <row r="723" ht="14.25" customHeight="1">
      <c r="H723" s="29"/>
    </row>
    <row r="724" ht="14.25" customHeight="1">
      <c r="H724" s="29"/>
    </row>
    <row r="725" ht="14.25" customHeight="1">
      <c r="H725" s="29"/>
    </row>
    <row r="726" ht="14.25" customHeight="1">
      <c r="H726" s="29"/>
    </row>
    <row r="727" ht="14.25" customHeight="1">
      <c r="H727" s="29"/>
    </row>
    <row r="728" ht="14.25" customHeight="1">
      <c r="H728" s="29"/>
    </row>
    <row r="729" ht="14.25" customHeight="1">
      <c r="H729" s="29"/>
    </row>
    <row r="730" ht="14.25" customHeight="1">
      <c r="H730" s="29"/>
    </row>
    <row r="731" ht="14.25" customHeight="1">
      <c r="H731" s="29"/>
    </row>
    <row r="732" ht="14.25" customHeight="1">
      <c r="H732" s="29"/>
    </row>
    <row r="733" ht="14.25" customHeight="1">
      <c r="H733" s="29"/>
    </row>
    <row r="734" ht="14.25" customHeight="1">
      <c r="H734" s="29"/>
    </row>
    <row r="735" ht="14.25" customHeight="1">
      <c r="H735" s="29"/>
    </row>
    <row r="736" ht="14.25" customHeight="1">
      <c r="H736" s="29"/>
    </row>
    <row r="737" ht="14.25" customHeight="1">
      <c r="H737" s="29"/>
    </row>
    <row r="738" ht="14.25" customHeight="1">
      <c r="H738" s="29"/>
    </row>
    <row r="739" ht="14.25" customHeight="1">
      <c r="H739" s="29"/>
    </row>
    <row r="740" ht="14.25" customHeight="1">
      <c r="H740" s="29"/>
    </row>
    <row r="741" ht="14.25" customHeight="1">
      <c r="H741" s="29"/>
    </row>
    <row r="742" ht="14.25" customHeight="1">
      <c r="H742" s="29"/>
    </row>
    <row r="743" ht="14.25" customHeight="1">
      <c r="H743" s="29"/>
    </row>
    <row r="744" ht="14.25" customHeight="1">
      <c r="H744" s="29"/>
    </row>
    <row r="745" ht="14.25" customHeight="1">
      <c r="H745" s="29"/>
    </row>
    <row r="746" ht="14.25" customHeight="1">
      <c r="H746" s="29"/>
    </row>
    <row r="747" ht="14.25" customHeight="1">
      <c r="H747" s="29"/>
    </row>
    <row r="748" ht="14.25" customHeight="1">
      <c r="H748" s="29"/>
    </row>
    <row r="749" ht="14.25" customHeight="1">
      <c r="H749" s="29"/>
    </row>
    <row r="750" ht="14.25" customHeight="1">
      <c r="H750" s="29"/>
    </row>
    <row r="751" ht="14.25" customHeight="1">
      <c r="H751" s="29"/>
    </row>
    <row r="752" ht="14.25" customHeight="1">
      <c r="H752" s="29"/>
    </row>
    <row r="753" ht="14.25" customHeight="1">
      <c r="H753" s="29"/>
    </row>
    <row r="754" ht="14.25" customHeight="1">
      <c r="H754" s="29"/>
    </row>
    <row r="755" ht="14.25" customHeight="1">
      <c r="H755" s="29"/>
    </row>
    <row r="756" ht="14.25" customHeight="1">
      <c r="H756" s="29"/>
    </row>
    <row r="757" ht="14.25" customHeight="1">
      <c r="H757" s="29"/>
    </row>
    <row r="758" ht="14.25" customHeight="1">
      <c r="H758" s="29"/>
    </row>
    <row r="759" ht="14.25" customHeight="1">
      <c r="H759" s="29"/>
    </row>
    <row r="760" ht="14.25" customHeight="1">
      <c r="H760" s="29"/>
    </row>
    <row r="761" ht="14.25" customHeight="1">
      <c r="H761" s="29"/>
    </row>
    <row r="762" ht="14.25" customHeight="1">
      <c r="H762" s="29"/>
    </row>
    <row r="763" ht="14.25" customHeight="1">
      <c r="H763" s="29"/>
    </row>
    <row r="764" ht="14.25" customHeight="1">
      <c r="H764" s="29"/>
    </row>
    <row r="765" ht="14.25" customHeight="1">
      <c r="H765" s="29"/>
    </row>
    <row r="766" ht="14.25" customHeight="1">
      <c r="H766" s="29"/>
    </row>
    <row r="767" ht="14.25" customHeight="1">
      <c r="H767" s="29"/>
    </row>
    <row r="768" ht="14.25" customHeight="1">
      <c r="H768" s="29"/>
    </row>
    <row r="769" ht="14.25" customHeight="1">
      <c r="H769" s="29"/>
    </row>
    <row r="770" ht="14.25" customHeight="1">
      <c r="H770" s="29"/>
    </row>
    <row r="771" ht="14.25" customHeight="1">
      <c r="H771" s="29"/>
    </row>
    <row r="772" ht="14.25" customHeight="1">
      <c r="H772" s="29"/>
    </row>
    <row r="773" ht="14.25" customHeight="1">
      <c r="H773" s="29"/>
    </row>
    <row r="774" ht="14.25" customHeight="1">
      <c r="H774" s="29"/>
    </row>
    <row r="775" ht="14.25" customHeight="1">
      <c r="H775" s="29"/>
    </row>
    <row r="776" ht="14.25" customHeight="1">
      <c r="H776" s="29"/>
    </row>
    <row r="777" ht="14.25" customHeight="1">
      <c r="H777" s="29"/>
    </row>
    <row r="778" ht="14.25" customHeight="1">
      <c r="H778" s="29"/>
    </row>
    <row r="779" ht="14.25" customHeight="1">
      <c r="H779" s="29"/>
    </row>
    <row r="780" ht="14.25" customHeight="1">
      <c r="H780" s="29"/>
    </row>
    <row r="781" ht="14.25" customHeight="1">
      <c r="H781" s="29"/>
    </row>
    <row r="782" ht="14.25" customHeight="1">
      <c r="H782" s="29"/>
    </row>
    <row r="783" ht="14.25" customHeight="1">
      <c r="H783" s="29"/>
    </row>
    <row r="784" ht="14.25" customHeight="1">
      <c r="H784" s="29"/>
    </row>
    <row r="785" ht="14.25" customHeight="1">
      <c r="H785" s="29"/>
    </row>
    <row r="786" ht="14.25" customHeight="1">
      <c r="H786" s="29"/>
    </row>
    <row r="787" ht="14.25" customHeight="1">
      <c r="H787" s="29"/>
    </row>
    <row r="788" ht="14.25" customHeight="1">
      <c r="H788" s="29"/>
    </row>
    <row r="789" ht="14.25" customHeight="1">
      <c r="H789" s="29"/>
    </row>
    <row r="790" ht="14.25" customHeight="1">
      <c r="H790" s="29"/>
    </row>
    <row r="791" ht="14.25" customHeight="1">
      <c r="H791" s="29"/>
    </row>
    <row r="792" ht="14.25" customHeight="1">
      <c r="H792" s="29"/>
    </row>
    <row r="793" ht="14.25" customHeight="1">
      <c r="H793" s="29"/>
    </row>
    <row r="794" ht="14.25" customHeight="1">
      <c r="H794" s="29"/>
    </row>
    <row r="795" ht="14.25" customHeight="1">
      <c r="H795" s="29"/>
    </row>
    <row r="796" ht="14.25" customHeight="1">
      <c r="H796" s="29"/>
    </row>
    <row r="797" ht="14.25" customHeight="1">
      <c r="H797" s="29"/>
    </row>
    <row r="798" ht="14.25" customHeight="1">
      <c r="H798" s="29"/>
    </row>
    <row r="799" ht="14.25" customHeight="1">
      <c r="H799" s="29"/>
    </row>
    <row r="800" ht="14.25" customHeight="1">
      <c r="H800" s="29"/>
    </row>
    <row r="801" ht="14.25" customHeight="1">
      <c r="H801" s="29"/>
    </row>
    <row r="802" ht="14.25" customHeight="1">
      <c r="H802" s="29"/>
    </row>
    <row r="803" ht="14.25" customHeight="1">
      <c r="H803" s="29"/>
    </row>
    <row r="804" ht="14.25" customHeight="1">
      <c r="H804" s="29"/>
    </row>
    <row r="805" ht="14.25" customHeight="1">
      <c r="H805" s="29"/>
    </row>
    <row r="806" ht="14.25" customHeight="1">
      <c r="H806" s="29"/>
    </row>
    <row r="807" ht="14.25" customHeight="1">
      <c r="H807" s="29"/>
    </row>
    <row r="808" ht="14.25" customHeight="1">
      <c r="H808" s="29"/>
    </row>
    <row r="809" ht="14.25" customHeight="1">
      <c r="H809" s="29"/>
    </row>
    <row r="810" ht="14.25" customHeight="1">
      <c r="H810" s="29"/>
    </row>
    <row r="811" ht="14.25" customHeight="1">
      <c r="H811" s="29"/>
    </row>
    <row r="812" ht="14.25" customHeight="1">
      <c r="H812" s="29"/>
    </row>
    <row r="813" ht="14.25" customHeight="1">
      <c r="H813" s="29"/>
    </row>
    <row r="814" ht="14.25" customHeight="1">
      <c r="H814" s="29"/>
    </row>
    <row r="815" ht="14.25" customHeight="1">
      <c r="H815" s="29"/>
    </row>
    <row r="816" ht="14.25" customHeight="1">
      <c r="H816" s="29"/>
    </row>
    <row r="817" ht="14.25" customHeight="1">
      <c r="H817" s="29"/>
    </row>
    <row r="818" ht="14.25" customHeight="1">
      <c r="H818" s="29"/>
    </row>
    <row r="819" ht="14.25" customHeight="1">
      <c r="H819" s="29"/>
    </row>
    <row r="820" ht="14.25" customHeight="1">
      <c r="H820" s="29"/>
    </row>
    <row r="821" ht="14.25" customHeight="1">
      <c r="H821" s="29"/>
    </row>
    <row r="822" ht="14.25" customHeight="1">
      <c r="H822" s="29"/>
    </row>
    <row r="823" ht="14.25" customHeight="1">
      <c r="H823" s="29"/>
    </row>
    <row r="824" ht="14.25" customHeight="1">
      <c r="H824" s="29"/>
    </row>
    <row r="825" ht="14.25" customHeight="1">
      <c r="H825" s="29"/>
    </row>
    <row r="826" ht="14.25" customHeight="1">
      <c r="H826" s="29"/>
    </row>
    <row r="827" ht="14.25" customHeight="1">
      <c r="H827" s="29"/>
    </row>
    <row r="828" ht="14.25" customHeight="1">
      <c r="H828" s="29"/>
    </row>
    <row r="829" ht="14.25" customHeight="1">
      <c r="H829" s="29"/>
    </row>
    <row r="830" ht="14.25" customHeight="1">
      <c r="H830" s="29"/>
    </row>
    <row r="831" ht="14.25" customHeight="1">
      <c r="H831" s="29"/>
    </row>
    <row r="832" ht="14.25" customHeight="1">
      <c r="H832" s="29"/>
    </row>
    <row r="833" ht="14.25" customHeight="1">
      <c r="H833" s="29"/>
    </row>
    <row r="834" ht="14.25" customHeight="1">
      <c r="H834" s="29"/>
    </row>
    <row r="835" ht="14.25" customHeight="1">
      <c r="H835" s="29"/>
    </row>
    <row r="836" ht="14.25" customHeight="1">
      <c r="H836" s="29"/>
    </row>
    <row r="837" ht="14.25" customHeight="1">
      <c r="H837" s="29"/>
    </row>
    <row r="838" ht="14.25" customHeight="1">
      <c r="H838" s="29"/>
    </row>
    <row r="839" ht="14.25" customHeight="1">
      <c r="H839" s="29"/>
    </row>
    <row r="840" ht="14.25" customHeight="1">
      <c r="H840" s="29"/>
    </row>
    <row r="841" ht="14.25" customHeight="1">
      <c r="H841" s="29"/>
    </row>
    <row r="842" ht="14.25" customHeight="1">
      <c r="H842" s="29"/>
    </row>
    <row r="843" ht="14.25" customHeight="1">
      <c r="H843" s="29"/>
    </row>
    <row r="844" ht="14.25" customHeight="1">
      <c r="H844" s="29"/>
    </row>
    <row r="845" ht="14.25" customHeight="1">
      <c r="H845" s="29"/>
    </row>
    <row r="846" ht="14.25" customHeight="1">
      <c r="H846" s="29"/>
    </row>
    <row r="847" ht="14.25" customHeight="1">
      <c r="H847" s="29"/>
    </row>
    <row r="848" ht="14.25" customHeight="1">
      <c r="H848" s="29"/>
    </row>
    <row r="849" ht="14.25" customHeight="1">
      <c r="H849" s="29"/>
    </row>
    <row r="850" ht="14.25" customHeight="1">
      <c r="H850" s="29"/>
    </row>
    <row r="851" ht="14.25" customHeight="1">
      <c r="H851" s="29"/>
    </row>
    <row r="852" ht="14.25" customHeight="1">
      <c r="H852" s="29"/>
    </row>
    <row r="853" ht="14.25" customHeight="1">
      <c r="H853" s="29"/>
    </row>
    <row r="854" ht="14.25" customHeight="1">
      <c r="H854" s="29"/>
    </row>
    <row r="855" ht="14.25" customHeight="1">
      <c r="H855" s="29"/>
    </row>
    <row r="856" ht="14.25" customHeight="1">
      <c r="H856" s="29"/>
    </row>
    <row r="857" ht="14.25" customHeight="1">
      <c r="H857" s="29"/>
    </row>
    <row r="858" ht="14.25" customHeight="1">
      <c r="H858" s="29"/>
    </row>
    <row r="859" ht="14.25" customHeight="1">
      <c r="H859" s="29"/>
    </row>
    <row r="860" ht="14.25" customHeight="1">
      <c r="H860" s="29"/>
    </row>
    <row r="861" ht="14.25" customHeight="1">
      <c r="H861" s="29"/>
    </row>
    <row r="862" ht="14.25" customHeight="1">
      <c r="H862" s="29"/>
    </row>
    <row r="863" ht="14.25" customHeight="1">
      <c r="H863" s="29"/>
    </row>
    <row r="864" ht="14.25" customHeight="1">
      <c r="H864" s="29"/>
    </row>
    <row r="865" ht="14.25" customHeight="1">
      <c r="H865" s="29"/>
    </row>
    <row r="866" ht="14.25" customHeight="1">
      <c r="H866" s="29"/>
    </row>
    <row r="867" ht="14.25" customHeight="1">
      <c r="H867" s="29"/>
    </row>
    <row r="868" ht="14.25" customHeight="1">
      <c r="H868" s="29"/>
    </row>
    <row r="869" ht="14.25" customHeight="1">
      <c r="H869" s="29"/>
    </row>
    <row r="870" ht="14.25" customHeight="1">
      <c r="H870" s="29"/>
    </row>
    <row r="871" ht="14.25" customHeight="1">
      <c r="H871" s="29"/>
    </row>
    <row r="872" ht="14.25" customHeight="1">
      <c r="H872" s="29"/>
    </row>
    <row r="873" ht="14.25" customHeight="1">
      <c r="H873" s="29"/>
    </row>
    <row r="874" ht="14.25" customHeight="1">
      <c r="H874" s="29"/>
    </row>
    <row r="875" ht="14.25" customHeight="1">
      <c r="H875" s="29"/>
    </row>
    <row r="876" ht="14.25" customHeight="1">
      <c r="H876" s="29"/>
    </row>
    <row r="877" ht="14.25" customHeight="1">
      <c r="H877" s="29"/>
    </row>
    <row r="878" ht="14.25" customHeight="1">
      <c r="H878" s="29"/>
    </row>
    <row r="879" ht="14.25" customHeight="1">
      <c r="H879" s="29"/>
    </row>
    <row r="880" ht="14.25" customHeight="1">
      <c r="H880" s="29"/>
    </row>
    <row r="881" ht="14.25" customHeight="1">
      <c r="H881" s="29"/>
    </row>
    <row r="882" ht="14.25" customHeight="1">
      <c r="H882" s="29"/>
    </row>
    <row r="883" ht="14.25" customHeight="1">
      <c r="H883" s="29"/>
    </row>
    <row r="884" ht="14.25" customHeight="1">
      <c r="H884" s="29"/>
    </row>
    <row r="885" ht="14.25" customHeight="1">
      <c r="H885" s="29"/>
    </row>
    <row r="886" ht="14.25" customHeight="1">
      <c r="H886" s="29"/>
    </row>
    <row r="887" ht="14.25" customHeight="1">
      <c r="H887" s="29"/>
    </row>
    <row r="888" ht="14.25" customHeight="1">
      <c r="H888" s="29"/>
    </row>
    <row r="889" ht="14.25" customHeight="1">
      <c r="H889" s="29"/>
    </row>
    <row r="890" ht="14.25" customHeight="1">
      <c r="H890" s="29"/>
    </row>
    <row r="891" ht="14.25" customHeight="1">
      <c r="H891" s="29"/>
    </row>
    <row r="892" ht="14.25" customHeight="1">
      <c r="H892" s="29"/>
    </row>
    <row r="893" ht="14.25" customHeight="1">
      <c r="H893" s="29"/>
    </row>
    <row r="894" ht="14.25" customHeight="1">
      <c r="H894" s="29"/>
    </row>
    <row r="895" ht="14.25" customHeight="1">
      <c r="H895" s="29"/>
    </row>
    <row r="896" ht="14.25" customHeight="1">
      <c r="H896" s="29"/>
    </row>
    <row r="897" ht="14.25" customHeight="1">
      <c r="H897" s="29"/>
    </row>
    <row r="898" ht="14.25" customHeight="1">
      <c r="H898" s="29"/>
    </row>
    <row r="899" ht="14.25" customHeight="1">
      <c r="H899" s="29"/>
    </row>
    <row r="900" ht="14.25" customHeight="1">
      <c r="H900" s="29"/>
    </row>
    <row r="901" ht="14.25" customHeight="1">
      <c r="H901" s="29"/>
    </row>
    <row r="902" ht="14.25" customHeight="1">
      <c r="H902" s="29"/>
    </row>
    <row r="903" ht="14.25" customHeight="1">
      <c r="H903" s="29"/>
    </row>
    <row r="904" ht="14.25" customHeight="1">
      <c r="H904" s="29"/>
    </row>
    <row r="905" ht="14.25" customHeight="1">
      <c r="H905" s="29"/>
    </row>
    <row r="906" ht="14.25" customHeight="1">
      <c r="H906" s="29"/>
    </row>
    <row r="907" ht="14.25" customHeight="1">
      <c r="H907" s="29"/>
    </row>
    <row r="908" ht="14.25" customHeight="1">
      <c r="H908" s="29"/>
    </row>
    <row r="909" ht="14.25" customHeight="1">
      <c r="H909" s="29"/>
    </row>
    <row r="910" ht="14.25" customHeight="1">
      <c r="H910" s="29"/>
    </row>
    <row r="911" ht="14.25" customHeight="1">
      <c r="H911" s="29"/>
    </row>
    <row r="912" ht="14.25" customHeight="1">
      <c r="H912" s="29"/>
    </row>
    <row r="913" ht="14.25" customHeight="1">
      <c r="H913" s="29"/>
    </row>
    <row r="914" ht="14.25" customHeight="1">
      <c r="H914" s="29"/>
    </row>
    <row r="915" ht="14.25" customHeight="1">
      <c r="H915" s="29"/>
    </row>
    <row r="916" ht="14.25" customHeight="1">
      <c r="H916" s="29"/>
    </row>
    <row r="917" ht="14.25" customHeight="1">
      <c r="H917" s="29"/>
    </row>
    <row r="918" ht="14.25" customHeight="1">
      <c r="H918" s="29"/>
    </row>
    <row r="919" ht="14.25" customHeight="1">
      <c r="H919" s="29"/>
    </row>
    <row r="920" ht="14.25" customHeight="1">
      <c r="H920" s="29"/>
    </row>
    <row r="921" ht="14.25" customHeight="1">
      <c r="H921" s="29"/>
    </row>
    <row r="922" ht="14.25" customHeight="1">
      <c r="H922" s="29"/>
    </row>
    <row r="923" ht="14.25" customHeight="1">
      <c r="H923" s="29"/>
    </row>
    <row r="924" ht="14.25" customHeight="1">
      <c r="H924" s="29"/>
    </row>
    <row r="925" ht="14.25" customHeight="1">
      <c r="H925" s="29"/>
    </row>
    <row r="926" ht="14.25" customHeight="1">
      <c r="H926" s="29"/>
    </row>
    <row r="927" ht="14.25" customHeight="1">
      <c r="H927" s="29"/>
    </row>
    <row r="928" ht="14.25" customHeight="1">
      <c r="H928" s="29"/>
    </row>
    <row r="929" ht="14.25" customHeight="1">
      <c r="H929" s="29"/>
    </row>
    <row r="930" ht="14.25" customHeight="1">
      <c r="H930" s="29"/>
    </row>
    <row r="931" ht="14.25" customHeight="1">
      <c r="H931" s="29"/>
    </row>
    <row r="932" ht="14.25" customHeight="1">
      <c r="H932" s="29"/>
    </row>
    <row r="933" ht="14.25" customHeight="1">
      <c r="H933" s="29"/>
    </row>
    <row r="934" ht="14.25" customHeight="1">
      <c r="H934" s="29"/>
    </row>
    <row r="935" ht="14.25" customHeight="1">
      <c r="H935" s="29"/>
    </row>
    <row r="936" ht="14.25" customHeight="1">
      <c r="H936" s="29"/>
    </row>
    <row r="937" ht="14.25" customHeight="1">
      <c r="H937" s="29"/>
    </row>
    <row r="938" ht="14.25" customHeight="1">
      <c r="H938" s="29"/>
    </row>
    <row r="939" ht="14.25" customHeight="1">
      <c r="H939" s="29"/>
    </row>
    <row r="940" ht="14.25" customHeight="1">
      <c r="H940" s="29"/>
    </row>
    <row r="941" ht="14.25" customHeight="1">
      <c r="H941" s="29"/>
    </row>
    <row r="942" ht="14.25" customHeight="1">
      <c r="H942" s="29"/>
    </row>
    <row r="943" ht="14.25" customHeight="1">
      <c r="H943" s="29"/>
    </row>
    <row r="944" ht="14.25" customHeight="1">
      <c r="H944" s="29"/>
    </row>
    <row r="945" ht="14.25" customHeight="1">
      <c r="H945" s="29"/>
    </row>
    <row r="946" ht="14.25" customHeight="1">
      <c r="H946" s="29"/>
    </row>
    <row r="947" ht="14.25" customHeight="1">
      <c r="H947" s="29"/>
    </row>
    <row r="948" ht="14.25" customHeight="1">
      <c r="H948" s="29"/>
    </row>
    <row r="949" ht="14.25" customHeight="1">
      <c r="H949" s="29"/>
    </row>
    <row r="950" ht="14.25" customHeight="1">
      <c r="H950" s="29"/>
    </row>
    <row r="951" ht="14.25" customHeight="1">
      <c r="H951" s="29"/>
    </row>
    <row r="952" ht="14.25" customHeight="1">
      <c r="H952" s="29"/>
    </row>
    <row r="953" ht="14.25" customHeight="1">
      <c r="H953" s="29"/>
    </row>
    <row r="954" ht="14.25" customHeight="1">
      <c r="H954" s="29"/>
    </row>
    <row r="955" ht="14.25" customHeight="1">
      <c r="H955" s="29"/>
    </row>
    <row r="956" ht="14.25" customHeight="1">
      <c r="H956" s="29"/>
    </row>
    <row r="957" ht="14.25" customHeight="1">
      <c r="H957" s="29"/>
    </row>
    <row r="958" ht="14.25" customHeight="1">
      <c r="H958" s="29"/>
    </row>
    <row r="959" ht="14.25" customHeight="1">
      <c r="H959" s="29"/>
    </row>
    <row r="960" ht="14.25" customHeight="1">
      <c r="H960" s="29"/>
    </row>
    <row r="961" ht="14.25" customHeight="1">
      <c r="H961" s="29"/>
    </row>
    <row r="962" ht="14.25" customHeight="1">
      <c r="H962" s="29"/>
    </row>
    <row r="963" ht="14.25" customHeight="1">
      <c r="H963" s="29"/>
    </row>
    <row r="964" ht="14.25" customHeight="1">
      <c r="H964" s="29"/>
    </row>
    <row r="965" ht="14.25" customHeight="1">
      <c r="H965" s="29"/>
    </row>
    <row r="966" ht="14.25" customHeight="1">
      <c r="H966" s="29"/>
    </row>
    <row r="967" ht="14.25" customHeight="1">
      <c r="H967" s="29"/>
    </row>
    <row r="968" ht="14.25" customHeight="1">
      <c r="H968" s="29"/>
    </row>
    <row r="969" ht="14.25" customHeight="1">
      <c r="H969" s="29"/>
    </row>
    <row r="970" ht="14.25" customHeight="1">
      <c r="H970" s="29"/>
    </row>
    <row r="971" ht="14.25" customHeight="1">
      <c r="H971" s="29"/>
    </row>
    <row r="972" ht="14.25" customHeight="1">
      <c r="H972" s="29"/>
    </row>
    <row r="973" ht="14.25" customHeight="1">
      <c r="H973" s="29"/>
    </row>
    <row r="974" ht="14.25" customHeight="1">
      <c r="H974" s="29"/>
    </row>
    <row r="975" ht="14.25" customHeight="1">
      <c r="H975" s="29"/>
    </row>
    <row r="976" ht="14.25" customHeight="1">
      <c r="H976" s="29"/>
    </row>
    <row r="977" ht="14.25" customHeight="1">
      <c r="H977" s="29"/>
    </row>
    <row r="978" ht="14.25" customHeight="1">
      <c r="H978" s="29"/>
    </row>
    <row r="979" ht="14.25" customHeight="1">
      <c r="H979" s="29"/>
    </row>
    <row r="980" ht="14.25" customHeight="1">
      <c r="H980" s="29"/>
    </row>
    <row r="981" ht="14.25" customHeight="1">
      <c r="H981" s="29"/>
    </row>
    <row r="982" ht="14.25" customHeight="1">
      <c r="H982" s="29"/>
    </row>
    <row r="983" ht="14.25" customHeight="1">
      <c r="H983" s="29"/>
    </row>
    <row r="984" ht="14.25" customHeight="1">
      <c r="H984" s="29"/>
    </row>
    <row r="985" ht="14.25" customHeight="1">
      <c r="H985" s="29"/>
    </row>
    <row r="986" ht="14.25" customHeight="1">
      <c r="H986" s="29"/>
    </row>
    <row r="987" ht="14.25" customHeight="1">
      <c r="H987" s="29"/>
    </row>
    <row r="988" ht="14.25" customHeight="1">
      <c r="H988" s="29"/>
    </row>
    <row r="989" ht="14.25" customHeight="1">
      <c r="H989" s="29"/>
    </row>
    <row r="990" ht="14.25" customHeight="1">
      <c r="H990" s="29"/>
    </row>
    <row r="991" ht="14.25" customHeight="1">
      <c r="H991" s="29"/>
    </row>
    <row r="992" ht="14.25" customHeight="1">
      <c r="H992" s="29"/>
    </row>
    <row r="993" ht="14.25" customHeight="1">
      <c r="H993" s="29"/>
    </row>
    <row r="994" ht="14.25" customHeight="1">
      <c r="H994" s="29"/>
    </row>
    <row r="995" ht="14.25" customHeight="1">
      <c r="H995" s="29"/>
    </row>
    <row r="996" ht="14.25" customHeight="1">
      <c r="H996" s="29"/>
    </row>
    <row r="997" ht="14.25" customHeight="1">
      <c r="H997" s="29"/>
    </row>
    <row r="998" ht="14.25" customHeight="1">
      <c r="H998" s="29"/>
    </row>
  </sheetData>
  <autoFilter ref="$A$1:$BF$495">
    <filterColumn colId="13">
      <filters blank="1">
        <filter val="PT. ASDP IF"/>
      </filters>
    </filterColumn>
  </autoFilter>
  <mergeCells count="5">
    <mergeCell ref="C202:D202"/>
    <mergeCell ref="C208:D208"/>
    <mergeCell ref="C210:D210"/>
    <mergeCell ref="C224:D224"/>
    <mergeCell ref="C318:D318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2024-01-22T02:09:07Z</dcterms:created>
  <dc:creator>Regina F Hasiani</dc:creator>
</cp:coreProperties>
</file>