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d.docs.live.net/640b6ffb94df48c6/Bidang Lalu Lintas Jalan/2025/"/>
    </mc:Choice>
  </mc:AlternateContent>
  <xr:revisionPtr revIDLastSave="0" documentId="8_{04E15259-C4E0-4897-B521-5474B00F81AE}" xr6:coauthVersionLast="47" xr6:coauthVersionMax="47" xr10:uidLastSave="{00000000-0000-0000-0000-000000000000}"/>
  <bookViews>
    <workbookView xWindow="-110" yWindow="-110" windowWidth="19420" windowHeight="11500" activeTab="10" xr2:uid="{00000000-000D-0000-FFFF-FFFF00000000}"/>
  </bookViews>
  <sheets>
    <sheet name="Rambu" sheetId="11" r:id="rId1"/>
    <sheet name="LPJU" sheetId="10" r:id="rId2"/>
    <sheet name="Marka" sheetId="9" r:id="rId3"/>
    <sheet name="Delineator" sheetId="8" r:id="rId4"/>
    <sheet name="Guardraill" sheetId="7" r:id="rId5"/>
    <sheet name="APILL" sheetId="6" r:id="rId6"/>
    <sheet name="Cermin Tikung" sheetId="5" r:id="rId7"/>
    <sheet name="Sulteng" sheetId="1" state="hidden" r:id="rId8"/>
    <sheet name="Warning Light" sheetId="4" r:id="rId9"/>
    <sheet name="APJ" sheetId="2" r:id="rId10"/>
    <sheet name="Data Pemasangan" sheetId="3" r:id="rId11"/>
  </sheets>
  <definedNames>
    <definedName name="_xlnm.Print_Area" localSheetId="5">APILL!$A$1:$S$108</definedName>
    <definedName name="_xlnm.Print_Area" localSheetId="6">'Cermin Tikung'!$A$1:$S$109</definedName>
    <definedName name="_xlnm.Print_Area" localSheetId="10">'Data Pemasangan'!$A$1:$G$88</definedName>
    <definedName name="_xlnm.Print_Area" localSheetId="3">Delineator!$A$1:$S$108</definedName>
    <definedName name="_xlnm.Print_Area" localSheetId="4">Guardraill!$A$1:$S$108</definedName>
    <definedName name="_xlnm.Print_Area" localSheetId="1">LPJU!$A$1:$S$108</definedName>
    <definedName name="_xlnm.Print_Area" localSheetId="2">Marka!$A$1:$S$108</definedName>
    <definedName name="_xlnm.Print_Area" localSheetId="0">Rambu!$A$1:$S$107</definedName>
    <definedName name="_xlnm.Print_Area" localSheetId="8">'Warning Light'!$A$1:$T$108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2" i="11" l="1"/>
  <c r="I52" i="11"/>
  <c r="I50" i="11"/>
  <c r="I49" i="11"/>
  <c r="I46" i="11"/>
  <c r="M12" i="11"/>
  <c r="I31" i="10"/>
  <c r="Q93" i="9"/>
  <c r="Q92" i="9"/>
  <c r="Q41" i="9"/>
  <c r="T107" i="4"/>
  <c r="T106" i="4"/>
  <c r="T105" i="4"/>
  <c r="T104" i="4"/>
  <c r="T103" i="4"/>
  <c r="T102" i="4"/>
  <c r="T101" i="4"/>
  <c r="T100" i="4"/>
  <c r="T99" i="4"/>
  <c r="T98" i="4"/>
  <c r="T97" i="4"/>
  <c r="T96" i="4"/>
  <c r="T95" i="4"/>
  <c r="T94" i="4"/>
  <c r="T93" i="4"/>
  <c r="T92" i="4"/>
  <c r="T91" i="4"/>
  <c r="T90" i="4"/>
  <c r="T89" i="4"/>
  <c r="T88" i="4"/>
  <c r="T87" i="4"/>
  <c r="T86" i="4"/>
  <c r="T85" i="4"/>
  <c r="T84" i="4"/>
  <c r="T83" i="4"/>
  <c r="T82" i="4"/>
  <c r="T81" i="4"/>
  <c r="T80" i="4"/>
  <c r="T79" i="4"/>
  <c r="T78" i="4"/>
  <c r="T77" i="4"/>
  <c r="T76" i="4"/>
  <c r="T75" i="4"/>
  <c r="T74" i="4"/>
  <c r="T73" i="4"/>
  <c r="T72" i="4"/>
  <c r="T71" i="4"/>
  <c r="T70" i="4"/>
  <c r="T69" i="4"/>
  <c r="T68" i="4"/>
  <c r="T67" i="4"/>
  <c r="T66" i="4"/>
  <c r="T65" i="4"/>
  <c r="T64" i="4"/>
  <c r="T63" i="4"/>
  <c r="T62" i="4"/>
  <c r="T61" i="4"/>
  <c r="T60" i="4"/>
  <c r="T59" i="4"/>
  <c r="T58" i="4"/>
  <c r="T57" i="4"/>
  <c r="T56" i="4"/>
  <c r="T55" i="4"/>
  <c r="T54" i="4"/>
  <c r="T53" i="4"/>
  <c r="T52" i="4"/>
  <c r="T51" i="4"/>
  <c r="T50" i="4"/>
  <c r="T49" i="4"/>
  <c r="T48" i="4"/>
  <c r="T47" i="4"/>
  <c r="T46" i="4"/>
  <c r="T45" i="4"/>
  <c r="T44" i="4"/>
  <c r="T43" i="4"/>
  <c r="T42" i="4"/>
  <c r="T41" i="4"/>
  <c r="T40" i="4"/>
  <c r="T39" i="4"/>
  <c r="T38" i="4"/>
  <c r="T37" i="4"/>
  <c r="T36" i="4"/>
  <c r="T35" i="4"/>
  <c r="T34" i="4"/>
  <c r="T33" i="4"/>
  <c r="T32" i="4"/>
  <c r="T31" i="4"/>
  <c r="T30" i="4"/>
  <c r="T29" i="4"/>
  <c r="T28" i="4"/>
  <c r="T27" i="4"/>
  <c r="T26" i="4"/>
  <c r="T25" i="4"/>
  <c r="T24" i="4"/>
  <c r="T23" i="4"/>
  <c r="T22" i="4"/>
  <c r="T21" i="4"/>
  <c r="T20" i="4"/>
  <c r="T19" i="4"/>
  <c r="T18" i="4"/>
  <c r="T17" i="4"/>
  <c r="T16" i="4"/>
  <c r="T15" i="4"/>
  <c r="T14" i="4"/>
  <c r="T13" i="4"/>
  <c r="T12" i="4"/>
  <c r="T11" i="4"/>
  <c r="T10" i="4"/>
  <c r="T9" i="4"/>
  <c r="T8" i="4"/>
  <c r="T7" i="4"/>
  <c r="T6" i="4"/>
  <c r="T5" i="4"/>
  <c r="E88" i="3"/>
  <c r="D88" i="3"/>
  <c r="D72" i="3"/>
  <c r="D59" i="3"/>
  <c r="D44" i="3"/>
  <c r="D20" i="3"/>
  <c r="AE107" i="2"/>
  <c r="AD107" i="2"/>
  <c r="AB107" i="2"/>
  <c r="E110" i="2" s="1"/>
  <c r="AA107" i="2"/>
  <c r="Z107" i="2"/>
  <c r="Y107" i="2"/>
  <c r="X107" i="2"/>
  <c r="V107" i="2"/>
  <c r="U107" i="2"/>
  <c r="S107" i="2"/>
  <c r="R107" i="2"/>
  <c r="P107" i="2"/>
  <c r="O107" i="2"/>
  <c r="M107" i="2"/>
  <c r="L107" i="2"/>
  <c r="E111" i="2" s="1"/>
  <c r="J107" i="2"/>
  <c r="AC106" i="2"/>
  <c r="Z106" i="2"/>
  <c r="W106" i="2"/>
  <c r="T106" i="2"/>
  <c r="Q106" i="2"/>
  <c r="N106" i="2"/>
  <c r="K106" i="2"/>
  <c r="AC105" i="2"/>
  <c r="Z105" i="2"/>
  <c r="W105" i="2"/>
  <c r="T105" i="2"/>
  <c r="Q105" i="2"/>
  <c r="N105" i="2"/>
  <c r="K105" i="2"/>
  <c r="AC104" i="2"/>
  <c r="Z104" i="2"/>
  <c r="W104" i="2"/>
  <c r="T104" i="2"/>
  <c r="Q104" i="2"/>
  <c r="N104" i="2"/>
  <c r="K104" i="2"/>
  <c r="AC103" i="2"/>
  <c r="Z103" i="2"/>
  <c r="W103" i="2"/>
  <c r="T103" i="2"/>
  <c r="Q103" i="2"/>
  <c r="N103" i="2"/>
  <c r="K103" i="2"/>
  <c r="AC102" i="2"/>
  <c r="Z102" i="2"/>
  <c r="W102" i="2"/>
  <c r="T102" i="2"/>
  <c r="Q102" i="2"/>
  <c r="N102" i="2"/>
  <c r="K102" i="2"/>
  <c r="AC101" i="2"/>
  <c r="Z101" i="2"/>
  <c r="W101" i="2"/>
  <c r="T101" i="2"/>
  <c r="Q101" i="2"/>
  <c r="N101" i="2"/>
  <c r="K101" i="2"/>
  <c r="AC100" i="2"/>
  <c r="Z100" i="2"/>
  <c r="W100" i="2"/>
  <c r="T100" i="2"/>
  <c r="Q100" i="2"/>
  <c r="N100" i="2"/>
  <c r="K100" i="2"/>
  <c r="AC99" i="2"/>
  <c r="Z99" i="2"/>
  <c r="W99" i="2"/>
  <c r="T99" i="2"/>
  <c r="Q99" i="2"/>
  <c r="N99" i="2"/>
  <c r="K99" i="2"/>
  <c r="AC98" i="2"/>
  <c r="Z98" i="2"/>
  <c r="W98" i="2"/>
  <c r="T98" i="2"/>
  <c r="Q98" i="2"/>
  <c r="N98" i="2"/>
  <c r="K98" i="2"/>
  <c r="AC97" i="2"/>
  <c r="Z97" i="2"/>
  <c r="W97" i="2"/>
  <c r="T97" i="2"/>
  <c r="Q97" i="2"/>
  <c r="N97" i="2"/>
  <c r="K97" i="2"/>
  <c r="AC96" i="2"/>
  <c r="Z96" i="2"/>
  <c r="W96" i="2"/>
  <c r="T96" i="2"/>
  <c r="Q96" i="2"/>
  <c r="N96" i="2"/>
  <c r="K96" i="2"/>
  <c r="AC95" i="2"/>
  <c r="Z95" i="2"/>
  <c r="W95" i="2"/>
  <c r="T95" i="2"/>
  <c r="Q95" i="2"/>
  <c r="N95" i="2"/>
  <c r="K95" i="2"/>
  <c r="AC94" i="2"/>
  <c r="Z94" i="2"/>
  <c r="W94" i="2"/>
  <c r="T94" i="2"/>
  <c r="Q94" i="2"/>
  <c r="N94" i="2"/>
  <c r="K94" i="2"/>
  <c r="AC93" i="2"/>
  <c r="Z93" i="2"/>
  <c r="W93" i="2"/>
  <c r="T93" i="2"/>
  <c r="Q93" i="2"/>
  <c r="N93" i="2"/>
  <c r="K93" i="2"/>
  <c r="AC92" i="2"/>
  <c r="Z92" i="2"/>
  <c r="W92" i="2"/>
  <c r="T92" i="2"/>
  <c r="Q92" i="2"/>
  <c r="N92" i="2"/>
  <c r="K92" i="2"/>
  <c r="AC91" i="2"/>
  <c r="Z91" i="2"/>
  <c r="W91" i="2"/>
  <c r="T91" i="2"/>
  <c r="Q91" i="2"/>
  <c r="N91" i="2"/>
  <c r="K91" i="2"/>
  <c r="AC90" i="2"/>
  <c r="Z90" i="2"/>
  <c r="W90" i="2"/>
  <c r="T90" i="2"/>
  <c r="Q90" i="2"/>
  <c r="N90" i="2"/>
  <c r="K90" i="2"/>
  <c r="AC89" i="2"/>
  <c r="Z89" i="2"/>
  <c r="W89" i="2"/>
  <c r="T89" i="2"/>
  <c r="Q89" i="2"/>
  <c r="N89" i="2"/>
  <c r="K89" i="2"/>
  <c r="AC88" i="2"/>
  <c r="Z88" i="2"/>
  <c r="W88" i="2"/>
  <c r="T88" i="2"/>
  <c r="Q88" i="2"/>
  <c r="N88" i="2"/>
  <c r="K88" i="2"/>
  <c r="AC87" i="2"/>
  <c r="Z87" i="2"/>
  <c r="W87" i="2"/>
  <c r="T87" i="2"/>
  <c r="Q87" i="2"/>
  <c r="N87" i="2"/>
  <c r="K87" i="2"/>
  <c r="AC86" i="2"/>
  <c r="Z86" i="2"/>
  <c r="W86" i="2"/>
  <c r="T86" i="2"/>
  <c r="Q86" i="2"/>
  <c r="N86" i="2"/>
  <c r="K86" i="2"/>
  <c r="AC85" i="2"/>
  <c r="Z85" i="2"/>
  <c r="W85" i="2"/>
  <c r="T85" i="2"/>
  <c r="Q85" i="2"/>
  <c r="N85" i="2"/>
  <c r="K85" i="2"/>
  <c r="AC84" i="2"/>
  <c r="Z84" i="2"/>
  <c r="W84" i="2"/>
  <c r="T84" i="2"/>
  <c r="Q84" i="2"/>
  <c r="N84" i="2"/>
  <c r="K84" i="2"/>
  <c r="AC83" i="2"/>
  <c r="Z83" i="2"/>
  <c r="W83" i="2"/>
  <c r="T83" i="2"/>
  <c r="Q83" i="2"/>
  <c r="N83" i="2"/>
  <c r="K83" i="2"/>
  <c r="AC82" i="2"/>
  <c r="Z82" i="2"/>
  <c r="W82" i="2"/>
  <c r="T82" i="2"/>
  <c r="Q82" i="2"/>
  <c r="N82" i="2"/>
  <c r="K82" i="2"/>
  <c r="AC81" i="2"/>
  <c r="Z81" i="2"/>
  <c r="W81" i="2"/>
  <c r="T81" i="2"/>
  <c r="Q81" i="2"/>
  <c r="N81" i="2"/>
  <c r="K81" i="2"/>
  <c r="AC80" i="2"/>
  <c r="Z80" i="2"/>
  <c r="W80" i="2"/>
  <c r="T80" i="2"/>
  <c r="Q80" i="2"/>
  <c r="N80" i="2"/>
  <c r="K80" i="2"/>
  <c r="AC79" i="2"/>
  <c r="Z79" i="2"/>
  <c r="W79" i="2"/>
  <c r="T79" i="2"/>
  <c r="Q79" i="2"/>
  <c r="N79" i="2"/>
  <c r="K79" i="2"/>
  <c r="AC78" i="2"/>
  <c r="Z78" i="2"/>
  <c r="W78" i="2"/>
  <c r="T78" i="2"/>
  <c r="Q78" i="2"/>
  <c r="N78" i="2"/>
  <c r="K78" i="2"/>
  <c r="AC77" i="2"/>
  <c r="Z77" i="2"/>
  <c r="W77" i="2"/>
  <c r="T77" i="2"/>
  <c r="Q77" i="2"/>
  <c r="N77" i="2"/>
  <c r="K77" i="2"/>
  <c r="AC76" i="2"/>
  <c r="Z76" i="2"/>
  <c r="W76" i="2"/>
  <c r="T76" i="2"/>
  <c r="Q76" i="2"/>
  <c r="N76" i="2"/>
  <c r="K76" i="2"/>
  <c r="AC75" i="2"/>
  <c r="Z75" i="2"/>
  <c r="W75" i="2"/>
  <c r="T75" i="2"/>
  <c r="Q75" i="2"/>
  <c r="N75" i="2"/>
  <c r="K75" i="2"/>
  <c r="AC74" i="2"/>
  <c r="Z74" i="2"/>
  <c r="W74" i="2"/>
  <c r="T74" i="2"/>
  <c r="Q74" i="2"/>
  <c r="N74" i="2"/>
  <c r="K74" i="2"/>
  <c r="AC73" i="2"/>
  <c r="Z73" i="2"/>
  <c r="W73" i="2"/>
  <c r="T73" i="2"/>
  <c r="Q73" i="2"/>
  <c r="N73" i="2"/>
  <c r="K73" i="2"/>
  <c r="AC72" i="2"/>
  <c r="Z72" i="2"/>
  <c r="W72" i="2"/>
  <c r="T72" i="2"/>
  <c r="Q72" i="2"/>
  <c r="N72" i="2"/>
  <c r="K72" i="2"/>
  <c r="AC71" i="2"/>
  <c r="Z71" i="2"/>
  <c r="W71" i="2"/>
  <c r="T71" i="2"/>
  <c r="Q71" i="2"/>
  <c r="N71" i="2"/>
  <c r="K71" i="2"/>
  <c r="AC70" i="2"/>
  <c r="Z70" i="2"/>
  <c r="W70" i="2"/>
  <c r="T70" i="2"/>
  <c r="Q70" i="2"/>
  <c r="N70" i="2"/>
  <c r="K70" i="2"/>
  <c r="AC69" i="2"/>
  <c r="Z69" i="2"/>
  <c r="W69" i="2"/>
  <c r="T69" i="2"/>
  <c r="Q69" i="2"/>
  <c r="N69" i="2"/>
  <c r="K69" i="2"/>
  <c r="AC68" i="2"/>
  <c r="Z68" i="2"/>
  <c r="W68" i="2"/>
  <c r="T68" i="2"/>
  <c r="Q68" i="2"/>
  <c r="N68" i="2"/>
  <c r="K68" i="2"/>
  <c r="AC67" i="2"/>
  <c r="Z67" i="2"/>
  <c r="W67" i="2"/>
  <c r="T67" i="2"/>
  <c r="Q67" i="2"/>
  <c r="N67" i="2"/>
  <c r="K67" i="2"/>
  <c r="AC66" i="2"/>
  <c r="Z66" i="2"/>
  <c r="W66" i="2"/>
  <c r="T66" i="2"/>
  <c r="Q66" i="2"/>
  <c r="N66" i="2"/>
  <c r="K66" i="2"/>
  <c r="AC65" i="2"/>
  <c r="Z65" i="2"/>
  <c r="X65" i="2"/>
  <c r="W65" i="2"/>
  <c r="T65" i="2"/>
  <c r="Q65" i="2"/>
  <c r="N65" i="2"/>
  <c r="K65" i="2"/>
  <c r="AC64" i="2"/>
  <c r="Z64" i="2"/>
  <c r="W64" i="2"/>
  <c r="T64" i="2"/>
  <c r="Q64" i="2"/>
  <c r="N64" i="2"/>
  <c r="K64" i="2"/>
  <c r="AC63" i="2"/>
  <c r="Z63" i="2"/>
  <c r="W63" i="2"/>
  <c r="T63" i="2"/>
  <c r="Q63" i="2"/>
  <c r="N63" i="2"/>
  <c r="K63" i="2"/>
  <c r="AC62" i="2"/>
  <c r="Z62" i="2"/>
  <c r="W62" i="2"/>
  <c r="T62" i="2"/>
  <c r="Q62" i="2"/>
  <c r="N62" i="2"/>
  <c r="K62" i="2"/>
  <c r="AC61" i="2"/>
  <c r="Z61" i="2"/>
  <c r="W61" i="2"/>
  <c r="T61" i="2"/>
  <c r="Q61" i="2"/>
  <c r="N61" i="2"/>
  <c r="K61" i="2"/>
  <c r="AC60" i="2"/>
  <c r="Z60" i="2"/>
  <c r="W60" i="2"/>
  <c r="T60" i="2"/>
  <c r="Q60" i="2"/>
  <c r="N60" i="2"/>
  <c r="K60" i="2"/>
  <c r="AC59" i="2"/>
  <c r="Z59" i="2"/>
  <c r="W59" i="2"/>
  <c r="T59" i="2"/>
  <c r="Q59" i="2"/>
  <c r="N59" i="2"/>
  <c r="K59" i="2"/>
  <c r="AC58" i="2"/>
  <c r="Z58" i="2"/>
  <c r="W58" i="2"/>
  <c r="T58" i="2"/>
  <c r="Q58" i="2"/>
  <c r="N58" i="2"/>
  <c r="K58" i="2"/>
  <c r="AC57" i="2"/>
  <c r="Z57" i="2"/>
  <c r="W57" i="2"/>
  <c r="T57" i="2"/>
  <c r="Q57" i="2"/>
  <c r="N57" i="2"/>
  <c r="K57" i="2"/>
  <c r="AC56" i="2"/>
  <c r="Z56" i="2"/>
  <c r="W56" i="2"/>
  <c r="T56" i="2"/>
  <c r="Q56" i="2"/>
  <c r="N56" i="2"/>
  <c r="K56" i="2"/>
  <c r="AC55" i="2"/>
  <c r="Z55" i="2"/>
  <c r="W55" i="2"/>
  <c r="T55" i="2"/>
  <c r="Q55" i="2"/>
  <c r="N55" i="2"/>
  <c r="K55" i="2"/>
  <c r="AC54" i="2"/>
  <c r="Z54" i="2"/>
  <c r="W54" i="2"/>
  <c r="T54" i="2"/>
  <c r="Q54" i="2"/>
  <c r="N54" i="2"/>
  <c r="K54" i="2"/>
  <c r="AC53" i="2"/>
  <c r="Z53" i="2"/>
  <c r="W53" i="2"/>
  <c r="T53" i="2"/>
  <c r="Q53" i="2"/>
  <c r="N53" i="2"/>
  <c r="K53" i="2"/>
  <c r="AC52" i="2"/>
  <c r="Z52" i="2"/>
  <c r="W52" i="2"/>
  <c r="T52" i="2"/>
  <c r="Q52" i="2"/>
  <c r="N52" i="2"/>
  <c r="K52" i="2"/>
  <c r="AC51" i="2"/>
  <c r="Z51" i="2"/>
  <c r="W51" i="2"/>
  <c r="T51" i="2"/>
  <c r="Q51" i="2"/>
  <c r="N51" i="2"/>
  <c r="K51" i="2"/>
  <c r="AC50" i="2"/>
  <c r="Z50" i="2"/>
  <c r="W50" i="2"/>
  <c r="T50" i="2"/>
  <c r="Q50" i="2"/>
  <c r="N50" i="2"/>
  <c r="K50" i="2"/>
  <c r="AC49" i="2"/>
  <c r="Z49" i="2"/>
  <c r="W49" i="2"/>
  <c r="T49" i="2"/>
  <c r="Q49" i="2"/>
  <c r="N49" i="2"/>
  <c r="K49" i="2"/>
  <c r="AC48" i="2"/>
  <c r="Z48" i="2"/>
  <c r="W48" i="2"/>
  <c r="T48" i="2"/>
  <c r="Q48" i="2"/>
  <c r="N48" i="2"/>
  <c r="K48" i="2"/>
  <c r="AC47" i="2"/>
  <c r="Z47" i="2"/>
  <c r="W47" i="2"/>
  <c r="T47" i="2"/>
  <c r="Q47" i="2"/>
  <c r="N47" i="2"/>
  <c r="K47" i="2"/>
  <c r="AC46" i="2"/>
  <c r="Z46" i="2"/>
  <c r="W46" i="2"/>
  <c r="T46" i="2"/>
  <c r="Q46" i="2"/>
  <c r="N46" i="2"/>
  <c r="K46" i="2"/>
  <c r="AC45" i="2"/>
  <c r="Z45" i="2"/>
  <c r="W45" i="2"/>
  <c r="T45" i="2"/>
  <c r="Q45" i="2"/>
  <c r="N45" i="2"/>
  <c r="K45" i="2"/>
  <c r="AC44" i="2"/>
  <c r="Z44" i="2"/>
  <c r="W44" i="2"/>
  <c r="T44" i="2"/>
  <c r="Q44" i="2"/>
  <c r="N44" i="2"/>
  <c r="K44" i="2"/>
  <c r="AC43" i="2"/>
  <c r="Z43" i="2"/>
  <c r="W43" i="2"/>
  <c r="T43" i="2"/>
  <c r="Q43" i="2"/>
  <c r="N43" i="2"/>
  <c r="K43" i="2"/>
  <c r="AC42" i="2"/>
  <c r="Z42" i="2"/>
  <c r="W42" i="2"/>
  <c r="T42" i="2"/>
  <c r="Q42" i="2"/>
  <c r="N42" i="2"/>
  <c r="K42" i="2"/>
  <c r="AC41" i="2"/>
  <c r="Z41" i="2"/>
  <c r="W41" i="2"/>
  <c r="T41" i="2"/>
  <c r="Q41" i="2"/>
  <c r="N41" i="2"/>
  <c r="K41" i="2"/>
  <c r="AC40" i="2"/>
  <c r="Z40" i="2"/>
  <c r="W40" i="2"/>
  <c r="T40" i="2"/>
  <c r="Q40" i="2"/>
  <c r="N40" i="2"/>
  <c r="K40" i="2"/>
  <c r="AC39" i="2"/>
  <c r="Z39" i="2"/>
  <c r="W39" i="2"/>
  <c r="T39" i="2"/>
  <c r="Q39" i="2"/>
  <c r="N39" i="2"/>
  <c r="K39" i="2"/>
  <c r="AC38" i="2"/>
  <c r="Z38" i="2"/>
  <c r="W38" i="2"/>
  <c r="T38" i="2"/>
  <c r="Q38" i="2"/>
  <c r="N38" i="2"/>
  <c r="K38" i="2"/>
  <c r="AC37" i="2"/>
  <c r="Z37" i="2"/>
  <c r="W37" i="2"/>
  <c r="T37" i="2"/>
  <c r="Q37" i="2"/>
  <c r="N37" i="2"/>
  <c r="K37" i="2"/>
  <c r="AC36" i="2"/>
  <c r="Z36" i="2"/>
  <c r="W36" i="2"/>
  <c r="T36" i="2"/>
  <c r="Q36" i="2"/>
  <c r="N36" i="2"/>
  <c r="K36" i="2"/>
  <c r="AC35" i="2"/>
  <c r="Z35" i="2"/>
  <c r="W35" i="2"/>
  <c r="T35" i="2"/>
  <c r="Q35" i="2"/>
  <c r="N35" i="2"/>
  <c r="K35" i="2"/>
  <c r="AC34" i="2"/>
  <c r="Z34" i="2"/>
  <c r="W34" i="2"/>
  <c r="T34" i="2"/>
  <c r="Q34" i="2"/>
  <c r="N34" i="2"/>
  <c r="K34" i="2"/>
  <c r="AC33" i="2"/>
  <c r="Z33" i="2"/>
  <c r="W33" i="2"/>
  <c r="T33" i="2"/>
  <c r="Q33" i="2"/>
  <c r="N33" i="2"/>
  <c r="K33" i="2"/>
  <c r="AC32" i="2"/>
  <c r="Z32" i="2"/>
  <c r="W32" i="2"/>
  <c r="T32" i="2"/>
  <c r="Q32" i="2"/>
  <c r="N32" i="2"/>
  <c r="K32" i="2"/>
  <c r="AC31" i="2"/>
  <c r="Z31" i="2"/>
  <c r="W31" i="2"/>
  <c r="T31" i="2"/>
  <c r="Q31" i="2"/>
  <c r="N31" i="2"/>
  <c r="K31" i="2"/>
  <c r="AC30" i="2"/>
  <c r="Z30" i="2"/>
  <c r="W30" i="2"/>
  <c r="T30" i="2"/>
  <c r="Q30" i="2"/>
  <c r="N30" i="2"/>
  <c r="K30" i="2"/>
  <c r="I30" i="2"/>
  <c r="I107" i="2" s="1"/>
  <c r="AC29" i="2"/>
  <c r="Z29" i="2"/>
  <c r="W29" i="2"/>
  <c r="T29" i="2"/>
  <c r="Q29" i="2"/>
  <c r="N29" i="2"/>
  <c r="K29" i="2"/>
  <c r="AC28" i="2"/>
  <c r="Z28" i="2"/>
  <c r="W28" i="2"/>
  <c r="T28" i="2"/>
  <c r="Q28" i="2"/>
  <c r="N28" i="2"/>
  <c r="K28" i="2"/>
  <c r="AC27" i="2"/>
  <c r="Z27" i="2"/>
  <c r="W27" i="2"/>
  <c r="T27" i="2"/>
  <c r="Q27" i="2"/>
  <c r="N27" i="2"/>
  <c r="K27" i="2"/>
  <c r="AC26" i="2"/>
  <c r="Z26" i="2"/>
  <c r="W26" i="2"/>
  <c r="T26" i="2"/>
  <c r="Q26" i="2"/>
  <c r="N26" i="2"/>
  <c r="K26" i="2"/>
  <c r="AC25" i="2"/>
  <c r="Z25" i="2"/>
  <c r="W25" i="2"/>
  <c r="T25" i="2"/>
  <c r="Q25" i="2"/>
  <c r="N25" i="2"/>
  <c r="K25" i="2"/>
  <c r="AC24" i="2"/>
  <c r="Z24" i="2"/>
  <c r="W24" i="2"/>
  <c r="T24" i="2"/>
  <c r="Q24" i="2"/>
  <c r="N24" i="2"/>
  <c r="K24" i="2"/>
  <c r="AC23" i="2"/>
  <c r="Z23" i="2"/>
  <c r="W23" i="2"/>
  <c r="T23" i="2"/>
  <c r="Q23" i="2"/>
  <c r="N23" i="2"/>
  <c r="K23" i="2"/>
  <c r="AC22" i="2"/>
  <c r="Z22" i="2"/>
  <c r="W22" i="2"/>
  <c r="T22" i="2"/>
  <c r="Q22" i="2"/>
  <c r="N22" i="2"/>
  <c r="K22" i="2"/>
  <c r="AC21" i="2"/>
  <c r="Z21" i="2"/>
  <c r="W21" i="2"/>
  <c r="T21" i="2"/>
  <c r="Q21" i="2"/>
  <c r="N21" i="2"/>
  <c r="K21" i="2"/>
  <c r="AC20" i="2"/>
  <c r="Z20" i="2"/>
  <c r="W20" i="2"/>
  <c r="T20" i="2"/>
  <c r="Q20" i="2"/>
  <c r="N20" i="2"/>
  <c r="K20" i="2"/>
  <c r="AC19" i="2"/>
  <c r="Z19" i="2"/>
  <c r="W19" i="2"/>
  <c r="T19" i="2"/>
  <c r="Q19" i="2"/>
  <c r="N19" i="2"/>
  <c r="K19" i="2"/>
  <c r="AC18" i="2"/>
  <c r="Z18" i="2"/>
  <c r="W18" i="2"/>
  <c r="T18" i="2"/>
  <c r="Q18" i="2"/>
  <c r="N18" i="2"/>
  <c r="K18" i="2"/>
  <c r="AC17" i="2"/>
  <c r="Z17" i="2"/>
  <c r="W17" i="2"/>
  <c r="T17" i="2"/>
  <c r="Q17" i="2"/>
  <c r="N17" i="2"/>
  <c r="K17" i="2"/>
  <c r="AC16" i="2"/>
  <c r="Z16" i="2"/>
  <c r="W16" i="2"/>
  <c r="T16" i="2"/>
  <c r="Q16" i="2"/>
  <c r="N16" i="2"/>
  <c r="K16" i="2"/>
  <c r="AC15" i="2"/>
  <c r="Z15" i="2"/>
  <c r="W15" i="2"/>
  <c r="T15" i="2"/>
  <c r="Q15" i="2"/>
  <c r="N15" i="2"/>
  <c r="K15" i="2"/>
  <c r="AC14" i="2"/>
  <c r="Z14" i="2"/>
  <c r="W14" i="2"/>
  <c r="T14" i="2"/>
  <c r="Q14" i="2"/>
  <c r="N14" i="2"/>
  <c r="K14" i="2"/>
  <c r="AC13" i="2"/>
  <c r="Z13" i="2"/>
  <c r="W13" i="2"/>
  <c r="T13" i="2"/>
  <c r="Q13" i="2"/>
  <c r="N13" i="2"/>
  <c r="K13" i="2"/>
  <c r="AC12" i="2"/>
  <c r="Z12" i="2"/>
  <c r="W12" i="2"/>
  <c r="T12" i="2"/>
  <c r="Q12" i="2"/>
  <c r="N12" i="2"/>
  <c r="K12" i="2"/>
  <c r="AC11" i="2"/>
  <c r="Z11" i="2"/>
  <c r="W11" i="2"/>
  <c r="T11" i="2"/>
  <c r="Q11" i="2"/>
  <c r="N11" i="2"/>
  <c r="K11" i="2"/>
  <c r="AC10" i="2"/>
  <c r="Z10" i="2"/>
  <c r="W10" i="2"/>
  <c r="T10" i="2"/>
  <c r="Q10" i="2"/>
  <c r="N10" i="2"/>
  <c r="K10" i="2"/>
  <c r="AC9" i="2"/>
  <c r="Z9" i="2"/>
  <c r="W9" i="2"/>
  <c r="T9" i="2"/>
  <c r="Q9" i="2"/>
  <c r="N9" i="2"/>
  <c r="K9" i="2"/>
  <c r="AC8" i="2"/>
  <c r="Z8" i="2"/>
  <c r="W8" i="2"/>
  <c r="T8" i="2"/>
  <c r="Q8" i="2"/>
  <c r="N8" i="2"/>
  <c r="K8" i="2"/>
  <c r="AC7" i="2"/>
  <c r="Z7" i="2"/>
  <c r="W7" i="2"/>
  <c r="T7" i="2"/>
  <c r="Q7" i="2"/>
  <c r="N7" i="2"/>
  <c r="K7" i="2"/>
  <c r="AC6" i="2"/>
  <c r="Z6" i="2"/>
  <c r="W6" i="2"/>
  <c r="T6" i="2"/>
  <c r="Q6" i="2"/>
  <c r="N6" i="2"/>
  <c r="K6" i="2"/>
  <c r="AC5" i="2"/>
  <c r="Z5" i="2"/>
  <c r="W5" i="2"/>
  <c r="T5" i="2"/>
  <c r="Q5" i="2"/>
  <c r="N5" i="2"/>
  <c r="N107" i="2" s="1"/>
  <c r="K5" i="2"/>
  <c r="AC4" i="2"/>
  <c r="AC107" i="2" s="1"/>
  <c r="Z4" i="2"/>
  <c r="W4" i="2"/>
  <c r="W107" i="2" s="1"/>
  <c r="T4" i="2"/>
  <c r="T107" i="2" s="1"/>
  <c r="Q4" i="2"/>
  <c r="Q107" i="2" s="1"/>
  <c r="N4" i="2"/>
  <c r="K4" i="2"/>
  <c r="K107" i="2" s="1"/>
  <c r="BX115" i="1"/>
  <c r="BV115" i="1"/>
  <c r="AD115" i="1"/>
  <c r="AC115" i="1"/>
  <c r="AB115" i="1"/>
  <c r="AA115" i="1"/>
  <c r="CA113" i="1"/>
  <c r="CX110" i="1"/>
  <c r="CX111" i="1" s="1"/>
  <c r="CX112" i="1" s="1"/>
  <c r="CX113" i="1" s="1"/>
  <c r="CL110" i="1"/>
  <c r="CL111" i="1" s="1"/>
  <c r="CL112" i="1" s="1"/>
  <c r="CL113" i="1" s="1"/>
  <c r="CX109" i="1"/>
  <c r="CL109" i="1"/>
  <c r="AR109" i="1"/>
  <c r="AR110" i="1" s="1"/>
  <c r="AR111" i="1" s="1"/>
  <c r="AR112" i="1" s="1"/>
  <c r="AR113" i="1" s="1"/>
  <c r="AR108" i="1"/>
  <c r="AS107" i="1"/>
  <c r="DG106" i="1"/>
  <c r="DF106" i="1"/>
  <c r="DE106" i="1"/>
  <c r="DD106" i="1"/>
  <c r="DC106" i="1"/>
  <c r="DB106" i="1"/>
  <c r="DA106" i="1"/>
  <c r="CZ106" i="1"/>
  <c r="CY106" i="1"/>
  <c r="CY107" i="1" s="1"/>
  <c r="CX106" i="1"/>
  <c r="CU106" i="1"/>
  <c r="CT106" i="1"/>
  <c r="CS106" i="1"/>
  <c r="CR106" i="1"/>
  <c r="CQ106" i="1"/>
  <c r="CP106" i="1"/>
  <c r="CO106" i="1"/>
  <c r="CN106" i="1"/>
  <c r="CM107" i="1" s="1"/>
  <c r="CL108" i="1" s="1"/>
  <c r="CM106" i="1"/>
  <c r="CL106" i="1"/>
  <c r="CJ106" i="1"/>
  <c r="CI106" i="1"/>
  <c r="CH106" i="1"/>
  <c r="CG106" i="1"/>
  <c r="CF106" i="1"/>
  <c r="CE106" i="1"/>
  <c r="CD106" i="1"/>
  <c r="CC106" i="1"/>
  <c r="CB106" i="1"/>
  <c r="CB107" i="1" s="1"/>
  <c r="CA106" i="1"/>
  <c r="CA108" i="1" s="1"/>
  <c r="BX106" i="1"/>
  <c r="BW106" i="1"/>
  <c r="BW115" i="1" s="1"/>
  <c r="BV106" i="1"/>
  <c r="BU106" i="1"/>
  <c r="BU115" i="1" s="1"/>
  <c r="BT106" i="1"/>
  <c r="BT115" i="1" s="1"/>
  <c r="BS106" i="1"/>
  <c r="BR106" i="1"/>
  <c r="BP107" i="1" s="1"/>
  <c r="BO108" i="1" s="1"/>
  <c r="BO110" i="1" s="1"/>
  <c r="BO111" i="1" s="1"/>
  <c r="BO112" i="1" s="1"/>
  <c r="BO113" i="1" s="1"/>
  <c r="BQ106" i="1"/>
  <c r="BP106" i="1"/>
  <c r="BO106" i="1"/>
  <c r="BL106" i="1"/>
  <c r="BK106" i="1"/>
  <c r="BJ106" i="1"/>
  <c r="BI106" i="1"/>
  <c r="BH106" i="1"/>
  <c r="BG106" i="1"/>
  <c r="BD107" i="1" s="1"/>
  <c r="BF106" i="1"/>
  <c r="BE106" i="1"/>
  <c r="BD106" i="1"/>
  <c r="BC106" i="1"/>
  <c r="BA106" i="1"/>
  <c r="AZ106" i="1"/>
  <c r="AY106" i="1"/>
  <c r="AX106" i="1"/>
  <c r="AW106" i="1"/>
  <c r="AV106" i="1"/>
  <c r="AU106" i="1"/>
  <c r="AT106" i="1"/>
  <c r="AS106" i="1"/>
  <c r="AR106" i="1"/>
  <c r="AO106" i="1"/>
  <c r="AM106" i="1"/>
  <c r="AL106" i="1"/>
  <c r="AK106" i="1"/>
  <c r="AJ106" i="1"/>
  <c r="AI106" i="1"/>
  <c r="AH106" i="1"/>
  <c r="AG106" i="1"/>
  <c r="AF106" i="1"/>
  <c r="AD106" i="1"/>
  <c r="AC106" i="1"/>
  <c r="AB106" i="1"/>
  <c r="AA106" i="1"/>
  <c r="Z106" i="1"/>
  <c r="Z115" i="1" s="1"/>
  <c r="Y106" i="1"/>
  <c r="Y115" i="1" s="1"/>
  <c r="X106" i="1"/>
  <c r="W106" i="1"/>
  <c r="V107" i="1" s="1"/>
  <c r="U108" i="1" s="1"/>
  <c r="U110" i="1" s="1"/>
  <c r="U111" i="1" s="1"/>
  <c r="U112" i="1" s="1"/>
  <c r="U113" i="1" s="1"/>
  <c r="V106" i="1"/>
  <c r="U106" i="1"/>
  <c r="R106" i="1"/>
  <c r="R115" i="1" s="1"/>
  <c r="Q106" i="1"/>
  <c r="F108" i="1" s="1"/>
  <c r="P106" i="1"/>
  <c r="P115" i="1" s="1"/>
  <c r="O106" i="1"/>
  <c r="O115" i="1" s="1"/>
  <c r="N106" i="1"/>
  <c r="N115" i="1" s="1"/>
  <c r="L106" i="1"/>
  <c r="J106" i="1"/>
  <c r="H106" i="1"/>
  <c r="G106" i="1"/>
  <c r="F106" i="1"/>
  <c r="F107" i="1" s="1"/>
  <c r="DI105" i="1"/>
  <c r="CW105" i="1"/>
  <c r="BZ105" i="1"/>
  <c r="BN105" i="1"/>
  <c r="AQ105" i="1"/>
  <c r="T105" i="1"/>
  <c r="DI104" i="1"/>
  <c r="CW104" i="1"/>
  <c r="BZ104" i="1"/>
  <c r="BN104" i="1"/>
  <c r="AQ104" i="1"/>
  <c r="T104" i="1"/>
  <c r="DI103" i="1"/>
  <c r="CW103" i="1"/>
  <c r="BZ103" i="1"/>
  <c r="BN103" i="1"/>
  <c r="AQ103" i="1"/>
  <c r="T103" i="1"/>
  <c r="DI102" i="1"/>
  <c r="CW102" i="1"/>
  <c r="BZ102" i="1"/>
  <c r="BN102" i="1"/>
  <c r="AQ102" i="1"/>
  <c r="T102" i="1"/>
  <c r="DI101" i="1"/>
  <c r="CW101" i="1"/>
  <c r="BZ101" i="1"/>
  <c r="BN101" i="1"/>
  <c r="AQ101" i="1"/>
  <c r="T101" i="1"/>
  <c r="DI100" i="1"/>
  <c r="CW100" i="1"/>
  <c r="BZ100" i="1"/>
  <c r="BN100" i="1"/>
  <c r="AQ100" i="1"/>
  <c r="T100" i="1"/>
  <c r="DI99" i="1"/>
  <c r="CW99" i="1"/>
  <c r="BZ99" i="1"/>
  <c r="BN99" i="1"/>
  <c r="AQ99" i="1"/>
  <c r="T99" i="1"/>
  <c r="DI98" i="1"/>
  <c r="CW98" i="1"/>
  <c r="BZ98" i="1"/>
  <c r="BN98" i="1"/>
  <c r="AQ98" i="1"/>
  <c r="T98" i="1"/>
  <c r="DI97" i="1"/>
  <c r="CW97" i="1"/>
  <c r="BZ97" i="1"/>
  <c r="BN97" i="1"/>
  <c r="AQ97" i="1"/>
  <c r="T97" i="1"/>
  <c r="DI96" i="1"/>
  <c r="CW96" i="1"/>
  <c r="BZ96" i="1"/>
  <c r="BN96" i="1"/>
  <c r="AQ96" i="1"/>
  <c r="T96" i="1"/>
  <c r="DI95" i="1"/>
  <c r="CW95" i="1"/>
  <c r="BZ95" i="1"/>
  <c r="BN95" i="1"/>
  <c r="AQ95" i="1"/>
  <c r="T95" i="1"/>
  <c r="DI94" i="1"/>
  <c r="CW94" i="1"/>
  <c r="BZ94" i="1"/>
  <c r="BN94" i="1"/>
  <c r="AQ94" i="1"/>
  <c r="T94" i="1"/>
  <c r="DI93" i="1"/>
  <c r="CW93" i="1"/>
  <c r="BZ93" i="1"/>
  <c r="BN93" i="1"/>
  <c r="AQ93" i="1"/>
  <c r="T93" i="1"/>
  <c r="DI92" i="1"/>
  <c r="CW92" i="1"/>
  <c r="BZ92" i="1"/>
  <c r="BN92" i="1"/>
  <c r="AQ92" i="1"/>
  <c r="T92" i="1"/>
  <c r="DI91" i="1"/>
  <c r="CW91" i="1"/>
  <c r="BZ91" i="1"/>
  <c r="BN91" i="1"/>
  <c r="AN91" i="1"/>
  <c r="AQ91" i="1" s="1"/>
  <c r="T91" i="1"/>
  <c r="DI90" i="1"/>
  <c r="CW90" i="1"/>
  <c r="BZ90" i="1"/>
  <c r="BN90" i="1"/>
  <c r="AN90" i="1"/>
  <c r="AN106" i="1" s="1"/>
  <c r="T90" i="1"/>
  <c r="DI89" i="1"/>
  <c r="CW89" i="1"/>
  <c r="BZ89" i="1"/>
  <c r="BN89" i="1"/>
  <c r="AQ89" i="1"/>
  <c r="T89" i="1"/>
  <c r="DI88" i="1"/>
  <c r="CW88" i="1"/>
  <c r="BZ88" i="1"/>
  <c r="BN88" i="1"/>
  <c r="AQ88" i="1"/>
  <c r="T88" i="1"/>
  <c r="DI87" i="1"/>
  <c r="CW87" i="1"/>
  <c r="BZ87" i="1"/>
  <c r="BN87" i="1"/>
  <c r="AQ87" i="1"/>
  <c r="T87" i="1"/>
  <c r="DI86" i="1"/>
  <c r="CW86" i="1"/>
  <c r="BZ86" i="1"/>
  <c r="BN86" i="1"/>
  <c r="AQ86" i="1"/>
  <c r="T86" i="1"/>
  <c r="DI85" i="1"/>
  <c r="CW85" i="1"/>
  <c r="BZ85" i="1"/>
  <c r="BN85" i="1"/>
  <c r="AQ85" i="1"/>
  <c r="T85" i="1"/>
  <c r="DI84" i="1"/>
  <c r="CW84" i="1"/>
  <c r="BZ84" i="1"/>
  <c r="BN84" i="1"/>
  <c r="AQ84" i="1"/>
  <c r="T84" i="1"/>
  <c r="DI83" i="1"/>
  <c r="CW83" i="1"/>
  <c r="BZ83" i="1"/>
  <c r="BN83" i="1"/>
  <c r="AQ83" i="1"/>
  <c r="T83" i="1"/>
  <c r="DI82" i="1"/>
  <c r="CW82" i="1"/>
  <c r="BZ82" i="1"/>
  <c r="BN82" i="1"/>
  <c r="AQ82" i="1"/>
  <c r="T82" i="1"/>
  <c r="DI81" i="1"/>
  <c r="CW81" i="1"/>
  <c r="BZ81" i="1"/>
  <c r="BN81" i="1"/>
  <c r="AQ81" i="1"/>
  <c r="T81" i="1"/>
  <c r="DI80" i="1"/>
  <c r="CW80" i="1"/>
  <c r="BZ80" i="1"/>
  <c r="BN80" i="1"/>
  <c r="AQ80" i="1"/>
  <c r="T80" i="1"/>
  <c r="DI79" i="1"/>
  <c r="CW79" i="1"/>
  <c r="BZ79" i="1"/>
  <c r="BN79" i="1"/>
  <c r="AQ79" i="1"/>
  <c r="T79" i="1"/>
  <c r="DI78" i="1"/>
  <c r="CW78" i="1"/>
  <c r="BZ78" i="1"/>
  <c r="BN78" i="1"/>
  <c r="AQ78" i="1"/>
  <c r="T78" i="1"/>
  <c r="DI77" i="1"/>
  <c r="CW77" i="1"/>
  <c r="BZ77" i="1"/>
  <c r="BN77" i="1"/>
  <c r="AQ77" i="1"/>
  <c r="T77" i="1"/>
  <c r="DI76" i="1"/>
  <c r="CW76" i="1"/>
  <c r="BZ76" i="1"/>
  <c r="BN76" i="1"/>
  <c r="AQ76" i="1"/>
  <c r="T76" i="1"/>
  <c r="DI75" i="1"/>
  <c r="CW75" i="1"/>
  <c r="BZ75" i="1"/>
  <c r="BN75" i="1"/>
  <c r="AQ75" i="1"/>
  <c r="T75" i="1"/>
  <c r="DI74" i="1"/>
  <c r="CW74" i="1"/>
  <c r="BZ74" i="1"/>
  <c r="BN74" i="1"/>
  <c r="AQ74" i="1"/>
  <c r="T74" i="1"/>
  <c r="DI73" i="1"/>
  <c r="CW73" i="1"/>
  <c r="BZ73" i="1"/>
  <c r="BN73" i="1"/>
  <c r="AQ73" i="1"/>
  <c r="T73" i="1"/>
  <c r="DI72" i="1"/>
  <c r="CW72" i="1"/>
  <c r="BZ72" i="1"/>
  <c r="BN72" i="1"/>
  <c r="AQ72" i="1"/>
  <c r="T72" i="1"/>
  <c r="DI71" i="1"/>
  <c r="CW71" i="1"/>
  <c r="BZ71" i="1"/>
  <c r="BN71" i="1"/>
  <c r="AQ71" i="1"/>
  <c r="T71" i="1"/>
  <c r="DI70" i="1"/>
  <c r="CW70" i="1"/>
  <c r="BZ70" i="1"/>
  <c r="BN70" i="1"/>
  <c r="AQ70" i="1"/>
  <c r="T70" i="1"/>
  <c r="DI69" i="1"/>
  <c r="CW69" i="1"/>
  <c r="BZ69" i="1"/>
  <c r="BN69" i="1"/>
  <c r="AQ69" i="1"/>
  <c r="T69" i="1"/>
  <c r="DI68" i="1"/>
  <c r="CW68" i="1"/>
  <c r="BZ68" i="1"/>
  <c r="BN68" i="1"/>
  <c r="AQ68" i="1"/>
  <c r="T68" i="1"/>
  <c r="DI67" i="1"/>
  <c r="CW67" i="1"/>
  <c r="BZ67" i="1"/>
  <c r="BN67" i="1"/>
  <c r="AQ67" i="1"/>
  <c r="T67" i="1"/>
  <c r="DI66" i="1"/>
  <c r="CW66" i="1"/>
  <c r="BZ66" i="1"/>
  <c r="BN66" i="1"/>
  <c r="AQ66" i="1"/>
  <c r="T66" i="1"/>
  <c r="DI65" i="1"/>
  <c r="CW65" i="1"/>
  <c r="BZ65" i="1"/>
  <c r="BN65" i="1"/>
  <c r="AQ65" i="1"/>
  <c r="T65" i="1"/>
  <c r="DI64" i="1"/>
  <c r="CW64" i="1"/>
  <c r="BZ64" i="1"/>
  <c r="BN64" i="1"/>
  <c r="AQ64" i="1"/>
  <c r="T64" i="1"/>
  <c r="DI63" i="1"/>
  <c r="CW63" i="1"/>
  <c r="BZ63" i="1"/>
  <c r="BN63" i="1"/>
  <c r="AQ63" i="1"/>
  <c r="T63" i="1"/>
  <c r="DI62" i="1"/>
  <c r="CW62" i="1"/>
  <c r="BZ62" i="1"/>
  <c r="BN62" i="1"/>
  <c r="AQ62" i="1"/>
  <c r="T62" i="1"/>
  <c r="DI61" i="1"/>
  <c r="CW61" i="1"/>
  <c r="BZ61" i="1"/>
  <c r="BN61" i="1"/>
  <c r="AQ61" i="1"/>
  <c r="T61" i="1"/>
  <c r="DI60" i="1"/>
  <c r="CW60" i="1"/>
  <c r="BZ60" i="1"/>
  <c r="BN60" i="1"/>
  <c r="AQ60" i="1"/>
  <c r="T60" i="1"/>
  <c r="DI59" i="1"/>
  <c r="CW59" i="1"/>
  <c r="BZ59" i="1"/>
  <c r="BN59" i="1"/>
  <c r="AQ59" i="1"/>
  <c r="T59" i="1"/>
  <c r="DI58" i="1"/>
  <c r="CW58" i="1"/>
  <c r="BZ58" i="1"/>
  <c r="BN58" i="1"/>
  <c r="AQ58" i="1"/>
  <c r="T58" i="1"/>
  <c r="DI57" i="1"/>
  <c r="CW57" i="1"/>
  <c r="BZ57" i="1"/>
  <c r="BN57" i="1"/>
  <c r="AQ57" i="1"/>
  <c r="T57" i="1"/>
  <c r="DI56" i="1"/>
  <c r="CW56" i="1"/>
  <c r="BZ56" i="1"/>
  <c r="BN56" i="1"/>
  <c r="AQ56" i="1"/>
  <c r="T56" i="1"/>
  <c r="DI55" i="1"/>
  <c r="CW55" i="1"/>
  <c r="BZ55" i="1"/>
  <c r="BN55" i="1"/>
  <c r="AQ55" i="1"/>
  <c r="T55" i="1"/>
  <c r="DI54" i="1"/>
  <c r="CW54" i="1"/>
  <c r="BZ54" i="1"/>
  <c r="BN54" i="1"/>
  <c r="AQ54" i="1"/>
  <c r="T54" i="1"/>
  <c r="DI53" i="1"/>
  <c r="CW53" i="1"/>
  <c r="BZ53" i="1"/>
  <c r="BN53" i="1"/>
  <c r="AQ53" i="1"/>
  <c r="T53" i="1"/>
  <c r="DI52" i="1"/>
  <c r="CW52" i="1"/>
  <c r="BZ52" i="1"/>
  <c r="BN52" i="1"/>
  <c r="AQ52" i="1"/>
  <c r="T52" i="1"/>
  <c r="DI51" i="1"/>
  <c r="CW51" i="1"/>
  <c r="BZ51" i="1"/>
  <c r="BN51" i="1"/>
  <c r="AQ51" i="1"/>
  <c r="T51" i="1"/>
  <c r="DI50" i="1"/>
  <c r="CW50" i="1"/>
  <c r="BZ50" i="1"/>
  <c r="BN50" i="1"/>
  <c r="AQ50" i="1"/>
  <c r="K50" i="1"/>
  <c r="K106" i="1" s="1"/>
  <c r="I50" i="1"/>
  <c r="T50" i="1" s="1"/>
  <c r="DI49" i="1"/>
  <c r="CW49" i="1"/>
  <c r="BZ49" i="1"/>
  <c r="BN49" i="1"/>
  <c r="AQ49" i="1"/>
  <c r="T49" i="1"/>
  <c r="DI48" i="1"/>
  <c r="CW48" i="1"/>
  <c r="BZ48" i="1"/>
  <c r="BN48" i="1"/>
  <c r="AQ48" i="1"/>
  <c r="I48" i="1"/>
  <c r="T48" i="1" s="1"/>
  <c r="DI47" i="1"/>
  <c r="CW47" i="1"/>
  <c r="BZ47" i="1"/>
  <c r="BN47" i="1"/>
  <c r="AQ47" i="1"/>
  <c r="I47" i="1"/>
  <c r="T47" i="1" s="1"/>
  <c r="DI46" i="1"/>
  <c r="CW46" i="1"/>
  <c r="BZ46" i="1"/>
  <c r="BN46" i="1"/>
  <c r="AQ46" i="1"/>
  <c r="T46" i="1"/>
  <c r="DI45" i="1"/>
  <c r="CW45" i="1"/>
  <c r="BZ45" i="1"/>
  <c r="BN45" i="1"/>
  <c r="AQ45" i="1"/>
  <c r="T45" i="1"/>
  <c r="DI44" i="1"/>
  <c r="CW44" i="1"/>
  <c r="BZ44" i="1"/>
  <c r="BN44" i="1"/>
  <c r="AQ44" i="1"/>
  <c r="T44" i="1"/>
  <c r="I44" i="1"/>
  <c r="DI43" i="1"/>
  <c r="CW43" i="1"/>
  <c r="BZ43" i="1"/>
  <c r="BN43" i="1"/>
  <c r="AQ43" i="1"/>
  <c r="T43" i="1"/>
  <c r="DI42" i="1"/>
  <c r="CW42" i="1"/>
  <c r="BZ42" i="1"/>
  <c r="BN42" i="1"/>
  <c r="AQ42" i="1"/>
  <c r="T42" i="1"/>
  <c r="DI41" i="1"/>
  <c r="CW41" i="1"/>
  <c r="BZ41" i="1"/>
  <c r="BN41" i="1"/>
  <c r="AQ41" i="1"/>
  <c r="T41" i="1"/>
  <c r="DI40" i="1"/>
  <c r="CW40" i="1"/>
  <c r="BZ40" i="1"/>
  <c r="BN40" i="1"/>
  <c r="AQ40" i="1"/>
  <c r="T40" i="1"/>
  <c r="DI39" i="1"/>
  <c r="CW39" i="1"/>
  <c r="BZ39" i="1"/>
  <c r="BN39" i="1"/>
  <c r="AQ39" i="1"/>
  <c r="AN39" i="1"/>
  <c r="T39" i="1"/>
  <c r="DI38" i="1"/>
  <c r="CW38" i="1"/>
  <c r="BZ38" i="1"/>
  <c r="BN38" i="1"/>
  <c r="AQ38" i="1"/>
  <c r="T38" i="1"/>
  <c r="DI37" i="1"/>
  <c r="CW37" i="1"/>
  <c r="BZ37" i="1"/>
  <c r="BN37" i="1"/>
  <c r="AQ37" i="1"/>
  <c r="T37" i="1"/>
  <c r="DI36" i="1"/>
  <c r="CW36" i="1"/>
  <c r="BZ36" i="1"/>
  <c r="BN36" i="1"/>
  <c r="AQ36" i="1"/>
  <c r="T36" i="1"/>
  <c r="DI35" i="1"/>
  <c r="CW35" i="1"/>
  <c r="BZ35" i="1"/>
  <c r="BN35" i="1"/>
  <c r="AQ35" i="1"/>
  <c r="T35" i="1"/>
  <c r="DI34" i="1"/>
  <c r="CW34" i="1"/>
  <c r="BZ34" i="1"/>
  <c r="BN34" i="1"/>
  <c r="AQ34" i="1"/>
  <c r="T34" i="1"/>
  <c r="DI33" i="1"/>
  <c r="CW33" i="1"/>
  <c r="BZ33" i="1"/>
  <c r="BN33" i="1"/>
  <c r="AQ33" i="1"/>
  <c r="T33" i="1"/>
  <c r="DI32" i="1"/>
  <c r="CW32" i="1"/>
  <c r="BZ32" i="1"/>
  <c r="BN32" i="1"/>
  <c r="AQ32" i="1"/>
  <c r="T32" i="1"/>
  <c r="DI31" i="1"/>
  <c r="CW31" i="1"/>
  <c r="BZ31" i="1"/>
  <c r="BN31" i="1"/>
  <c r="AQ31" i="1"/>
  <c r="T31" i="1"/>
  <c r="DI30" i="1"/>
  <c r="CW30" i="1"/>
  <c r="BZ30" i="1"/>
  <c r="BN30" i="1"/>
  <c r="AQ30" i="1"/>
  <c r="T30" i="1"/>
  <c r="DI29" i="1"/>
  <c r="CW29" i="1"/>
  <c r="BZ29" i="1"/>
  <c r="BN29" i="1"/>
  <c r="AQ29" i="1"/>
  <c r="U29" i="1"/>
  <c r="T29" i="1"/>
  <c r="DI28" i="1"/>
  <c r="CW28" i="1"/>
  <c r="BZ28" i="1"/>
  <c r="BN28" i="1"/>
  <c r="AQ28" i="1"/>
  <c r="T28" i="1"/>
  <c r="DI27" i="1"/>
  <c r="CW27" i="1"/>
  <c r="BZ27" i="1"/>
  <c r="BN27" i="1"/>
  <c r="AQ27" i="1"/>
  <c r="T27" i="1"/>
  <c r="DI26" i="1"/>
  <c r="CW26" i="1"/>
  <c r="BZ26" i="1"/>
  <c r="BN26" i="1"/>
  <c r="AQ26" i="1"/>
  <c r="T26" i="1"/>
  <c r="DI25" i="1"/>
  <c r="CW25" i="1"/>
  <c r="BZ25" i="1"/>
  <c r="BN25" i="1"/>
  <c r="AQ25" i="1"/>
  <c r="T25" i="1"/>
  <c r="DI24" i="1"/>
  <c r="CW24" i="1"/>
  <c r="BZ24" i="1"/>
  <c r="BN24" i="1"/>
  <c r="AQ24" i="1"/>
  <c r="T24" i="1"/>
  <c r="DI23" i="1"/>
  <c r="CW23" i="1"/>
  <c r="BZ23" i="1"/>
  <c r="BN23" i="1"/>
  <c r="AQ23" i="1"/>
  <c r="T23" i="1"/>
  <c r="DI22" i="1"/>
  <c r="CW22" i="1"/>
  <c r="BZ22" i="1"/>
  <c r="BN22" i="1"/>
  <c r="AQ22" i="1"/>
  <c r="T22" i="1"/>
  <c r="DI21" i="1"/>
  <c r="CW21" i="1"/>
  <c r="BZ21" i="1"/>
  <c r="BN21" i="1"/>
  <c r="AQ21" i="1"/>
  <c r="T21" i="1"/>
  <c r="DI20" i="1"/>
  <c r="CW20" i="1"/>
  <c r="BZ20" i="1"/>
  <c r="BN20" i="1"/>
  <c r="AQ20" i="1"/>
  <c r="T20" i="1"/>
  <c r="DI19" i="1"/>
  <c r="CW19" i="1"/>
  <c r="BZ19" i="1"/>
  <c r="BN19" i="1"/>
  <c r="AQ19" i="1"/>
  <c r="T19" i="1"/>
  <c r="DI18" i="1"/>
  <c r="CW18" i="1"/>
  <c r="BZ18" i="1"/>
  <c r="BN18" i="1"/>
  <c r="AQ18" i="1"/>
  <c r="T18" i="1"/>
  <c r="DI17" i="1"/>
  <c r="CW17" i="1"/>
  <c r="BZ17" i="1"/>
  <c r="BN17" i="1"/>
  <c r="AQ17" i="1"/>
  <c r="T17" i="1"/>
  <c r="DI16" i="1"/>
  <c r="CW16" i="1"/>
  <c r="BZ16" i="1"/>
  <c r="BN16" i="1"/>
  <c r="AQ16" i="1"/>
  <c r="T16" i="1"/>
  <c r="DI15" i="1"/>
  <c r="CW15" i="1"/>
  <c r="BZ15" i="1"/>
  <c r="BN15" i="1"/>
  <c r="AQ15" i="1"/>
  <c r="T15" i="1"/>
  <c r="DI14" i="1"/>
  <c r="CW14" i="1"/>
  <c r="BZ14" i="1"/>
  <c r="BN14" i="1"/>
  <c r="AQ14" i="1"/>
  <c r="T14" i="1"/>
  <c r="DI13" i="1"/>
  <c r="CW13" i="1"/>
  <c r="BZ13" i="1"/>
  <c r="BN13" i="1"/>
  <c r="AQ13" i="1"/>
  <c r="T13" i="1"/>
  <c r="DI12" i="1"/>
  <c r="CW12" i="1"/>
  <c r="BZ12" i="1"/>
  <c r="BN12" i="1"/>
  <c r="AQ12" i="1"/>
  <c r="T12" i="1"/>
  <c r="DI11" i="1"/>
  <c r="CW11" i="1"/>
  <c r="BZ11" i="1"/>
  <c r="BN11" i="1"/>
  <c r="AQ11" i="1"/>
  <c r="T11" i="1"/>
  <c r="DI10" i="1"/>
  <c r="CW10" i="1"/>
  <c r="BZ10" i="1"/>
  <c r="BN10" i="1"/>
  <c r="AQ10" i="1"/>
  <c r="M10" i="1"/>
  <c r="M106" i="1" s="1"/>
  <c r="M115" i="1" s="1"/>
  <c r="DI9" i="1"/>
  <c r="CW9" i="1"/>
  <c r="BZ9" i="1"/>
  <c r="BN9" i="1"/>
  <c r="AQ9" i="1"/>
  <c r="T9" i="1"/>
  <c r="DI8" i="1"/>
  <c r="CW8" i="1"/>
  <c r="BZ8" i="1"/>
  <c r="BN8" i="1"/>
  <c r="AQ8" i="1"/>
  <c r="T8" i="1"/>
  <c r="DI7" i="1"/>
  <c r="CW7" i="1"/>
  <c r="BZ7" i="1"/>
  <c r="BN7" i="1"/>
  <c r="AQ7" i="1"/>
  <c r="T7" i="1"/>
  <c r="DI6" i="1"/>
  <c r="CW6" i="1"/>
  <c r="BZ6" i="1"/>
  <c r="BN6" i="1"/>
  <c r="AQ6" i="1"/>
  <c r="T6" i="1"/>
  <c r="DI5" i="1"/>
  <c r="CW5" i="1"/>
  <c r="BZ5" i="1"/>
  <c r="BN5" i="1"/>
  <c r="AQ5" i="1"/>
  <c r="T5" i="1"/>
  <c r="DI4" i="1"/>
  <c r="CW4" i="1"/>
  <c r="BZ4" i="1"/>
  <c r="BN4" i="1"/>
  <c r="AQ4" i="1"/>
  <c r="T4" i="1"/>
  <c r="DI3" i="1"/>
  <c r="CW3" i="1"/>
  <c r="BZ3" i="1"/>
  <c r="BN3" i="1"/>
  <c r="AQ3" i="1"/>
  <c r="T3" i="1"/>
  <c r="J107" i="1" l="1"/>
  <c r="AG107" i="1"/>
  <c r="AF108" i="1" s="1"/>
  <c r="AF109" i="1" s="1"/>
  <c r="AF110" i="1" s="1"/>
  <c r="AF111" i="1" s="1"/>
  <c r="AF112" i="1" s="1"/>
  <c r="AF113" i="1" s="1"/>
  <c r="BC108" i="1"/>
  <c r="BC110" i="1" s="1"/>
  <c r="BC111" i="1" s="1"/>
  <c r="BC112" i="1" s="1"/>
  <c r="BC113" i="1" s="1"/>
  <c r="E112" i="2"/>
  <c r="CX108" i="1"/>
  <c r="Q115" i="1"/>
  <c r="AQ90" i="1"/>
  <c r="BS115" i="1"/>
  <c r="I106" i="1"/>
  <c r="I108" i="1" s="1"/>
  <c r="I109" i="1" s="1"/>
  <c r="I110" i="1" s="1"/>
  <c r="I111" i="1" s="1"/>
  <c r="I112" i="1" s="1"/>
  <c r="I113" i="1" s="1"/>
  <c r="T10" i="1"/>
</calcChain>
</file>

<file path=xl/sharedStrings.xml><?xml version="1.0" encoding="utf-8"?>
<sst xmlns="http://schemas.openxmlformats.org/spreadsheetml/2006/main" count="4686" uniqueCount="265">
  <si>
    <t>NO.</t>
  </si>
  <si>
    <t>NOMOR RUAS</t>
  </si>
  <si>
    <t>NAMA RUAS</t>
  </si>
  <si>
    <t xml:space="preserve">PANJANG RUAS </t>
  </si>
  <si>
    <t>FUNGSI JALAN</t>
  </si>
  <si>
    <t>KELAS JALAN</t>
  </si>
  <si>
    <t>Rambu</t>
  </si>
  <si>
    <t>Sisa</t>
  </si>
  <si>
    <t>LPJU</t>
  </si>
  <si>
    <t>Marka</t>
  </si>
  <si>
    <t>Paku Jalan</t>
  </si>
  <si>
    <t>Delineator</t>
  </si>
  <si>
    <t>Guard Rail</t>
  </si>
  <si>
    <t>APILL</t>
  </si>
  <si>
    <t>Cermin Tikung</t>
  </si>
  <si>
    <t>Warning Light</t>
  </si>
  <si>
    <t>( KM )</t>
  </si>
  <si>
    <t>KEB</t>
  </si>
  <si>
    <t xml:space="preserve">  2025 </t>
  </si>
  <si>
    <t>001</t>
  </si>
  <si>
    <t>UMU (BTS PROV GORONTALO) - PALELEH</t>
  </si>
  <si>
    <t>K1</t>
  </si>
  <si>
    <t>III</t>
  </si>
  <si>
    <t>002</t>
  </si>
  <si>
    <t>PALELEH - LOKODOKA</t>
  </si>
  <si>
    <t>003</t>
  </si>
  <si>
    <t>LOKODOKA - BUOL</t>
  </si>
  <si>
    <t>004</t>
  </si>
  <si>
    <t>BUOL - LAKUAN</t>
  </si>
  <si>
    <t>005</t>
  </si>
  <si>
    <t>LAKUAN - LAULALANG</t>
  </si>
  <si>
    <t>006</t>
  </si>
  <si>
    <t>LAULALANG - LINGADAN</t>
  </si>
  <si>
    <t>007</t>
  </si>
  <si>
    <t>LINGADAN - BTS KOTA TOLITOLI</t>
  </si>
  <si>
    <t>K</t>
  </si>
  <si>
    <t>JLN. M. SALEH (TOLI-TOLI)</t>
  </si>
  <si>
    <t>JLN YOS SUDARSO (TOLITOLI)</t>
  </si>
  <si>
    <t>JLN  SYARIF MANSUR (TOLITOLI)</t>
  </si>
  <si>
    <t>JLN. A. YANI (TOLITOLI)</t>
  </si>
  <si>
    <t>008</t>
  </si>
  <si>
    <t>BTS. KOTA TOLITOLI - SILONDOU</t>
  </si>
  <si>
    <t>JLN. MOH. HATTA (TOLITOLI)</t>
  </si>
  <si>
    <t>JLN. ABDUL MUIS (TOLITOLI)</t>
  </si>
  <si>
    <t>JLN. WOLTER MONGINSIDI (TOLITOLI)</t>
  </si>
  <si>
    <t>JLN. SONA (TOLITOLI)</t>
  </si>
  <si>
    <t>JL. TADULAKO (TOLITOLI)</t>
  </si>
  <si>
    <t>009</t>
  </si>
  <si>
    <t>SILONDOU - MALALA</t>
  </si>
  <si>
    <t>HI</t>
  </si>
  <si>
    <t>010</t>
  </si>
  <si>
    <t>MALALA - OGOTUA</t>
  </si>
  <si>
    <t>011</t>
  </si>
  <si>
    <t>OGOTUA - OGOAMAS (BTS. KAB. DONGGALA)</t>
  </si>
  <si>
    <t>012</t>
  </si>
  <si>
    <t>OGOAMAS (BTS. KAB. TOLI-TOLI) - TONGGOLOBIBI</t>
  </si>
  <si>
    <t>013</t>
  </si>
  <si>
    <t>TONGGOLOBIBI - SABANG</t>
  </si>
  <si>
    <t>014</t>
  </si>
  <si>
    <t>SABANG - TAMBU</t>
  </si>
  <si>
    <t>015</t>
  </si>
  <si>
    <t>TAMBU - TOMPE</t>
  </si>
  <si>
    <t>016</t>
  </si>
  <si>
    <t>TOMPE - PANTOLOAN (BTS. KOTA PALU)</t>
  </si>
  <si>
    <t>017</t>
  </si>
  <si>
    <t>PANTOLOAN (BTS. KAB. DONGGALA) - TAWAELI</t>
  </si>
  <si>
    <t>A</t>
  </si>
  <si>
    <t>II</t>
  </si>
  <si>
    <t>018</t>
  </si>
  <si>
    <t>KEBONSARI (TALISE) - TAWAELI</t>
  </si>
  <si>
    <t>KEBONSARI (PALU) - JLN. TANAH RUNTUH</t>
  </si>
  <si>
    <t>JLN. YOS SUDARSO (PALU)</t>
  </si>
  <si>
    <t>JLN. SAM RATULANGI (PALU)</t>
  </si>
  <si>
    <t>JLN. SUDIRMAN (PALU)</t>
  </si>
  <si>
    <t>JLN. WOLTER MONGINSIDI (PALU)</t>
  </si>
  <si>
    <t>JLN. EMMY SAELAN (PALU)</t>
  </si>
  <si>
    <t>JLN. BASUKI RAHMAT (PALU)</t>
  </si>
  <si>
    <t>JLN. ABDUL RAHMAN SALEH (PALU)</t>
  </si>
  <si>
    <t>JLN. HASANUDDIN II (PALU)</t>
  </si>
  <si>
    <t>019</t>
  </si>
  <si>
    <t>WATUSAMPU (BTS. KOTA PALU/KAB. DONGALA) - AMPERA</t>
  </si>
  <si>
    <t>JLN. HASANUDDIN I (PALU)</t>
  </si>
  <si>
    <t>JLN. GAJAH MADA (PALU)</t>
  </si>
  <si>
    <t>JLN. IMAM BONJOL (PALU)</t>
  </si>
  <si>
    <t>JLN. DIPONEGORO (PALU)</t>
  </si>
  <si>
    <t>JLN. MALONDA (PALU)</t>
  </si>
  <si>
    <t>020</t>
  </si>
  <si>
    <t>AMPERA - SURUMANA (BTS PROV.SULBAR)</t>
  </si>
  <si>
    <t>021</t>
  </si>
  <si>
    <t>MOLOSIPAT (BTS. PROV. GORONTALO) - LAMBUNU</t>
  </si>
  <si>
    <t>022</t>
  </si>
  <si>
    <t>LAMBUNU - MEPANGA</t>
  </si>
  <si>
    <t>023</t>
  </si>
  <si>
    <t>MEPANGA - TINOMBO</t>
  </si>
  <si>
    <t>024</t>
  </si>
  <si>
    <t>TINOMBO - SINEI</t>
  </si>
  <si>
    <t>025</t>
  </si>
  <si>
    <t>SINEI - AMPIBABO</t>
  </si>
  <si>
    <t>026</t>
  </si>
  <si>
    <t>AMPIBABO - TOBOLI</t>
  </si>
  <si>
    <t>027</t>
  </si>
  <si>
    <t>TOBOLI - PARIGI</t>
  </si>
  <si>
    <t>028</t>
  </si>
  <si>
    <t>PARIGI - TOLAI</t>
  </si>
  <si>
    <t>029</t>
  </si>
  <si>
    <t>TOLAI - SAUSU</t>
  </si>
  <si>
    <t>030</t>
  </si>
  <si>
    <t>SAUSU - TOMORO (BTS. KAB. POSO)</t>
  </si>
  <si>
    <t>031</t>
  </si>
  <si>
    <t>TUMORA (BTS. KAB. PARIMO) - TAMBARANA</t>
  </si>
  <si>
    <t>032</t>
  </si>
  <si>
    <t>TAMBARANA - BTS. KOTA POSO</t>
  </si>
  <si>
    <t>JLN. PULAU SABANG (POSO)</t>
  </si>
  <si>
    <t>JLN. PULAU SUMATRA (POSO)</t>
  </si>
  <si>
    <t>JLN. PULAU KALIMANTAN (POSO)</t>
  </si>
  <si>
    <t>033</t>
  </si>
  <si>
    <t>BTS. KOTA POSO / JLN. TABATOKI - TAGOLU</t>
  </si>
  <si>
    <t>JLN. TANJUNG BULU (POSO)</t>
  </si>
  <si>
    <t>JLN. DIPONEGORO (POSO)</t>
  </si>
  <si>
    <t>JLN. TABATOKI (POSO)</t>
  </si>
  <si>
    <t>034</t>
  </si>
  <si>
    <t>TAGOLU - MALEI (BTS. KAB. TOUNA)</t>
  </si>
  <si>
    <t>035</t>
  </si>
  <si>
    <t>MALEI (BTS. KAB. POSO) - UEKULI</t>
  </si>
  <si>
    <t>036</t>
  </si>
  <si>
    <t>UEKULI - MAROWO</t>
  </si>
  <si>
    <t>037</t>
  </si>
  <si>
    <t>MAROWO - AMPANA</t>
  </si>
  <si>
    <t>038</t>
  </si>
  <si>
    <t>AMPANA - BALINGARA (BTS. KAB. BANGGAI)</t>
  </si>
  <si>
    <t>039</t>
  </si>
  <si>
    <t>BALINGARA (BTS. KAB. TOUNA) - BUNTA</t>
  </si>
  <si>
    <t>040</t>
  </si>
  <si>
    <t>BUNTA - PAGIMANA</t>
  </si>
  <si>
    <t>041</t>
  </si>
  <si>
    <t>PAGIMANA - BIAK</t>
  </si>
  <si>
    <t>042</t>
  </si>
  <si>
    <t>BIAK - BTS. KOTA LUWUK</t>
  </si>
  <si>
    <t>JLN. IMAM BONJOL (LUWUK)</t>
  </si>
  <si>
    <t>JLN. SAMRATULANGI  I (LUWUK)</t>
  </si>
  <si>
    <t>JLN. S. MUSI (LUWUK)</t>
  </si>
  <si>
    <t>JLN. HASANUDIN (LUWUK)</t>
  </si>
  <si>
    <t>043</t>
  </si>
  <si>
    <t>BTS. KOTA LUWUK - BATUI</t>
  </si>
  <si>
    <t>JLN. SAM RATULANGI (LUWUK)</t>
  </si>
  <si>
    <t>JLN. A. YANI (LUWUK)</t>
  </si>
  <si>
    <t>JLN. URIP SUMOHARJO (LUWUK)</t>
  </si>
  <si>
    <t>JLN. JEND. SUDIRMAN (LUWUK)</t>
  </si>
  <si>
    <t>JLN. M. HATTA (LUWUK)</t>
  </si>
  <si>
    <t>JLN. YOS SUDARSO (LUWUK)</t>
  </si>
  <si>
    <t>044</t>
  </si>
  <si>
    <t>BATUI - TOILI</t>
  </si>
  <si>
    <t>045</t>
  </si>
  <si>
    <t>TOILI - RATA (BTS. KAB. MOROWALI UTARA)</t>
  </si>
  <si>
    <t>046</t>
  </si>
  <si>
    <t>RATA (BTS. KAB. BANGGAI) - BATURUBE</t>
  </si>
  <si>
    <t>047</t>
  </si>
  <si>
    <t>KOLONODALE - TOMPIRA</t>
  </si>
  <si>
    <t>048</t>
  </si>
  <si>
    <t>TOMPIRA - KEUNO (BTS. KAB. MOROWALI)</t>
  </si>
  <si>
    <t>KEUNO (BTS. KAB. MOROWALI UTARA) - BAHONSUAI</t>
  </si>
  <si>
    <t>049</t>
  </si>
  <si>
    <t>BAHONSUAI - BUNGKU</t>
  </si>
  <si>
    <t>050</t>
  </si>
  <si>
    <t>BUNGKU - BAHODOPI</t>
  </si>
  <si>
    <t>051</t>
  </si>
  <si>
    <t>BAHODOPI - BTS. PROV. SULTRA</t>
  </si>
  <si>
    <t>052</t>
  </si>
  <si>
    <t>TOBOLI - KEBON KOPI (BTS. KAB. DONGGALA)</t>
  </si>
  <si>
    <t>053</t>
  </si>
  <si>
    <t>KEBON KOPI (BTS.KAB. PARIMO) - NUPABOMBA (BTS. KOTA PALU)</t>
  </si>
  <si>
    <t>054</t>
  </si>
  <si>
    <t>NUPABOMBA (BTS. KAB. DONGGALA) - TAWAELI</t>
  </si>
  <si>
    <t>055</t>
  </si>
  <si>
    <t>TAGOLU - TENTENA</t>
  </si>
  <si>
    <t>056</t>
  </si>
  <si>
    <t>TENTENA - TARIPA</t>
  </si>
  <si>
    <t>057</t>
  </si>
  <si>
    <t>TARIPA - PAPE</t>
  </si>
  <si>
    <t>058</t>
  </si>
  <si>
    <t>PAPE - TIDANTANA (BTS. PROV. SULSEL)</t>
  </si>
  <si>
    <t>059</t>
  </si>
  <si>
    <t>TARIPA - TIWA'A (BTS. KAB. MOROWALI UTARA)</t>
  </si>
  <si>
    <t>060</t>
  </si>
  <si>
    <t>TIWA'A (BTS. KAB. POSO) - TOMATA</t>
  </si>
  <si>
    <t>061</t>
  </si>
  <si>
    <t>TOMATA - BETELEME</t>
  </si>
  <si>
    <t>062</t>
  </si>
  <si>
    <t>BETELEME - TOMPIRA</t>
  </si>
  <si>
    <t>063</t>
  </si>
  <si>
    <t>AKSES PELABUHAN TAIPA</t>
  </si>
  <si>
    <t xml:space="preserve">Sisa </t>
  </si>
  <si>
    <t>PANJANG RUAS</t>
  </si>
  <si>
    <t>DATA KINERJA ALAT PENERANGAN JALAN TENAGA SURYA</t>
  </si>
  <si>
    <t>TOT</t>
  </si>
  <si>
    <t>H</t>
  </si>
  <si>
    <t>M</t>
  </si>
  <si>
    <t>JLN SYARIF MANSUR (TOLITOLI)</t>
  </si>
  <si>
    <t>JLN. SAMRATULANGI I (LUWUK)</t>
  </si>
  <si>
    <t>TOTAL</t>
  </si>
  <si>
    <t>KETERANGAN :</t>
  </si>
  <si>
    <t xml:space="preserve">TOTAL APJ </t>
  </si>
  <si>
    <t>:</t>
  </si>
  <si>
    <t>UNIT</t>
  </si>
  <si>
    <t>APJ MATI</t>
  </si>
  <si>
    <t>APJ HIDUP</t>
  </si>
  <si>
    <t>DATA PEMASANGAN ALAT PENERANG JALAN</t>
  </si>
  <si>
    <t>BALAI PENGELOLA TRANSPORTASI DARAT KELAS II SULAWESI TENGAH</t>
  </si>
  <si>
    <t>TAHUN ANGGARAN 2020</t>
  </si>
  <si>
    <t>No</t>
  </si>
  <si>
    <t>LOKASI PEMASANGAN</t>
  </si>
  <si>
    <t>KONDISI</t>
  </si>
  <si>
    <t>PENYEBAB KERUSAKAN DAN SOLUSI</t>
  </si>
  <si>
    <t>Baik</t>
  </si>
  <si>
    <t>Rusak</t>
  </si>
  <si>
    <t>Ruas 019 Watusampu - Ampera s/d Ruas 020 Ampera - Surumana</t>
  </si>
  <si>
    <t>Battery PJU Drop, APJ kemasukan air dan tidak
 dapat berfungsi dengan baik</t>
  </si>
  <si>
    <t>Ruas 021 Lambunu - Molosipat s/d Ruas 022 Lambunu - Mepanga</t>
  </si>
  <si>
    <t>Ruas 033 Bts Kota Poso - Tagolu s/d Ruas 034 Tagolu - Malei</t>
  </si>
  <si>
    <t>Ruas 039 Balingara - Bunta s/d Ruas 042 Biak - Bts Kota Luwuk</t>
  </si>
  <si>
    <t>Ruas 043 Bts Kota Luwuk - Batui s/d Ruas 045 Toili - Rata</t>
  </si>
  <si>
    <t>Ruas 050 Bungku - Bahodopi s/d Ruas 051 Bahodopi - Bts. Prov. Sultra</t>
  </si>
  <si>
    <t>Ruas 055 Tagolu - Tentena s/d Ruas 057 Taripa - Pape</t>
  </si>
  <si>
    <t>Ruas 058 Pape - Tidantana s/d Ruas 059 Taripa - Tiwa'a</t>
  </si>
  <si>
    <t>Ruas 060 Tiwa'a - Tomato s/d Ruas 062 Beteleme - Tompira</t>
  </si>
  <si>
    <t>Ruas 018.1 Tanah Runtuh - Kebunsari s/d Ruas 018 Kebunsari - Taweli</t>
  </si>
  <si>
    <t>Ruas 004 Buol- Lakuan</t>
  </si>
  <si>
    <t>Ruas Jalan Nasional Dalam Kota Palu (018 Kebunsari - Taweli)</t>
  </si>
  <si>
    <t>JUMLAH</t>
  </si>
  <si>
    <t>TAHUN ANGGARAN 2021</t>
  </si>
  <si>
    <t>Ruas 39 Balingara - Bunta s/d Ruas 040 Bunta - Pagimana</t>
  </si>
  <si>
    <t>Ruas 034 Tagolu - Malei s/d Ruas 036 Uekuli - Marowo</t>
  </si>
  <si>
    <t>Ruas 003 Buol - Lakodoka s/d Ruas 004 Lakuan - Buol</t>
  </si>
  <si>
    <t>Ruas 009 Malala - Silondou s/d Ruas 011 Ogoamas - Ogotua</t>
  </si>
  <si>
    <t>Ruas 007 Bts Kota Toli-Toli - Lingadan s/d Ruas 008 Silondou - Bts Kota Toli-Toli</t>
  </si>
  <si>
    <t>Ruas 021 Lambunu - Molosipat s/d Ruas 022 Mepanga - Lambunu</t>
  </si>
  <si>
    <t>Ruas 031 Tumora - Tambarana s/d Ruas 032 Tambarana - Bts Kota Poso</t>
  </si>
  <si>
    <t>Ruas 014 Tambu - Sabang s/d Ruas 016 Pantoloan - Tompe</t>
  </si>
  <si>
    <t>Ruas 063 Akses Pelabuhan Taipa</t>
  </si>
  <si>
    <t>Ruas Jalan Nasional Kota Poso</t>
  </si>
  <si>
    <t>Ruas 025 Ampibabo - Sinei s/d Ruas 026 Toboli - Ampibabo</t>
  </si>
  <si>
    <t>Ruas 059 Taripa - Tiwa'a s/d Ruas 060 Tiwa'a - Tomata</t>
  </si>
  <si>
    <t>Ruas 055 Tagolu - Tentena s/d Ruas 056 Tentena - Taripa</t>
  </si>
  <si>
    <t>Ruas 046 Rata - Baturube s/d Ruas 048.1 Tompira - Kueno</t>
  </si>
  <si>
    <t>TAHUN ANGGARAN 2022</t>
  </si>
  <si>
    <t>Ruas 037 Marowo - Ampana s/d Ruas 041 Pagimana - Biak</t>
  </si>
  <si>
    <t>Ruas 011 Ogoamas - Ogotua s/d Ruas 012 Ogoamas - Tonggolobibi</t>
  </si>
  <si>
    <t>Ruas 056 Tentena - Taripa s/d Ruas 057 Taripa - Pape</t>
  </si>
  <si>
    <t>Ruas 029 Tolai - Sausu</t>
  </si>
  <si>
    <t>Ruas 026 Toboli-Ampibabo</t>
  </si>
  <si>
    <t>Ruas 012 Tonggolobibi - Ogoamas</t>
  </si>
  <si>
    <t>Ruas 021 Lambunu - Molosipat s/d Bts Kota Gorontalo</t>
  </si>
  <si>
    <t>TAHUN ANGGARAN 2023</t>
  </si>
  <si>
    <t>Kabupaten Buol</t>
  </si>
  <si>
    <t>Kabupaten Toli - Toli</t>
  </si>
  <si>
    <t>Kabupaten Morowali</t>
  </si>
  <si>
    <t>Kabupaten Morowali Utara</t>
  </si>
  <si>
    <t>TAHUN ANGGARAN 2024</t>
  </si>
  <si>
    <t>Kabupaten Parigi Moutong</t>
  </si>
  <si>
    <t>Kabupaten Poso</t>
  </si>
  <si>
    <t>Kabupaten Tojo Una Una</t>
  </si>
  <si>
    <t>035 Malei (Bts. Kab Poso)-Uekuli 7</t>
  </si>
  <si>
    <t>036 Uekuli-Marowo 2</t>
  </si>
  <si>
    <t>Kabupaten Banggai</t>
  </si>
  <si>
    <t>DATABASE PERLENGAPAN JALAN BPTD KELAS II SULAWESI TENGAH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</si>
</sst>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_);_(* \(#,##0\);_(* &quot;-&quot;_);_(@_)"/>
    <numFmt numFmtId="165" formatCode="_(* #,##0.00_);_(* \(#,##0.00\);_(* &quot;-&quot;_);_(@_)"/>
    <numFmt numFmtId="166" formatCode="_(* #,##0.0000000_);_(* \(#,##0.0000000\);_(* &quot;-&quot;_);_(@_)"/>
    <numFmt numFmtId="167" formatCode="_(* #,##0.0_);_(* \(#,##0.0\);_(* &quot;-&quot;_);_(@_)"/>
  </numFmts>
  <fonts count="18">
    <font>
      <sz val="10"/>
      <color rgb="FF000000"/>
      <name val="Arial"/>
      <scheme val="minor"/>
    </font>
    <font>
      <b/>
      <sz val="12"/>
      <color theme="1"/>
      <name val="Arial"/>
    </font>
    <font>
      <sz val="10"/>
      <name val="Arial"/>
    </font>
    <font>
      <b/>
      <sz val="12"/>
      <color rgb="FFFF0000"/>
      <name val="Arial"/>
    </font>
    <font>
      <sz val="12"/>
      <color theme="1"/>
      <name val="Arial"/>
    </font>
    <font>
      <sz val="13"/>
      <color theme="1"/>
      <name val="Arial"/>
    </font>
    <font>
      <sz val="12"/>
      <color rgb="FF000000"/>
      <name val="Arial"/>
    </font>
    <font>
      <sz val="11"/>
      <color rgb="FF000000"/>
      <name val="Calibri"/>
    </font>
    <font>
      <b/>
      <sz val="12"/>
      <color rgb="FF000000"/>
      <name val="Arial"/>
    </font>
    <font>
      <sz val="13"/>
      <color rgb="FF000000"/>
      <name val="Arial"/>
    </font>
    <font>
      <sz val="10"/>
      <color theme="1"/>
      <name val="Arial"/>
      <scheme val="minor"/>
    </font>
    <font>
      <b/>
      <sz val="12"/>
      <color theme="1"/>
      <name val="Arial"/>
      <scheme val="minor"/>
    </font>
    <font>
      <b/>
      <sz val="14"/>
      <color rgb="FF000000"/>
      <name val="&quot;Arial Narrow&quot;"/>
    </font>
    <font>
      <b/>
      <sz val="12"/>
      <color rgb="FF000000"/>
      <name val="&quot;Arial Narrow&quot;"/>
    </font>
    <font>
      <sz val="12"/>
      <color rgb="FF000000"/>
      <name val="&quot;Arial Narrow&quot;"/>
    </font>
    <font>
      <b/>
      <sz val="16"/>
      <color rgb="FF000000"/>
      <name val="&quot;Arial Narrow&quot;"/>
    </font>
    <font>
      <b/>
      <sz val="18"/>
      <color rgb="FF000000"/>
      <name val="Calibri"/>
    </font>
    <font>
      <b/>
      <sz val="10"/>
      <color rgb="FF00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  <fill>
      <patternFill patternType="solid">
        <fgColor rgb="FFF4CCCC"/>
        <bgColor rgb="FFF4CCCC"/>
      </patternFill>
    </fill>
    <fill>
      <patternFill patternType="solid">
        <fgColor rgb="FF00FF00"/>
        <bgColor rgb="FF00FF00"/>
      </patternFill>
    </fill>
    <fill>
      <patternFill patternType="solid">
        <fgColor rgb="FFD9D9D9"/>
        <bgColor rgb="FFD9D9D9"/>
      </patternFill>
    </fill>
  </fills>
  <borders count="3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5">
    <xf numFmtId="0" fontId="0" fillId="0" borderId="0" xfId="0"/>
    <xf numFmtId="164" fontId="1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5" fillId="0" borderId="5" xfId="0" applyNumberFormat="1" applyFont="1" applyBorder="1"/>
    <xf numFmtId="165" fontId="4" fillId="0" borderId="5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164" fontId="4" fillId="0" borderId="5" xfId="0" applyNumberFormat="1" applyFont="1" applyBorder="1"/>
    <xf numFmtId="164" fontId="4" fillId="2" borderId="5" xfId="0" applyNumberFormat="1" applyFont="1" applyFill="1" applyBorder="1"/>
    <xf numFmtId="0" fontId="6" fillId="0" borderId="12" xfId="0" applyFont="1" applyBorder="1"/>
    <xf numFmtId="164" fontId="6" fillId="0" borderId="12" xfId="0" applyNumberFormat="1" applyFont="1" applyBorder="1"/>
    <xf numFmtId="0" fontId="6" fillId="4" borderId="12" xfId="0" applyFont="1" applyFill="1" applyBorder="1" applyAlignment="1">
      <alignment horizontal="center"/>
    </xf>
    <xf numFmtId="0" fontId="6" fillId="5" borderId="12" xfId="0" applyFont="1" applyFill="1" applyBorder="1" applyAlignment="1">
      <alignment horizontal="center"/>
    </xf>
    <xf numFmtId="0" fontId="6" fillId="6" borderId="12" xfId="0" applyFont="1" applyFill="1" applyBorder="1" applyAlignment="1">
      <alignment horizontal="center"/>
    </xf>
    <xf numFmtId="0" fontId="6" fillId="2" borderId="12" xfId="0" applyFont="1" applyFill="1" applyBorder="1"/>
    <xf numFmtId="164" fontId="4" fillId="0" borderId="12" xfId="0" applyNumberFormat="1" applyFont="1" applyBorder="1"/>
    <xf numFmtId="164" fontId="4" fillId="2" borderId="5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0" fontId="7" fillId="6" borderId="12" xfId="0" applyFont="1" applyFill="1" applyBorder="1" applyAlignment="1">
      <alignment horizontal="center"/>
    </xf>
    <xf numFmtId="164" fontId="4" fillId="0" borderId="5" xfId="0" applyNumberFormat="1" applyFont="1" applyBorder="1" applyAlignment="1">
      <alignment vertical="center"/>
    </xf>
    <xf numFmtId="164" fontId="4" fillId="2" borderId="5" xfId="0" applyNumberFormat="1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center" vertical="center" wrapText="1"/>
    </xf>
    <xf numFmtId="164" fontId="4" fillId="0" borderId="0" xfId="0" applyNumberFormat="1" applyFont="1"/>
    <xf numFmtId="164" fontId="4" fillId="2" borderId="0" xfId="0" applyNumberFormat="1" applyFont="1" applyFill="1"/>
    <xf numFmtId="164" fontId="4" fillId="3" borderId="0" xfId="0" applyNumberFormat="1" applyFont="1" applyFill="1"/>
    <xf numFmtId="9" fontId="4" fillId="0" borderId="0" xfId="0" applyNumberFormat="1" applyFont="1"/>
    <xf numFmtId="166" fontId="4" fillId="0" borderId="0" xfId="0" applyNumberFormat="1" applyFont="1"/>
    <xf numFmtId="167" fontId="4" fillId="0" borderId="0" xfId="0" applyNumberFormat="1" applyFont="1"/>
    <xf numFmtId="0" fontId="8" fillId="0" borderId="8" xfId="0" applyFont="1" applyBorder="1" applyAlignment="1">
      <alignment horizontal="center" wrapText="1"/>
    </xf>
    <xf numFmtId="0" fontId="8" fillId="0" borderId="12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9" fillId="0" borderId="12" xfId="0" applyFont="1" applyBorder="1"/>
    <xf numFmtId="0" fontId="6" fillId="6" borderId="12" xfId="0" applyFont="1" applyFill="1" applyBorder="1"/>
    <xf numFmtId="0" fontId="7" fillId="6" borderId="12" xfId="0" applyFont="1" applyFill="1" applyBorder="1"/>
    <xf numFmtId="3" fontId="8" fillId="7" borderId="5" xfId="0" applyNumberFormat="1" applyFont="1" applyFill="1" applyBorder="1"/>
    <xf numFmtId="0" fontId="8" fillId="7" borderId="5" xfId="0" applyFont="1" applyFill="1" applyBorder="1"/>
    <xf numFmtId="0" fontId="8" fillId="7" borderId="5" xfId="0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7" fillId="0" borderId="0" xfId="0" applyFont="1"/>
    <xf numFmtId="0" fontId="12" fillId="0" borderId="0" xfId="0" applyFont="1" applyAlignment="1">
      <alignment horizontal="center"/>
    </xf>
    <xf numFmtId="0" fontId="13" fillId="8" borderId="24" xfId="0" applyFont="1" applyFill="1" applyBorder="1" applyAlignment="1">
      <alignment horizontal="center" vertical="center"/>
    </xf>
    <xf numFmtId="0" fontId="13" fillId="8" borderId="25" xfId="0" applyFont="1" applyFill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0" fontId="14" fillId="0" borderId="12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28" xfId="0" applyFont="1" applyBorder="1" applyAlignment="1">
      <alignment vertical="center"/>
    </xf>
    <xf numFmtId="0" fontId="14" fillId="0" borderId="11" xfId="0" applyFont="1" applyBorder="1" applyAlignment="1">
      <alignment horizontal="center" vertical="center"/>
    </xf>
    <xf numFmtId="0" fontId="14" fillId="0" borderId="26" xfId="0" applyFont="1" applyBorder="1" applyAlignment="1">
      <alignment vertical="center"/>
    </xf>
    <xf numFmtId="0" fontId="13" fillId="0" borderId="26" xfId="0" applyFont="1" applyBorder="1" applyAlignment="1">
      <alignment vertical="center"/>
    </xf>
    <xf numFmtId="0" fontId="14" fillId="0" borderId="29" xfId="0" applyFont="1" applyBorder="1" applyAlignment="1">
      <alignment horizontal="center" vertical="center"/>
    </xf>
    <xf numFmtId="0" fontId="14" fillId="0" borderId="15" xfId="0" applyFont="1" applyBorder="1" applyAlignment="1">
      <alignment horizontal="left" vertical="center"/>
    </xf>
    <xf numFmtId="0" fontId="14" fillId="0" borderId="1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8" borderId="31" xfId="0" applyFont="1" applyFill="1" applyBorder="1" applyAlignment="1">
      <alignment horizontal="center" vertical="center"/>
    </xf>
    <xf numFmtId="0" fontId="15" fillId="8" borderId="31" xfId="0" applyFont="1" applyFill="1" applyBorder="1" applyAlignment="1">
      <alignment horizontal="center"/>
    </xf>
    <xf numFmtId="0" fontId="15" fillId="8" borderId="32" xfId="0" applyFont="1" applyFill="1" applyBorder="1" applyAlignment="1">
      <alignment horizontal="center"/>
    </xf>
    <xf numFmtId="0" fontId="7" fillId="8" borderId="33" xfId="0" applyFont="1" applyFill="1" applyBorder="1"/>
    <xf numFmtId="0" fontId="16" fillId="0" borderId="0" xfId="0" applyFont="1" applyAlignment="1">
      <alignment horizontal="center"/>
    </xf>
    <xf numFmtId="0" fontId="13" fillId="8" borderId="20" xfId="0" applyFont="1" applyFill="1" applyBorder="1" applyAlignment="1">
      <alignment horizontal="center" vertical="center"/>
    </xf>
    <xf numFmtId="0" fontId="15" fillId="8" borderId="31" xfId="0" applyFont="1" applyFill="1" applyBorder="1" applyAlignment="1">
      <alignment horizontal="center" vertical="center"/>
    </xf>
    <xf numFmtId="0" fontId="15" fillId="8" borderId="32" xfId="0" applyFont="1" applyFill="1" applyBorder="1" applyAlignment="1">
      <alignment horizontal="center" vertical="center"/>
    </xf>
    <xf numFmtId="0" fontId="7" fillId="8" borderId="34" xfId="0" applyFont="1" applyFill="1" applyBorder="1" applyAlignment="1">
      <alignment vertical="center"/>
    </xf>
    <xf numFmtId="0" fontId="14" fillId="0" borderId="35" xfId="0" applyFont="1" applyBorder="1" applyAlignment="1">
      <alignment horizontal="center" vertical="center"/>
    </xf>
    <xf numFmtId="0" fontId="13" fillId="0" borderId="36" xfId="0" applyFont="1" applyBorder="1" applyAlignment="1">
      <alignment vertical="center"/>
    </xf>
    <xf numFmtId="0" fontId="7" fillId="0" borderId="0" xfId="0" applyFont="1" applyAlignment="1">
      <alignment horizontal="right"/>
    </xf>
    <xf numFmtId="164" fontId="1" fillId="0" borderId="6" xfId="0" applyNumberFormat="1" applyFon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164" fontId="1" fillId="0" borderId="1" xfId="0" applyNumberFormat="1" applyFont="1" applyBorder="1" applyAlignment="1">
      <alignment horizontal="center" vertical="center" wrapText="1"/>
    </xf>
    <xf numFmtId="0" fontId="2" fillId="0" borderId="9" xfId="0" applyFont="1" applyBorder="1"/>
    <xf numFmtId="164" fontId="1" fillId="0" borderId="6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8" fillId="3" borderId="7" xfId="0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2" fillId="0" borderId="13" xfId="0" applyFont="1" applyBorder="1"/>
    <xf numFmtId="0" fontId="8" fillId="0" borderId="2" xfId="0" applyFont="1" applyBorder="1" applyAlignment="1">
      <alignment horizontal="center" vertical="center" wrapText="1"/>
    </xf>
    <xf numFmtId="0" fontId="2" fillId="0" borderId="14" xfId="0" applyFont="1" applyBorder="1"/>
    <xf numFmtId="0" fontId="0" fillId="0" borderId="0" xfId="0"/>
    <xf numFmtId="0" fontId="2" fillId="0" borderId="15" xfId="0" applyFont="1" applyBorder="1"/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7" borderId="6" xfId="0" applyFont="1" applyFill="1" applyBorder="1" applyAlignment="1">
      <alignment horizontal="center"/>
    </xf>
    <xf numFmtId="0" fontId="13" fillId="8" borderId="17" xfId="0" applyFont="1" applyFill="1" applyBorder="1" applyAlignment="1">
      <alignment horizontal="center" vertical="center"/>
    </xf>
    <xf numFmtId="0" fontId="2" fillId="0" borderId="23" xfId="0" applyFont="1" applyBorder="1"/>
    <xf numFmtId="0" fontId="13" fillId="8" borderId="30" xfId="0" applyFont="1" applyFill="1" applyBorder="1" applyAlignment="1">
      <alignment horizontal="center" vertical="center"/>
    </xf>
    <xf numFmtId="0" fontId="2" fillId="0" borderId="31" xfId="0" applyFont="1" applyBorder="1"/>
    <xf numFmtId="0" fontId="12" fillId="0" borderId="0" xfId="0" applyFont="1" applyAlignment="1">
      <alignment horizontal="center"/>
    </xf>
    <xf numFmtId="0" fontId="13" fillId="8" borderId="16" xfId="0" applyFont="1" applyFill="1" applyBorder="1" applyAlignment="1">
      <alignment horizontal="center" vertical="center"/>
    </xf>
    <xf numFmtId="0" fontId="2" fillId="0" borderId="22" xfId="0" applyFont="1" applyBorder="1"/>
    <xf numFmtId="0" fontId="13" fillId="8" borderId="19" xfId="0" applyFont="1" applyFill="1" applyBorder="1" applyAlignment="1">
      <alignment horizontal="center" vertical="center"/>
    </xf>
    <xf numFmtId="0" fontId="2" fillId="0" borderId="20" xfId="0" applyFont="1" applyBorder="1"/>
    <xf numFmtId="0" fontId="13" fillId="8" borderId="21" xfId="0" applyFont="1" applyFill="1" applyBorder="1" applyAlignment="1">
      <alignment horizontal="center" vertical="center"/>
    </xf>
    <xf numFmtId="0" fontId="2" fillId="0" borderId="26" xfId="0" applyFont="1" applyBorder="1"/>
    <xf numFmtId="0" fontId="13" fillId="8" borderId="30" xfId="0" applyFont="1" applyFill="1" applyBorder="1" applyAlignment="1">
      <alignment horizontal="center"/>
    </xf>
    <xf numFmtId="0" fontId="13" fillId="8" borderId="18" xfId="0" applyFont="1" applyFill="1" applyBorder="1" applyAlignment="1">
      <alignment horizontal="center" vertical="center"/>
    </xf>
    <xf numFmtId="0" fontId="2" fillId="0" borderId="24" xfId="0" applyFont="1" applyBorder="1"/>
    <xf numFmtId="0" fontId="1" fillId="0" borderId="5" xfId="0" applyFont="1" applyFill="1" applyBorder="1" applyAlignment="1">
      <alignment horizontal="center" vertical="center"/>
    </xf>
    <xf numFmtId="164" fontId="4" fillId="0" borderId="5" xfId="0" applyNumberFormat="1" applyFont="1" applyFill="1" applyBorder="1"/>
    <xf numFmtId="164" fontId="4" fillId="0" borderId="0" xfId="0" applyNumberFormat="1" applyFont="1" applyFill="1"/>
    <xf numFmtId="0" fontId="0" fillId="0" borderId="0" xfId="0" applyFill="1"/>
    <xf numFmtId="0" fontId="0" fillId="0" borderId="0" xfId="0" applyAlignment="1">
      <alignment horizontal="center"/>
    </xf>
    <xf numFmtId="0" fontId="1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F50E6-7581-44D8-9EAF-DF0F8FBA45D8}">
  <sheetPr>
    <tabColor rgb="FFFFFF00"/>
    <pageSetUpPr fitToPage="1"/>
  </sheetPr>
  <dimension ref="A1:T991"/>
  <sheetViews>
    <sheetView tabSelected="1" view="pageBreakPreview" zoomScale="60" zoomScaleNormal="100" workbookViewId="0">
      <selection activeCell="G10" sqref="G10"/>
    </sheetView>
  </sheetViews>
  <sheetFormatPr defaultColWidth="12.6328125" defaultRowHeight="15.75" customHeight="1"/>
  <cols>
    <col min="1" max="1" width="7.453125" customWidth="1"/>
    <col min="2" max="2" width="6.08984375" customWidth="1"/>
    <col min="3" max="3" width="5.81640625" customWidth="1"/>
    <col min="4" max="4" width="4.81640625" customWidth="1"/>
    <col min="5" max="5" width="61.08984375" customWidth="1"/>
    <col min="6" max="6" width="12" customWidth="1"/>
    <col min="7" max="7" width="8.7265625" customWidth="1"/>
    <col min="8" max="8" width="8" customWidth="1"/>
    <col min="9" max="9" width="11.26953125" customWidth="1"/>
    <col min="10" max="10" width="8" customWidth="1"/>
    <col min="11" max="11" width="7.453125" customWidth="1"/>
    <col min="12" max="14" width="9.453125" customWidth="1"/>
    <col min="15" max="15" width="8" customWidth="1"/>
    <col min="16" max="16" width="7.08984375" customWidth="1"/>
    <col min="17" max="18" width="7.453125" customWidth="1"/>
    <col min="19" max="19" width="10.453125" customWidth="1"/>
  </cols>
  <sheetData>
    <row r="1" spans="1:20" ht="15.75" customHeight="1">
      <c r="A1" s="124" t="s">
        <v>264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</row>
    <row r="3" spans="1:20" ht="31.5" customHeight="1">
      <c r="A3" s="86" t="s">
        <v>0</v>
      </c>
      <c r="B3" s="87" t="s">
        <v>1</v>
      </c>
      <c r="C3" s="88"/>
      <c r="D3" s="89"/>
      <c r="E3" s="86" t="s">
        <v>2</v>
      </c>
      <c r="F3" s="1" t="s">
        <v>3</v>
      </c>
      <c r="G3" s="83" t="s">
        <v>4</v>
      </c>
      <c r="H3" s="83" t="s">
        <v>5</v>
      </c>
      <c r="I3" s="80" t="s">
        <v>6</v>
      </c>
      <c r="J3" s="81"/>
      <c r="K3" s="81"/>
      <c r="L3" s="81"/>
      <c r="M3" s="81"/>
      <c r="N3" s="81"/>
      <c r="O3" s="81"/>
      <c r="P3" s="81"/>
      <c r="Q3" s="81"/>
      <c r="R3" s="81"/>
      <c r="S3" s="82"/>
    </row>
    <row r="4" spans="1:20" ht="15.5">
      <c r="A4" s="84"/>
      <c r="B4" s="90"/>
      <c r="C4" s="91"/>
      <c r="D4" s="92"/>
      <c r="E4" s="84"/>
      <c r="F4" s="1" t="s">
        <v>16</v>
      </c>
      <c r="G4" s="84"/>
      <c r="H4" s="84"/>
      <c r="I4" s="1" t="s">
        <v>17</v>
      </c>
      <c r="J4" s="2">
        <v>2016</v>
      </c>
      <c r="K4" s="3">
        <v>2017</v>
      </c>
      <c r="L4" s="4">
        <v>2018</v>
      </c>
      <c r="M4" s="4">
        <v>2019</v>
      </c>
      <c r="N4" s="4">
        <v>2020</v>
      </c>
      <c r="O4" s="4">
        <v>2021</v>
      </c>
      <c r="P4" s="4">
        <v>2022</v>
      </c>
      <c r="Q4" s="5">
        <v>2023</v>
      </c>
      <c r="R4" s="5">
        <v>2024</v>
      </c>
      <c r="S4" s="5">
        <v>2025</v>
      </c>
    </row>
    <row r="5" spans="1:20" ht="16.5">
      <c r="A5" s="9">
        <v>1</v>
      </c>
      <c r="B5" s="9" t="s">
        <v>19</v>
      </c>
      <c r="C5" s="9"/>
      <c r="D5" s="9"/>
      <c r="E5" s="10" t="s">
        <v>20</v>
      </c>
      <c r="F5" s="11">
        <v>36.299999999999997</v>
      </c>
      <c r="G5" s="9" t="s">
        <v>21</v>
      </c>
      <c r="H5" s="12" t="s">
        <v>22</v>
      </c>
      <c r="I5" s="12">
        <v>622</v>
      </c>
      <c r="J5" s="12"/>
      <c r="K5" s="13"/>
      <c r="L5" s="13">
        <v>299</v>
      </c>
      <c r="M5" s="13"/>
      <c r="N5" s="13"/>
      <c r="O5" s="12"/>
      <c r="P5" s="13"/>
      <c r="Q5" s="13"/>
      <c r="R5" s="13"/>
      <c r="S5" s="15"/>
    </row>
    <row r="6" spans="1:20" ht="15.5">
      <c r="A6" s="9">
        <v>2</v>
      </c>
      <c r="B6" s="9" t="s">
        <v>23</v>
      </c>
      <c r="C6" s="9"/>
      <c r="D6" s="9"/>
      <c r="E6" s="13" t="s">
        <v>24</v>
      </c>
      <c r="F6" s="11">
        <v>49.8</v>
      </c>
      <c r="G6" s="9" t="s">
        <v>21</v>
      </c>
      <c r="H6" s="12" t="s">
        <v>22</v>
      </c>
      <c r="I6" s="12">
        <v>244</v>
      </c>
      <c r="J6" s="12"/>
      <c r="K6" s="13">
        <v>233</v>
      </c>
      <c r="L6" s="13"/>
      <c r="M6" s="13"/>
      <c r="N6" s="13"/>
      <c r="O6" s="12"/>
      <c r="P6" s="13"/>
      <c r="Q6" s="13"/>
      <c r="R6" s="13"/>
      <c r="S6" s="15"/>
    </row>
    <row r="7" spans="1:20" ht="16.5">
      <c r="A7" s="9">
        <v>3</v>
      </c>
      <c r="B7" s="9" t="s">
        <v>25</v>
      </c>
      <c r="C7" s="9"/>
      <c r="D7" s="9"/>
      <c r="E7" s="10" t="s">
        <v>26</v>
      </c>
      <c r="F7" s="11">
        <v>48.9</v>
      </c>
      <c r="G7" s="9" t="s">
        <v>21</v>
      </c>
      <c r="H7" s="12" t="s">
        <v>22</v>
      </c>
      <c r="I7" s="12">
        <v>1012</v>
      </c>
      <c r="J7" s="12"/>
      <c r="K7" s="13">
        <v>456</v>
      </c>
      <c r="L7" s="10">
        <v>139</v>
      </c>
      <c r="M7" s="13"/>
      <c r="N7" s="13"/>
      <c r="O7" s="12"/>
      <c r="P7" s="13"/>
      <c r="Q7" s="13">
        <v>879</v>
      </c>
      <c r="R7" s="13"/>
      <c r="S7" s="15"/>
    </row>
    <row r="8" spans="1:20" ht="15.5">
      <c r="A8" s="9">
        <v>4</v>
      </c>
      <c r="B8" s="9" t="s">
        <v>27</v>
      </c>
      <c r="C8" s="9"/>
      <c r="D8" s="9"/>
      <c r="E8" s="13" t="s">
        <v>28</v>
      </c>
      <c r="F8" s="11">
        <v>49.6</v>
      </c>
      <c r="G8" s="9" t="s">
        <v>21</v>
      </c>
      <c r="H8" s="12" t="s">
        <v>22</v>
      </c>
      <c r="I8" s="12">
        <v>1611</v>
      </c>
      <c r="J8" s="12"/>
      <c r="K8" s="13"/>
      <c r="L8" s="13"/>
      <c r="M8" s="13">
        <v>360</v>
      </c>
      <c r="N8" s="13">
        <v>64</v>
      </c>
      <c r="O8" s="12">
        <v>254</v>
      </c>
      <c r="P8" s="13"/>
      <c r="Q8" s="13">
        <v>341</v>
      </c>
      <c r="R8" s="13"/>
      <c r="S8" s="15"/>
    </row>
    <row r="9" spans="1:20" ht="15.5">
      <c r="A9" s="9">
        <v>5</v>
      </c>
      <c r="B9" s="9" t="s">
        <v>29</v>
      </c>
      <c r="C9" s="9"/>
      <c r="D9" s="9"/>
      <c r="E9" s="13" t="s">
        <v>30</v>
      </c>
      <c r="F9" s="11">
        <v>49</v>
      </c>
      <c r="G9" s="9" t="s">
        <v>21</v>
      </c>
      <c r="H9" s="12" t="s">
        <v>22</v>
      </c>
      <c r="I9" s="12">
        <v>887</v>
      </c>
      <c r="J9" s="12"/>
      <c r="K9" s="13"/>
      <c r="L9" s="13">
        <v>121</v>
      </c>
      <c r="M9" s="13"/>
      <c r="N9" s="13"/>
      <c r="O9" s="12"/>
      <c r="P9" s="13"/>
      <c r="Q9" s="13"/>
      <c r="R9" s="13"/>
      <c r="S9" s="15"/>
    </row>
    <row r="10" spans="1:20" ht="15.5">
      <c r="A10" s="9">
        <v>6</v>
      </c>
      <c r="B10" s="9" t="s">
        <v>31</v>
      </c>
      <c r="C10" s="9"/>
      <c r="D10" s="9"/>
      <c r="E10" s="13" t="s">
        <v>32</v>
      </c>
      <c r="F10" s="11">
        <v>20.399999999999999</v>
      </c>
      <c r="G10" s="9" t="s">
        <v>21</v>
      </c>
      <c r="H10" s="12" t="s">
        <v>22</v>
      </c>
      <c r="I10" s="12">
        <v>432</v>
      </c>
      <c r="J10" s="12"/>
      <c r="K10" s="13"/>
      <c r="L10" s="13">
        <v>134</v>
      </c>
      <c r="M10" s="13"/>
      <c r="N10" s="13"/>
      <c r="O10" s="12"/>
      <c r="P10" s="13"/>
      <c r="Q10" s="13"/>
      <c r="R10" s="13"/>
      <c r="S10" s="15"/>
    </row>
    <row r="11" spans="1:20" ht="15.5">
      <c r="A11" s="9">
        <v>7</v>
      </c>
      <c r="B11" s="9" t="s">
        <v>33</v>
      </c>
      <c r="C11" s="9"/>
      <c r="D11" s="9"/>
      <c r="E11" s="13" t="s">
        <v>34</v>
      </c>
      <c r="F11" s="11">
        <v>37.299999999999997</v>
      </c>
      <c r="G11" s="9" t="s">
        <v>21</v>
      </c>
      <c r="H11" s="12" t="s">
        <v>22</v>
      </c>
      <c r="I11" s="12">
        <v>729</v>
      </c>
      <c r="J11" s="12"/>
      <c r="K11" s="13"/>
      <c r="L11" s="13"/>
      <c r="M11" s="13">
        <v>43</v>
      </c>
      <c r="N11" s="13"/>
      <c r="O11" s="12">
        <v>554</v>
      </c>
      <c r="P11" s="13"/>
      <c r="Q11" s="13"/>
      <c r="R11" s="13"/>
      <c r="S11" s="15"/>
    </row>
    <row r="12" spans="1:20" ht="15.5">
      <c r="A12" s="9">
        <v>8</v>
      </c>
      <c r="B12" s="9" t="s">
        <v>33</v>
      </c>
      <c r="C12" s="9">
        <v>11</v>
      </c>
      <c r="D12" s="9" t="s">
        <v>35</v>
      </c>
      <c r="E12" s="13" t="s">
        <v>36</v>
      </c>
      <c r="F12" s="11">
        <v>8.6</v>
      </c>
      <c r="G12" s="9" t="s">
        <v>21</v>
      </c>
      <c r="H12" s="12" t="s">
        <v>22</v>
      </c>
      <c r="I12" s="12">
        <v>142</v>
      </c>
      <c r="J12" s="12"/>
      <c r="K12" s="13"/>
      <c r="L12" s="13"/>
      <c r="M12" s="13">
        <f>77+28</f>
        <v>105</v>
      </c>
      <c r="N12" s="13"/>
      <c r="O12" s="12"/>
      <c r="P12" s="13"/>
      <c r="Q12" s="13"/>
      <c r="R12" s="13"/>
      <c r="S12" s="15"/>
    </row>
    <row r="13" spans="1:20" ht="15.5">
      <c r="A13" s="9">
        <v>9</v>
      </c>
      <c r="B13" s="9" t="s">
        <v>33</v>
      </c>
      <c r="C13" s="9">
        <v>12</v>
      </c>
      <c r="D13" s="9" t="s">
        <v>35</v>
      </c>
      <c r="E13" s="13" t="s">
        <v>37</v>
      </c>
      <c r="F13" s="11">
        <v>2.2999999999999998</v>
      </c>
      <c r="G13" s="9" t="s">
        <v>21</v>
      </c>
      <c r="H13" s="12" t="s">
        <v>22</v>
      </c>
      <c r="I13" s="12">
        <v>89</v>
      </c>
      <c r="J13" s="12"/>
      <c r="K13" s="13"/>
      <c r="L13" s="13"/>
      <c r="M13" s="13"/>
      <c r="N13" s="13"/>
      <c r="O13" s="12"/>
      <c r="P13" s="13"/>
      <c r="Q13" s="13"/>
      <c r="R13" s="13"/>
      <c r="S13" s="15"/>
    </row>
    <row r="14" spans="1:20" ht="15.5">
      <c r="A14" s="9">
        <v>10</v>
      </c>
      <c r="B14" s="9" t="s">
        <v>33</v>
      </c>
      <c r="C14" s="9">
        <v>13</v>
      </c>
      <c r="D14" s="9" t="s">
        <v>35</v>
      </c>
      <c r="E14" s="13" t="s">
        <v>38</v>
      </c>
      <c r="F14" s="11">
        <v>0.7</v>
      </c>
      <c r="G14" s="9" t="s">
        <v>21</v>
      </c>
      <c r="H14" s="12" t="s">
        <v>22</v>
      </c>
      <c r="I14" s="12">
        <v>60</v>
      </c>
      <c r="J14" s="12"/>
      <c r="K14" s="13"/>
      <c r="L14" s="13"/>
      <c r="M14" s="13"/>
      <c r="N14" s="13"/>
      <c r="O14" s="12"/>
      <c r="P14" s="13"/>
      <c r="Q14" s="13"/>
      <c r="R14" s="13"/>
      <c r="S14" s="15"/>
    </row>
    <row r="15" spans="1:20" ht="15.5">
      <c r="A15" s="9">
        <v>11</v>
      </c>
      <c r="B15" s="9" t="s">
        <v>33</v>
      </c>
      <c r="C15" s="9">
        <v>14</v>
      </c>
      <c r="D15" s="9" t="s">
        <v>35</v>
      </c>
      <c r="E15" s="13" t="s">
        <v>39</v>
      </c>
      <c r="F15" s="11">
        <v>0.4</v>
      </c>
      <c r="G15" s="9" t="s">
        <v>21</v>
      </c>
      <c r="H15" s="12" t="s">
        <v>22</v>
      </c>
      <c r="I15" s="12">
        <v>44</v>
      </c>
      <c r="J15" s="12"/>
      <c r="K15" s="13"/>
      <c r="L15" s="13"/>
      <c r="M15" s="13"/>
      <c r="N15" s="13"/>
      <c r="O15" s="12"/>
      <c r="P15" s="13"/>
      <c r="Q15" s="13"/>
      <c r="R15" s="13"/>
      <c r="S15" s="15"/>
    </row>
    <row r="16" spans="1:20" ht="15.5">
      <c r="A16" s="9">
        <v>12</v>
      </c>
      <c r="B16" s="9" t="s">
        <v>40</v>
      </c>
      <c r="C16" s="9"/>
      <c r="D16" s="9"/>
      <c r="E16" s="13" t="s">
        <v>41</v>
      </c>
      <c r="F16" s="11">
        <v>34</v>
      </c>
      <c r="G16" s="9" t="s">
        <v>21</v>
      </c>
      <c r="H16" s="12" t="s">
        <v>22</v>
      </c>
      <c r="I16" s="12">
        <v>266</v>
      </c>
      <c r="J16" s="12"/>
      <c r="K16" s="13"/>
      <c r="L16" s="13"/>
      <c r="M16" s="13"/>
      <c r="N16" s="13"/>
      <c r="O16" s="12"/>
      <c r="P16" s="13"/>
      <c r="Q16" s="13"/>
      <c r="R16" s="13"/>
      <c r="S16" s="15"/>
    </row>
    <row r="17" spans="1:19" ht="15.5">
      <c r="A17" s="9">
        <v>13</v>
      </c>
      <c r="B17" s="9" t="s">
        <v>40</v>
      </c>
      <c r="C17" s="9">
        <v>11</v>
      </c>
      <c r="D17" s="9" t="s">
        <v>35</v>
      </c>
      <c r="E17" s="13" t="s">
        <v>42</v>
      </c>
      <c r="F17" s="11">
        <v>0.9</v>
      </c>
      <c r="G17" s="9" t="s">
        <v>21</v>
      </c>
      <c r="H17" s="12" t="s">
        <v>22</v>
      </c>
      <c r="I17" s="12">
        <v>26</v>
      </c>
      <c r="J17" s="12"/>
      <c r="K17" s="13"/>
      <c r="L17" s="13"/>
      <c r="M17" s="13"/>
      <c r="N17" s="13"/>
      <c r="O17" s="12"/>
      <c r="P17" s="13"/>
      <c r="Q17" s="13"/>
      <c r="R17" s="13"/>
      <c r="S17" s="15"/>
    </row>
    <row r="18" spans="1:19" ht="15.5">
      <c r="A18" s="9">
        <v>14</v>
      </c>
      <c r="B18" s="9" t="s">
        <v>40</v>
      </c>
      <c r="C18" s="9">
        <v>12</v>
      </c>
      <c r="D18" s="9" t="s">
        <v>35</v>
      </c>
      <c r="E18" s="13" t="s">
        <v>43</v>
      </c>
      <c r="F18" s="11">
        <v>0.9</v>
      </c>
      <c r="G18" s="9" t="s">
        <v>21</v>
      </c>
      <c r="H18" s="12" t="s">
        <v>22</v>
      </c>
      <c r="I18" s="12">
        <v>22</v>
      </c>
      <c r="J18" s="12"/>
      <c r="K18" s="13"/>
      <c r="L18" s="13"/>
      <c r="M18" s="13"/>
      <c r="N18" s="13"/>
      <c r="O18" s="12"/>
      <c r="P18" s="13"/>
      <c r="Q18" s="13"/>
      <c r="R18" s="13"/>
      <c r="S18" s="15"/>
    </row>
    <row r="19" spans="1:19" ht="15.5">
      <c r="A19" s="9">
        <v>15</v>
      </c>
      <c r="B19" s="9" t="s">
        <v>40</v>
      </c>
      <c r="C19" s="9">
        <v>13</v>
      </c>
      <c r="D19" s="9" t="s">
        <v>35</v>
      </c>
      <c r="E19" s="13" t="s">
        <v>44</v>
      </c>
      <c r="F19" s="11">
        <v>1.2</v>
      </c>
      <c r="G19" s="9" t="s">
        <v>21</v>
      </c>
      <c r="H19" s="12" t="s">
        <v>22</v>
      </c>
      <c r="I19" s="12">
        <v>26</v>
      </c>
      <c r="J19" s="12"/>
      <c r="K19" s="13"/>
      <c r="L19" s="13"/>
      <c r="M19" s="13"/>
      <c r="N19" s="13"/>
      <c r="O19" s="12"/>
      <c r="P19" s="13"/>
      <c r="Q19" s="13"/>
      <c r="R19" s="13"/>
      <c r="S19" s="15"/>
    </row>
    <row r="20" spans="1:19" ht="15.5">
      <c r="A20" s="9">
        <v>16</v>
      </c>
      <c r="B20" s="9" t="s">
        <v>40</v>
      </c>
      <c r="C20" s="9">
        <v>14</v>
      </c>
      <c r="D20" s="9" t="s">
        <v>35</v>
      </c>
      <c r="E20" s="13" t="s">
        <v>45</v>
      </c>
      <c r="F20" s="11">
        <v>2.2999999999999998</v>
      </c>
      <c r="G20" s="9" t="s">
        <v>21</v>
      </c>
      <c r="H20" s="12" t="s">
        <v>22</v>
      </c>
      <c r="I20" s="12">
        <v>84</v>
      </c>
      <c r="J20" s="12"/>
      <c r="K20" s="13"/>
      <c r="L20" s="13"/>
      <c r="M20" s="13"/>
      <c r="N20" s="13"/>
      <c r="O20" s="12"/>
      <c r="P20" s="13"/>
      <c r="Q20" s="13"/>
      <c r="R20" s="13"/>
      <c r="S20" s="15"/>
    </row>
    <row r="21" spans="1:19" ht="15.5">
      <c r="A21" s="9">
        <v>17</v>
      </c>
      <c r="B21" s="9" t="s">
        <v>40</v>
      </c>
      <c r="C21" s="9">
        <v>15</v>
      </c>
      <c r="D21" s="9" t="s">
        <v>35</v>
      </c>
      <c r="E21" s="13" t="s">
        <v>46</v>
      </c>
      <c r="F21" s="11">
        <v>1.1000000000000001</v>
      </c>
      <c r="G21" s="9" t="s">
        <v>21</v>
      </c>
      <c r="H21" s="12" t="s">
        <v>22</v>
      </c>
      <c r="I21" s="12">
        <v>50</v>
      </c>
      <c r="J21" s="12"/>
      <c r="K21" s="13"/>
      <c r="L21" s="13"/>
      <c r="M21" s="13"/>
      <c r="N21" s="13"/>
      <c r="O21" s="12"/>
      <c r="P21" s="13"/>
      <c r="Q21" s="13"/>
      <c r="R21" s="13"/>
      <c r="S21" s="15"/>
    </row>
    <row r="22" spans="1:19" ht="15.5">
      <c r="A22" s="9">
        <v>18</v>
      </c>
      <c r="B22" s="9" t="s">
        <v>47</v>
      </c>
      <c r="C22" s="9"/>
      <c r="D22" s="9"/>
      <c r="E22" s="13" t="s">
        <v>48</v>
      </c>
      <c r="F22" s="11">
        <v>39.1</v>
      </c>
      <c r="G22" s="9" t="s">
        <v>21</v>
      </c>
      <c r="H22" s="12" t="s">
        <v>49</v>
      </c>
      <c r="I22" s="12">
        <v>282</v>
      </c>
      <c r="J22" s="12"/>
      <c r="K22" s="13"/>
      <c r="L22" s="13"/>
      <c r="M22" s="13">
        <v>120</v>
      </c>
      <c r="N22" s="13"/>
      <c r="O22" s="12">
        <v>484</v>
      </c>
      <c r="P22" s="13"/>
      <c r="Q22" s="13">
        <v>7</v>
      </c>
      <c r="R22" s="13"/>
      <c r="S22" s="15"/>
    </row>
    <row r="23" spans="1:19" ht="15.5">
      <c r="A23" s="9">
        <v>19</v>
      </c>
      <c r="B23" s="9" t="s">
        <v>50</v>
      </c>
      <c r="C23" s="9"/>
      <c r="D23" s="9"/>
      <c r="E23" s="13" t="s">
        <v>51</v>
      </c>
      <c r="F23" s="11">
        <v>55.7</v>
      </c>
      <c r="G23" s="9" t="s">
        <v>21</v>
      </c>
      <c r="H23" s="12" t="s">
        <v>22</v>
      </c>
      <c r="I23" s="12">
        <v>800</v>
      </c>
      <c r="J23" s="12"/>
      <c r="K23" s="13"/>
      <c r="L23" s="13"/>
      <c r="M23" s="13"/>
      <c r="N23" s="13"/>
      <c r="O23" s="12"/>
      <c r="P23" s="13"/>
      <c r="Q23" s="13">
        <v>493</v>
      </c>
      <c r="R23" s="13"/>
      <c r="S23" s="15"/>
    </row>
    <row r="24" spans="1:19" ht="15.5">
      <c r="A24" s="9">
        <v>20</v>
      </c>
      <c r="B24" s="9" t="s">
        <v>52</v>
      </c>
      <c r="C24" s="25"/>
      <c r="D24" s="25"/>
      <c r="E24" s="13" t="s">
        <v>53</v>
      </c>
      <c r="F24" s="11">
        <v>36.1</v>
      </c>
      <c r="G24" s="9" t="s">
        <v>21</v>
      </c>
      <c r="H24" s="9" t="s">
        <v>22</v>
      </c>
      <c r="I24" s="9">
        <v>374</v>
      </c>
      <c r="J24" s="9"/>
      <c r="K24" s="13"/>
      <c r="L24" s="13"/>
      <c r="M24" s="13"/>
      <c r="N24" s="13"/>
      <c r="O24" s="9"/>
      <c r="P24" s="13"/>
      <c r="Q24" s="13"/>
      <c r="R24" s="13"/>
      <c r="S24" s="15"/>
    </row>
    <row r="25" spans="1:19" ht="15.5">
      <c r="A25" s="9">
        <v>21</v>
      </c>
      <c r="B25" s="9" t="s">
        <v>54</v>
      </c>
      <c r="C25" s="25"/>
      <c r="D25" s="25"/>
      <c r="E25" s="13" t="s">
        <v>55</v>
      </c>
      <c r="F25" s="11">
        <v>63.7</v>
      </c>
      <c r="G25" s="9" t="s">
        <v>21</v>
      </c>
      <c r="H25" s="9" t="s">
        <v>22</v>
      </c>
      <c r="I25" s="9">
        <v>844</v>
      </c>
      <c r="J25" s="9"/>
      <c r="K25" s="13"/>
      <c r="L25" s="13"/>
      <c r="M25" s="13">
        <v>100</v>
      </c>
      <c r="N25" s="13"/>
      <c r="O25" s="9"/>
      <c r="P25" s="13">
        <v>578</v>
      </c>
      <c r="Q25" s="13"/>
      <c r="R25" s="13"/>
      <c r="S25" s="15"/>
    </row>
    <row r="26" spans="1:19" ht="15.5">
      <c r="A26" s="9">
        <v>22</v>
      </c>
      <c r="B26" s="9" t="s">
        <v>56</v>
      </c>
      <c r="C26" s="25"/>
      <c r="D26" s="25"/>
      <c r="E26" s="13" t="s">
        <v>57</v>
      </c>
      <c r="F26" s="11">
        <v>52.4</v>
      </c>
      <c r="G26" s="9" t="s">
        <v>21</v>
      </c>
      <c r="H26" s="9" t="s">
        <v>22</v>
      </c>
      <c r="I26" s="9">
        <v>412</v>
      </c>
      <c r="J26" s="9"/>
      <c r="K26" s="13"/>
      <c r="L26" s="13"/>
      <c r="M26" s="13"/>
      <c r="N26" s="13"/>
      <c r="O26" s="9"/>
      <c r="P26" s="13"/>
      <c r="Q26" s="13"/>
      <c r="R26" s="13"/>
      <c r="S26" s="15"/>
    </row>
    <row r="27" spans="1:19" ht="15.5">
      <c r="A27" s="9">
        <v>23</v>
      </c>
      <c r="B27" s="9" t="s">
        <v>58</v>
      </c>
      <c r="C27" s="9"/>
      <c r="D27" s="9"/>
      <c r="E27" s="13" t="s">
        <v>59</v>
      </c>
      <c r="F27" s="11">
        <v>36</v>
      </c>
      <c r="G27" s="9" t="s">
        <v>21</v>
      </c>
      <c r="H27" s="12" t="s">
        <v>22</v>
      </c>
      <c r="I27" s="12">
        <v>546</v>
      </c>
      <c r="J27" s="12"/>
      <c r="K27" s="13"/>
      <c r="L27" s="13"/>
      <c r="M27" s="13"/>
      <c r="N27" s="13"/>
      <c r="O27" s="12">
        <v>656</v>
      </c>
      <c r="P27" s="13"/>
      <c r="Q27" s="13"/>
      <c r="R27" s="13"/>
      <c r="S27" s="15"/>
    </row>
    <row r="28" spans="1:19" ht="15.5">
      <c r="A28" s="9">
        <v>24</v>
      </c>
      <c r="B28" s="9" t="s">
        <v>60</v>
      </c>
      <c r="C28" s="9"/>
      <c r="D28" s="9"/>
      <c r="E28" s="13" t="s">
        <v>61</v>
      </c>
      <c r="F28" s="11">
        <v>21.8</v>
      </c>
      <c r="G28" s="9" t="s">
        <v>21</v>
      </c>
      <c r="H28" s="12" t="s">
        <v>22</v>
      </c>
      <c r="I28" s="12">
        <v>258</v>
      </c>
      <c r="J28" s="12"/>
      <c r="K28" s="13"/>
      <c r="L28" s="13"/>
      <c r="M28" s="13"/>
      <c r="N28" s="13"/>
      <c r="O28" s="12"/>
      <c r="P28" s="13"/>
      <c r="Q28" s="13"/>
      <c r="R28" s="13"/>
      <c r="S28" s="15"/>
    </row>
    <row r="29" spans="1:19" ht="15.5">
      <c r="A29" s="9">
        <v>25</v>
      </c>
      <c r="B29" s="9" t="s">
        <v>62</v>
      </c>
      <c r="C29" s="9"/>
      <c r="D29" s="9"/>
      <c r="E29" s="13" t="s">
        <v>63</v>
      </c>
      <c r="F29" s="11">
        <v>64.400000000000006</v>
      </c>
      <c r="G29" s="9" t="s">
        <v>21</v>
      </c>
      <c r="H29" s="12" t="s">
        <v>22</v>
      </c>
      <c r="I29" s="12">
        <v>1206</v>
      </c>
      <c r="J29" s="12"/>
      <c r="K29" s="13">
        <v>50</v>
      </c>
      <c r="L29" s="13">
        <v>404</v>
      </c>
      <c r="M29" s="13"/>
      <c r="N29" s="13"/>
      <c r="O29" s="12"/>
      <c r="P29" s="13">
        <v>512</v>
      </c>
      <c r="Q29" s="13"/>
      <c r="R29" s="13"/>
      <c r="S29" s="15"/>
    </row>
    <row r="30" spans="1:19" ht="15.5">
      <c r="A30" s="9">
        <v>26</v>
      </c>
      <c r="B30" s="9" t="s">
        <v>64</v>
      </c>
      <c r="C30" s="9"/>
      <c r="D30" s="9"/>
      <c r="E30" s="13" t="s">
        <v>65</v>
      </c>
      <c r="F30" s="11">
        <v>5</v>
      </c>
      <c r="G30" s="9" t="s">
        <v>66</v>
      </c>
      <c r="H30" s="12" t="s">
        <v>67</v>
      </c>
      <c r="I30" s="12">
        <v>60</v>
      </c>
      <c r="J30" s="12"/>
      <c r="K30" s="13">
        <v>8</v>
      </c>
      <c r="L30" s="13"/>
      <c r="M30" s="13"/>
      <c r="N30" s="13"/>
      <c r="O30" s="12"/>
      <c r="P30" s="13"/>
      <c r="Q30" s="13"/>
      <c r="R30" s="13"/>
      <c r="S30" s="15"/>
    </row>
    <row r="31" spans="1:19" ht="15.5">
      <c r="A31" s="9">
        <v>27</v>
      </c>
      <c r="B31" s="9" t="s">
        <v>68</v>
      </c>
      <c r="C31" s="9"/>
      <c r="D31" s="9"/>
      <c r="E31" s="13" t="s">
        <v>69</v>
      </c>
      <c r="F31" s="11">
        <v>9.1</v>
      </c>
      <c r="G31" s="9" t="s">
        <v>66</v>
      </c>
      <c r="H31" s="12" t="s">
        <v>67</v>
      </c>
      <c r="I31" s="12">
        <v>293</v>
      </c>
      <c r="J31" s="12"/>
      <c r="K31" s="13">
        <v>111</v>
      </c>
      <c r="L31" s="13">
        <v>150</v>
      </c>
      <c r="M31" s="13">
        <v>154</v>
      </c>
      <c r="N31" s="13"/>
      <c r="O31" s="12"/>
      <c r="P31" s="13"/>
      <c r="Q31" s="13"/>
      <c r="R31" s="13"/>
      <c r="S31" s="15"/>
    </row>
    <row r="32" spans="1:19" ht="15.5">
      <c r="A32" s="9">
        <v>28</v>
      </c>
      <c r="B32" s="9" t="s">
        <v>68</v>
      </c>
      <c r="C32" s="9">
        <v>11</v>
      </c>
      <c r="D32" s="9" t="s">
        <v>35</v>
      </c>
      <c r="E32" s="13" t="s">
        <v>70</v>
      </c>
      <c r="F32" s="11">
        <v>6.7</v>
      </c>
      <c r="G32" s="9" t="s">
        <v>66</v>
      </c>
      <c r="H32" s="12" t="s">
        <v>67</v>
      </c>
      <c r="I32" s="12">
        <v>245</v>
      </c>
      <c r="J32" s="12"/>
      <c r="K32" s="13"/>
      <c r="L32" s="13">
        <v>26</v>
      </c>
      <c r="M32" s="13"/>
      <c r="N32" s="13"/>
      <c r="O32" s="12"/>
      <c r="P32" s="13"/>
      <c r="Q32" s="13"/>
      <c r="R32" s="13"/>
      <c r="S32" s="15"/>
    </row>
    <row r="33" spans="1:19" ht="15.5">
      <c r="A33" s="9">
        <v>29</v>
      </c>
      <c r="B33" s="9" t="s">
        <v>68</v>
      </c>
      <c r="C33" s="9">
        <v>12</v>
      </c>
      <c r="D33" s="9" t="s">
        <v>35</v>
      </c>
      <c r="E33" s="13" t="s">
        <v>71</v>
      </c>
      <c r="F33" s="11">
        <v>1.5</v>
      </c>
      <c r="G33" s="9" t="s">
        <v>66</v>
      </c>
      <c r="H33" s="12" t="s">
        <v>67</v>
      </c>
      <c r="I33" s="12">
        <v>52</v>
      </c>
      <c r="J33" s="12"/>
      <c r="K33" s="13"/>
      <c r="L33" s="13">
        <v>16</v>
      </c>
      <c r="M33" s="13"/>
      <c r="N33" s="13"/>
      <c r="O33" s="12"/>
      <c r="P33" s="13"/>
      <c r="Q33" s="13"/>
      <c r="R33" s="13">
        <v>12</v>
      </c>
      <c r="S33" s="15"/>
    </row>
    <row r="34" spans="1:19" ht="15.5">
      <c r="A34" s="9">
        <v>30</v>
      </c>
      <c r="B34" s="9" t="s">
        <v>68</v>
      </c>
      <c r="C34" s="9">
        <v>13</v>
      </c>
      <c r="D34" s="9" t="s">
        <v>35</v>
      </c>
      <c r="E34" s="13" t="s">
        <v>72</v>
      </c>
      <c r="F34" s="11">
        <v>1.3</v>
      </c>
      <c r="G34" s="9" t="s">
        <v>66</v>
      </c>
      <c r="H34" s="12" t="s">
        <v>67</v>
      </c>
      <c r="I34" s="12">
        <v>52</v>
      </c>
      <c r="J34" s="12"/>
      <c r="K34" s="13"/>
      <c r="L34" s="13"/>
      <c r="M34" s="13"/>
      <c r="N34" s="13"/>
      <c r="O34" s="12"/>
      <c r="P34" s="13"/>
      <c r="Q34" s="13"/>
      <c r="R34" s="13"/>
      <c r="S34" s="15"/>
    </row>
    <row r="35" spans="1:19" ht="15.5">
      <c r="A35" s="9">
        <v>31</v>
      </c>
      <c r="B35" s="9" t="s">
        <v>68</v>
      </c>
      <c r="C35" s="9">
        <v>14</v>
      </c>
      <c r="D35" s="9" t="s">
        <v>35</v>
      </c>
      <c r="E35" s="13" t="s">
        <v>73</v>
      </c>
      <c r="F35" s="11">
        <v>0.6</v>
      </c>
      <c r="G35" s="9" t="s">
        <v>66</v>
      </c>
      <c r="H35" s="12" t="s">
        <v>67</v>
      </c>
      <c r="I35" s="12">
        <v>26</v>
      </c>
      <c r="J35" s="12"/>
      <c r="K35" s="13"/>
      <c r="L35" s="13"/>
      <c r="M35" s="13"/>
      <c r="N35" s="13"/>
      <c r="O35" s="12"/>
      <c r="P35" s="13"/>
      <c r="Q35" s="13"/>
      <c r="R35" s="13"/>
      <c r="S35" s="15"/>
    </row>
    <row r="36" spans="1:19" ht="15.5">
      <c r="A36" s="9">
        <v>32</v>
      </c>
      <c r="B36" s="9" t="s">
        <v>68</v>
      </c>
      <c r="C36" s="9">
        <v>15</v>
      </c>
      <c r="D36" s="9" t="s">
        <v>35</v>
      </c>
      <c r="E36" s="13" t="s">
        <v>74</v>
      </c>
      <c r="F36" s="11">
        <v>1</v>
      </c>
      <c r="G36" s="9" t="s">
        <v>66</v>
      </c>
      <c r="H36" s="12" t="s">
        <v>67</v>
      </c>
      <c r="I36" s="12">
        <v>26</v>
      </c>
      <c r="J36" s="12"/>
      <c r="K36" s="13"/>
      <c r="L36" s="13"/>
      <c r="M36" s="13"/>
      <c r="N36" s="13"/>
      <c r="O36" s="12"/>
      <c r="P36" s="13"/>
      <c r="Q36" s="13"/>
      <c r="R36" s="13"/>
      <c r="S36" s="15"/>
    </row>
    <row r="37" spans="1:19" ht="15.5">
      <c r="A37" s="9">
        <v>33</v>
      </c>
      <c r="B37" s="9" t="s">
        <v>68</v>
      </c>
      <c r="C37" s="9">
        <v>16</v>
      </c>
      <c r="D37" s="9" t="s">
        <v>35</v>
      </c>
      <c r="E37" s="13" t="s">
        <v>75</v>
      </c>
      <c r="F37" s="11">
        <v>1.1000000000000001</v>
      </c>
      <c r="G37" s="9" t="s">
        <v>66</v>
      </c>
      <c r="H37" s="12" t="s">
        <v>67</v>
      </c>
      <c r="I37" s="12">
        <v>52</v>
      </c>
      <c r="J37" s="12"/>
      <c r="K37" s="13"/>
      <c r="L37" s="13"/>
      <c r="M37" s="13"/>
      <c r="N37" s="13"/>
      <c r="O37" s="12"/>
      <c r="P37" s="13"/>
      <c r="Q37" s="13"/>
      <c r="R37" s="13"/>
      <c r="S37" s="15"/>
    </row>
    <row r="38" spans="1:19" ht="15.5">
      <c r="A38" s="9">
        <v>34</v>
      </c>
      <c r="B38" s="9" t="s">
        <v>68</v>
      </c>
      <c r="C38" s="9">
        <v>17</v>
      </c>
      <c r="D38" s="9" t="s">
        <v>35</v>
      </c>
      <c r="E38" s="13" t="s">
        <v>76</v>
      </c>
      <c r="F38" s="11">
        <v>1.7</v>
      </c>
      <c r="G38" s="9" t="s">
        <v>66</v>
      </c>
      <c r="H38" s="12" t="s">
        <v>67</v>
      </c>
      <c r="I38" s="12">
        <v>82</v>
      </c>
      <c r="J38" s="12"/>
      <c r="K38" s="13"/>
      <c r="L38" s="13">
        <v>18</v>
      </c>
      <c r="M38" s="13"/>
      <c r="N38" s="13"/>
      <c r="O38" s="12"/>
      <c r="P38" s="13"/>
      <c r="Q38" s="13"/>
      <c r="R38" s="13"/>
      <c r="S38" s="15"/>
    </row>
    <row r="39" spans="1:19" ht="15.5">
      <c r="A39" s="9">
        <v>35</v>
      </c>
      <c r="B39" s="9" t="s">
        <v>68</v>
      </c>
      <c r="C39" s="9">
        <v>18</v>
      </c>
      <c r="D39" s="9" t="s">
        <v>35</v>
      </c>
      <c r="E39" s="13" t="s">
        <v>77</v>
      </c>
      <c r="F39" s="11">
        <v>1.3</v>
      </c>
      <c r="G39" s="9" t="s">
        <v>66</v>
      </c>
      <c r="H39" s="12" t="s">
        <v>67</v>
      </c>
      <c r="I39" s="12">
        <v>26</v>
      </c>
      <c r="J39" s="12"/>
      <c r="K39" s="13"/>
      <c r="L39" s="13">
        <v>15</v>
      </c>
      <c r="M39" s="13"/>
      <c r="N39" s="13"/>
      <c r="O39" s="12"/>
      <c r="P39" s="13"/>
      <c r="Q39" s="13"/>
      <c r="R39" s="13"/>
      <c r="S39" s="15"/>
    </row>
    <row r="40" spans="1:19" ht="15.5">
      <c r="A40" s="9">
        <v>36</v>
      </c>
      <c r="B40" s="9" t="s">
        <v>68</v>
      </c>
      <c r="C40" s="9">
        <v>19</v>
      </c>
      <c r="D40" s="9" t="s">
        <v>35</v>
      </c>
      <c r="E40" s="13" t="s">
        <v>78</v>
      </c>
      <c r="F40" s="11">
        <v>0.6</v>
      </c>
      <c r="G40" s="9" t="s">
        <v>66</v>
      </c>
      <c r="H40" s="12" t="s">
        <v>67</v>
      </c>
      <c r="I40" s="12">
        <v>18</v>
      </c>
      <c r="J40" s="12"/>
      <c r="K40" s="13"/>
      <c r="L40" s="13"/>
      <c r="M40" s="13"/>
      <c r="N40" s="13"/>
      <c r="O40" s="12"/>
      <c r="P40" s="13"/>
      <c r="Q40" s="13"/>
      <c r="R40" s="13"/>
      <c r="S40" s="15"/>
    </row>
    <row r="41" spans="1:19" ht="15.5">
      <c r="A41" s="9">
        <v>37</v>
      </c>
      <c r="B41" s="9" t="s">
        <v>79</v>
      </c>
      <c r="C41" s="9"/>
      <c r="D41" s="9"/>
      <c r="E41" s="13" t="s">
        <v>80</v>
      </c>
      <c r="F41" s="11">
        <v>14.7</v>
      </c>
      <c r="G41" s="9" t="s">
        <v>21</v>
      </c>
      <c r="H41" s="12" t="s">
        <v>67</v>
      </c>
      <c r="I41" s="12">
        <v>102</v>
      </c>
      <c r="J41" s="12"/>
      <c r="K41" s="13">
        <v>40</v>
      </c>
      <c r="L41" s="13"/>
      <c r="M41" s="13"/>
      <c r="N41" s="13">
        <v>48</v>
      </c>
      <c r="O41" s="12"/>
      <c r="P41" s="13"/>
      <c r="Q41" s="13"/>
      <c r="R41" s="13"/>
      <c r="S41" s="15"/>
    </row>
    <row r="42" spans="1:19" ht="15.5">
      <c r="A42" s="9">
        <v>38</v>
      </c>
      <c r="B42" s="9" t="s">
        <v>79</v>
      </c>
      <c r="C42" s="9">
        <v>11</v>
      </c>
      <c r="D42" s="9" t="s">
        <v>35</v>
      </c>
      <c r="E42" s="13" t="s">
        <v>81</v>
      </c>
      <c r="F42" s="11">
        <v>0.4</v>
      </c>
      <c r="G42" s="9" t="s">
        <v>21</v>
      </c>
      <c r="H42" s="12" t="s">
        <v>67</v>
      </c>
      <c r="I42" s="12">
        <v>26</v>
      </c>
      <c r="J42" s="12"/>
      <c r="K42" s="13"/>
      <c r="L42" s="13"/>
      <c r="M42" s="13"/>
      <c r="N42" s="13"/>
      <c r="O42" s="12"/>
      <c r="P42" s="13"/>
      <c r="Q42" s="13"/>
      <c r="R42" s="13"/>
      <c r="S42" s="15"/>
    </row>
    <row r="43" spans="1:19" ht="15.5">
      <c r="A43" s="9">
        <v>39</v>
      </c>
      <c r="B43" s="9" t="s">
        <v>79</v>
      </c>
      <c r="C43" s="9">
        <v>12</v>
      </c>
      <c r="D43" s="9" t="s">
        <v>35</v>
      </c>
      <c r="E43" s="13" t="s">
        <v>82</v>
      </c>
      <c r="F43" s="11">
        <v>0.6</v>
      </c>
      <c r="G43" s="9" t="s">
        <v>21</v>
      </c>
      <c r="H43" s="12" t="s">
        <v>67</v>
      </c>
      <c r="I43" s="12">
        <v>20</v>
      </c>
      <c r="J43" s="12"/>
      <c r="K43" s="13"/>
      <c r="L43" s="13"/>
      <c r="M43" s="13"/>
      <c r="N43" s="13"/>
      <c r="O43" s="12"/>
      <c r="P43" s="13"/>
      <c r="Q43" s="13"/>
      <c r="R43" s="13"/>
      <c r="S43" s="15"/>
    </row>
    <row r="44" spans="1:19" ht="15.5">
      <c r="A44" s="9">
        <v>40</v>
      </c>
      <c r="B44" s="9" t="s">
        <v>79</v>
      </c>
      <c r="C44" s="9">
        <v>13</v>
      </c>
      <c r="D44" s="9" t="s">
        <v>35</v>
      </c>
      <c r="E44" s="13" t="s">
        <v>83</v>
      </c>
      <c r="F44" s="11">
        <v>0.6</v>
      </c>
      <c r="G44" s="12" t="s">
        <v>21</v>
      </c>
      <c r="H44" s="12" t="s">
        <v>67</v>
      </c>
      <c r="I44" s="12">
        <v>30</v>
      </c>
      <c r="J44" s="12"/>
      <c r="K44" s="13"/>
      <c r="L44" s="13">
        <v>5</v>
      </c>
      <c r="M44" s="13"/>
      <c r="N44" s="13"/>
      <c r="O44" s="12"/>
      <c r="P44" s="13"/>
      <c r="Q44" s="13"/>
      <c r="R44" s="13"/>
      <c r="S44" s="15"/>
    </row>
    <row r="45" spans="1:19" ht="15.5">
      <c r="A45" s="9">
        <v>41</v>
      </c>
      <c r="B45" s="9" t="s">
        <v>79</v>
      </c>
      <c r="C45" s="9">
        <v>14</v>
      </c>
      <c r="D45" s="9" t="s">
        <v>35</v>
      </c>
      <c r="E45" s="13" t="s">
        <v>84</v>
      </c>
      <c r="F45" s="11">
        <v>2.7</v>
      </c>
      <c r="G45" s="12" t="s">
        <v>21</v>
      </c>
      <c r="H45" s="12" t="s">
        <v>67</v>
      </c>
      <c r="I45" s="12">
        <v>120</v>
      </c>
      <c r="J45" s="12"/>
      <c r="K45" s="13"/>
      <c r="L45" s="13"/>
      <c r="M45" s="13"/>
      <c r="N45" s="13"/>
      <c r="O45" s="12"/>
      <c r="P45" s="13"/>
      <c r="Q45" s="13"/>
      <c r="R45" s="13"/>
      <c r="S45" s="15"/>
    </row>
    <row r="46" spans="1:19" ht="15.5">
      <c r="A46" s="9">
        <v>42</v>
      </c>
      <c r="B46" s="9" t="s">
        <v>79</v>
      </c>
      <c r="C46" s="9">
        <v>15</v>
      </c>
      <c r="D46" s="9" t="s">
        <v>35</v>
      </c>
      <c r="E46" s="13" t="s">
        <v>85</v>
      </c>
      <c r="F46" s="11">
        <v>10.1</v>
      </c>
      <c r="G46" s="12" t="s">
        <v>21</v>
      </c>
      <c r="H46" s="12" t="s">
        <v>67</v>
      </c>
      <c r="I46" s="12">
        <f>152+4</f>
        <v>156</v>
      </c>
      <c r="J46" s="12"/>
      <c r="K46" s="13"/>
      <c r="L46" s="13"/>
      <c r="M46" s="13"/>
      <c r="N46" s="13"/>
      <c r="O46" s="12"/>
      <c r="P46" s="13"/>
      <c r="Q46" s="13"/>
      <c r="R46" s="13"/>
      <c r="S46" s="15"/>
    </row>
    <row r="47" spans="1:19" ht="15.5">
      <c r="A47" s="9">
        <v>43</v>
      </c>
      <c r="B47" s="9" t="s">
        <v>86</v>
      </c>
      <c r="C47" s="9"/>
      <c r="D47" s="9"/>
      <c r="E47" s="13" t="s">
        <v>87</v>
      </c>
      <c r="F47" s="11">
        <v>38.299999999999997</v>
      </c>
      <c r="G47" s="12" t="s">
        <v>21</v>
      </c>
      <c r="H47" s="12" t="s">
        <v>67</v>
      </c>
      <c r="I47" s="12">
        <v>776</v>
      </c>
      <c r="J47" s="12"/>
      <c r="K47" s="13">
        <v>50</v>
      </c>
      <c r="L47" s="13">
        <v>259</v>
      </c>
      <c r="M47" s="13"/>
      <c r="N47" s="13">
        <v>68</v>
      </c>
      <c r="O47" s="12"/>
      <c r="P47" s="13"/>
      <c r="Q47" s="13"/>
      <c r="R47" s="13"/>
      <c r="S47" s="15"/>
    </row>
    <row r="48" spans="1:19" ht="15.5">
      <c r="A48" s="9">
        <v>44</v>
      </c>
      <c r="B48" s="9" t="s">
        <v>88</v>
      </c>
      <c r="C48" s="9"/>
      <c r="D48" s="9"/>
      <c r="E48" s="13" t="s">
        <v>89</v>
      </c>
      <c r="F48" s="11">
        <v>42.7</v>
      </c>
      <c r="G48" s="12" t="s">
        <v>66</v>
      </c>
      <c r="H48" s="12" t="s">
        <v>67</v>
      </c>
      <c r="I48" s="12">
        <v>418</v>
      </c>
      <c r="J48" s="12"/>
      <c r="K48" s="13"/>
      <c r="L48" s="13"/>
      <c r="M48" s="13">
        <v>100</v>
      </c>
      <c r="N48" s="13">
        <v>164</v>
      </c>
      <c r="O48" s="12">
        <v>180</v>
      </c>
      <c r="P48" s="13"/>
      <c r="Q48" s="13"/>
      <c r="R48" s="13"/>
      <c r="S48" s="15"/>
    </row>
    <row r="49" spans="1:19" ht="15.5">
      <c r="A49" s="9">
        <v>45</v>
      </c>
      <c r="B49" s="9" t="s">
        <v>90</v>
      </c>
      <c r="C49" s="9"/>
      <c r="D49" s="9"/>
      <c r="E49" s="13" t="s">
        <v>91</v>
      </c>
      <c r="F49" s="11">
        <v>46.9</v>
      </c>
      <c r="G49" s="12" t="s">
        <v>66</v>
      </c>
      <c r="H49" s="12" t="s">
        <v>67</v>
      </c>
      <c r="I49" s="12">
        <f>538+4</f>
        <v>542</v>
      </c>
      <c r="J49" s="12"/>
      <c r="K49" s="13"/>
      <c r="L49" s="13"/>
      <c r="M49" s="13"/>
      <c r="N49" s="13"/>
      <c r="O49" s="12">
        <v>778</v>
      </c>
      <c r="P49" s="13"/>
      <c r="Q49" s="13"/>
      <c r="R49" s="13"/>
      <c r="S49" s="15"/>
    </row>
    <row r="50" spans="1:19" ht="15.5">
      <c r="A50" s="9">
        <v>46</v>
      </c>
      <c r="B50" s="9" t="s">
        <v>92</v>
      </c>
      <c r="C50" s="9"/>
      <c r="D50" s="9"/>
      <c r="E50" s="13" t="s">
        <v>93</v>
      </c>
      <c r="F50" s="11">
        <v>56.1</v>
      </c>
      <c r="G50" s="12" t="s">
        <v>66</v>
      </c>
      <c r="H50" s="12" t="s">
        <v>67</v>
      </c>
      <c r="I50" s="12">
        <f>720+6</f>
        <v>726</v>
      </c>
      <c r="J50" s="12"/>
      <c r="K50" s="13"/>
      <c r="L50" s="13"/>
      <c r="M50" s="13">
        <v>100</v>
      </c>
      <c r="N50" s="13"/>
      <c r="O50" s="12"/>
      <c r="P50" s="13"/>
      <c r="Q50" s="13"/>
      <c r="R50" s="13"/>
      <c r="S50" s="15"/>
    </row>
    <row r="51" spans="1:19" ht="15.5">
      <c r="A51" s="9">
        <v>47</v>
      </c>
      <c r="B51" s="9" t="s">
        <v>94</v>
      </c>
      <c r="C51" s="9"/>
      <c r="D51" s="9"/>
      <c r="E51" s="13" t="s">
        <v>95</v>
      </c>
      <c r="F51" s="11">
        <v>60</v>
      </c>
      <c r="G51" s="12" t="s">
        <v>66</v>
      </c>
      <c r="H51" s="12" t="s">
        <v>67</v>
      </c>
      <c r="I51" s="12">
        <v>1106</v>
      </c>
      <c r="J51" s="12"/>
      <c r="K51" s="13"/>
      <c r="L51" s="13">
        <v>202</v>
      </c>
      <c r="M51" s="13">
        <v>180</v>
      </c>
      <c r="N51" s="13"/>
      <c r="O51" s="12"/>
      <c r="P51" s="13"/>
      <c r="Q51" s="13"/>
      <c r="R51" s="13"/>
      <c r="S51" s="15"/>
    </row>
    <row r="52" spans="1:19" ht="15.5">
      <c r="A52" s="9">
        <v>48</v>
      </c>
      <c r="B52" s="9" t="s">
        <v>96</v>
      </c>
      <c r="C52" s="9"/>
      <c r="D52" s="9"/>
      <c r="E52" s="13" t="s">
        <v>97</v>
      </c>
      <c r="F52" s="11">
        <v>57</v>
      </c>
      <c r="G52" s="9" t="s">
        <v>66</v>
      </c>
      <c r="H52" s="12"/>
      <c r="I52" s="27">
        <f>1176+8</f>
        <v>1184</v>
      </c>
      <c r="J52" s="12"/>
      <c r="K52" s="13">
        <f>512+2</f>
        <v>514</v>
      </c>
      <c r="L52" s="13">
        <v>336</v>
      </c>
      <c r="M52" s="13"/>
      <c r="N52" s="13"/>
      <c r="O52" s="27">
        <v>220</v>
      </c>
      <c r="P52" s="13"/>
      <c r="Q52" s="13"/>
      <c r="R52" s="13"/>
      <c r="S52" s="15"/>
    </row>
    <row r="53" spans="1:19" ht="15.5">
      <c r="A53" s="9">
        <v>49</v>
      </c>
      <c r="B53" s="9" t="s">
        <v>98</v>
      </c>
      <c r="C53" s="9"/>
      <c r="D53" s="9"/>
      <c r="E53" s="13" t="s">
        <v>99</v>
      </c>
      <c r="F53" s="11">
        <v>30</v>
      </c>
      <c r="G53" s="9" t="s">
        <v>66</v>
      </c>
      <c r="H53" s="12" t="s">
        <v>67</v>
      </c>
      <c r="I53" s="27">
        <v>871</v>
      </c>
      <c r="J53" s="12"/>
      <c r="K53" s="13">
        <v>38</v>
      </c>
      <c r="L53" s="13">
        <v>266</v>
      </c>
      <c r="M53" s="13"/>
      <c r="N53" s="13"/>
      <c r="O53" s="27"/>
      <c r="P53" s="13"/>
      <c r="Q53" s="13"/>
      <c r="R53" s="13"/>
      <c r="S53" s="15"/>
    </row>
    <row r="54" spans="1:19" ht="15.5">
      <c r="A54" s="9">
        <v>50</v>
      </c>
      <c r="B54" s="9" t="s">
        <v>100</v>
      </c>
      <c r="C54" s="9"/>
      <c r="D54" s="9"/>
      <c r="E54" s="13" t="s">
        <v>101</v>
      </c>
      <c r="F54" s="11">
        <v>17</v>
      </c>
      <c r="G54" s="9" t="s">
        <v>66</v>
      </c>
      <c r="H54" s="12" t="s">
        <v>67</v>
      </c>
      <c r="I54" s="27">
        <v>291</v>
      </c>
      <c r="J54" s="12"/>
      <c r="K54" s="13">
        <v>97</v>
      </c>
      <c r="L54" s="13">
        <v>77</v>
      </c>
      <c r="M54" s="13"/>
      <c r="N54" s="13"/>
      <c r="O54" s="27"/>
      <c r="P54" s="13"/>
      <c r="Q54" s="13"/>
      <c r="R54" s="13"/>
      <c r="S54" s="15"/>
    </row>
    <row r="55" spans="1:19" ht="15.5">
      <c r="A55" s="9">
        <v>51</v>
      </c>
      <c r="B55" s="9" t="s">
        <v>102</v>
      </c>
      <c r="C55" s="9"/>
      <c r="D55" s="9"/>
      <c r="E55" s="13" t="s">
        <v>103</v>
      </c>
      <c r="F55" s="11">
        <v>30.2</v>
      </c>
      <c r="G55" s="9" t="s">
        <v>66</v>
      </c>
      <c r="H55" s="12" t="s">
        <v>67</v>
      </c>
      <c r="I55" s="27">
        <v>520</v>
      </c>
      <c r="J55" s="12"/>
      <c r="K55" s="13">
        <v>84</v>
      </c>
      <c r="L55" s="13">
        <v>38</v>
      </c>
      <c r="M55" s="13">
        <v>12</v>
      </c>
      <c r="N55" s="13"/>
      <c r="O55" s="27"/>
      <c r="P55" s="13"/>
      <c r="Q55" s="13"/>
      <c r="R55" s="13">
        <v>12</v>
      </c>
      <c r="S55" s="15"/>
    </row>
    <row r="56" spans="1:19" ht="15.5">
      <c r="A56" s="9">
        <v>52</v>
      </c>
      <c r="B56" s="9" t="s">
        <v>104</v>
      </c>
      <c r="C56" s="9"/>
      <c r="D56" s="9"/>
      <c r="E56" s="13" t="s">
        <v>105</v>
      </c>
      <c r="F56" s="11">
        <v>29.3</v>
      </c>
      <c r="G56" s="9" t="s">
        <v>66</v>
      </c>
      <c r="H56" s="12" t="s">
        <v>67</v>
      </c>
      <c r="I56" s="27">
        <v>344</v>
      </c>
      <c r="J56" s="12"/>
      <c r="K56" s="13">
        <v>121</v>
      </c>
      <c r="L56" s="13"/>
      <c r="M56" s="13">
        <v>118</v>
      </c>
      <c r="N56" s="13"/>
      <c r="O56" s="27"/>
      <c r="P56" s="13"/>
      <c r="Q56" s="13"/>
      <c r="R56" s="13">
        <v>308</v>
      </c>
      <c r="S56" s="15"/>
    </row>
    <row r="57" spans="1:19" ht="15.5">
      <c r="A57" s="9">
        <v>53</v>
      </c>
      <c r="B57" s="9" t="s">
        <v>106</v>
      </c>
      <c r="C57" s="9"/>
      <c r="D57" s="9"/>
      <c r="E57" s="13" t="s">
        <v>107</v>
      </c>
      <c r="F57" s="11">
        <v>13</v>
      </c>
      <c r="G57" s="9" t="s">
        <v>66</v>
      </c>
      <c r="H57" s="12" t="s">
        <v>67</v>
      </c>
      <c r="I57" s="27">
        <v>372</v>
      </c>
      <c r="J57" s="12"/>
      <c r="K57" s="13">
        <v>88</v>
      </c>
      <c r="L57" s="13">
        <v>41</v>
      </c>
      <c r="M57" s="13"/>
      <c r="N57" s="13"/>
      <c r="O57" s="27"/>
      <c r="P57" s="13"/>
      <c r="Q57" s="13"/>
      <c r="R57" s="13">
        <v>472</v>
      </c>
      <c r="S57" s="15"/>
    </row>
    <row r="58" spans="1:19" ht="15.5">
      <c r="A58" s="9">
        <v>54</v>
      </c>
      <c r="B58" s="9" t="s">
        <v>108</v>
      </c>
      <c r="C58" s="9"/>
      <c r="D58" s="9"/>
      <c r="E58" s="13" t="s">
        <v>109</v>
      </c>
      <c r="F58" s="11">
        <v>8.9</v>
      </c>
      <c r="G58" s="9" t="s">
        <v>66</v>
      </c>
      <c r="H58" s="12" t="s">
        <v>67</v>
      </c>
      <c r="I58" s="27">
        <v>302</v>
      </c>
      <c r="J58" s="12"/>
      <c r="K58" s="13"/>
      <c r="L58" s="13"/>
      <c r="M58" s="13">
        <v>200</v>
      </c>
      <c r="N58" s="13"/>
      <c r="O58" s="27"/>
      <c r="P58" s="13"/>
      <c r="Q58" s="13"/>
      <c r="R58" s="13"/>
      <c r="S58" s="15"/>
    </row>
    <row r="59" spans="1:19" ht="15.5">
      <c r="A59" s="9">
        <v>55</v>
      </c>
      <c r="B59" s="9" t="s">
        <v>110</v>
      </c>
      <c r="C59" s="9"/>
      <c r="D59" s="9"/>
      <c r="E59" s="13" t="s">
        <v>111</v>
      </c>
      <c r="F59" s="11">
        <v>51</v>
      </c>
      <c r="G59" s="9" t="s">
        <v>66</v>
      </c>
      <c r="H59" s="12" t="s">
        <v>67</v>
      </c>
      <c r="I59" s="27">
        <v>748</v>
      </c>
      <c r="J59" s="12"/>
      <c r="K59" s="13"/>
      <c r="L59" s="13"/>
      <c r="M59" s="13"/>
      <c r="N59" s="13"/>
      <c r="O59" s="27">
        <v>112</v>
      </c>
      <c r="P59" s="13">
        <v>200</v>
      </c>
      <c r="Q59" s="13"/>
      <c r="R59" s="13">
        <v>780</v>
      </c>
      <c r="S59" s="15"/>
    </row>
    <row r="60" spans="1:19" ht="15.5">
      <c r="A60" s="9">
        <v>56</v>
      </c>
      <c r="B60" s="9" t="s">
        <v>110</v>
      </c>
      <c r="C60" s="9">
        <v>11</v>
      </c>
      <c r="D60" s="9" t="s">
        <v>35</v>
      </c>
      <c r="E60" s="13" t="s">
        <v>112</v>
      </c>
      <c r="F60" s="11">
        <v>1.3</v>
      </c>
      <c r="G60" s="9" t="s">
        <v>66</v>
      </c>
      <c r="H60" s="12" t="s">
        <v>67</v>
      </c>
      <c r="I60" s="27">
        <v>77</v>
      </c>
      <c r="J60" s="12"/>
      <c r="K60" s="13"/>
      <c r="L60" s="13"/>
      <c r="M60" s="13"/>
      <c r="N60" s="13"/>
      <c r="O60" s="27"/>
      <c r="P60" s="13"/>
      <c r="Q60" s="13"/>
      <c r="R60" s="13"/>
      <c r="S60" s="15"/>
    </row>
    <row r="61" spans="1:19" ht="15.5">
      <c r="A61" s="9">
        <v>57</v>
      </c>
      <c r="B61" s="9" t="s">
        <v>110</v>
      </c>
      <c r="C61" s="9">
        <v>12</v>
      </c>
      <c r="D61" s="9" t="s">
        <v>35</v>
      </c>
      <c r="E61" s="13" t="s">
        <v>113</v>
      </c>
      <c r="F61" s="11">
        <v>0.7</v>
      </c>
      <c r="G61" s="9" t="s">
        <v>66</v>
      </c>
      <c r="H61" s="12" t="s">
        <v>67</v>
      </c>
      <c r="I61" s="27">
        <v>48</v>
      </c>
      <c r="J61" s="12"/>
      <c r="K61" s="13"/>
      <c r="L61" s="13"/>
      <c r="M61" s="13"/>
      <c r="N61" s="13"/>
      <c r="O61" s="27"/>
      <c r="P61" s="13"/>
      <c r="Q61" s="13"/>
      <c r="R61" s="13"/>
      <c r="S61" s="15"/>
    </row>
    <row r="62" spans="1:19" ht="15.5">
      <c r="A62" s="9">
        <v>58</v>
      </c>
      <c r="B62" s="9" t="s">
        <v>110</v>
      </c>
      <c r="C62" s="9">
        <v>13</v>
      </c>
      <c r="D62" s="9" t="s">
        <v>35</v>
      </c>
      <c r="E62" s="13" t="s">
        <v>114</v>
      </c>
      <c r="F62" s="11">
        <v>0.6</v>
      </c>
      <c r="G62" s="9" t="s">
        <v>66</v>
      </c>
      <c r="H62" s="12" t="s">
        <v>67</v>
      </c>
      <c r="I62" s="27">
        <v>52</v>
      </c>
      <c r="J62" s="12"/>
      <c r="K62" s="13"/>
      <c r="L62" s="13"/>
      <c r="M62" s="13"/>
      <c r="N62" s="13"/>
      <c r="O62" s="27"/>
      <c r="P62" s="13"/>
      <c r="Q62" s="13"/>
      <c r="R62" s="13"/>
      <c r="S62" s="15"/>
    </row>
    <row r="63" spans="1:19" ht="15.5">
      <c r="A63" s="9">
        <v>59</v>
      </c>
      <c r="B63" s="9" t="s">
        <v>115</v>
      </c>
      <c r="C63" s="9"/>
      <c r="D63" s="9"/>
      <c r="E63" s="13" t="s">
        <v>116</v>
      </c>
      <c r="F63" s="11">
        <v>3.4</v>
      </c>
      <c r="G63" s="9" t="s">
        <v>66</v>
      </c>
      <c r="H63" s="12" t="s">
        <v>67</v>
      </c>
      <c r="I63" s="27">
        <v>222</v>
      </c>
      <c r="J63" s="12"/>
      <c r="K63" s="13"/>
      <c r="L63" s="13"/>
      <c r="M63" s="13"/>
      <c r="N63" s="13"/>
      <c r="O63" s="27"/>
      <c r="P63" s="13"/>
      <c r="Q63" s="13"/>
      <c r="R63" s="13"/>
      <c r="S63" s="15"/>
    </row>
    <row r="64" spans="1:19" ht="15.5">
      <c r="A64" s="9">
        <v>60</v>
      </c>
      <c r="B64" s="9" t="s">
        <v>115</v>
      </c>
      <c r="C64" s="9">
        <v>11</v>
      </c>
      <c r="D64" s="9" t="s">
        <v>35</v>
      </c>
      <c r="E64" s="13" t="s">
        <v>117</v>
      </c>
      <c r="F64" s="11">
        <v>0.3</v>
      </c>
      <c r="G64" s="9" t="s">
        <v>66</v>
      </c>
      <c r="H64" s="12" t="s">
        <v>22</v>
      </c>
      <c r="I64" s="27">
        <v>26</v>
      </c>
      <c r="J64" s="12"/>
      <c r="K64" s="13"/>
      <c r="L64" s="13"/>
      <c r="M64" s="13"/>
      <c r="N64" s="13"/>
      <c r="O64" s="27"/>
      <c r="P64" s="13"/>
      <c r="Q64" s="13"/>
      <c r="R64" s="13"/>
      <c r="S64" s="15"/>
    </row>
    <row r="65" spans="1:19" ht="15.5">
      <c r="A65" s="9">
        <v>61</v>
      </c>
      <c r="B65" s="9" t="s">
        <v>115</v>
      </c>
      <c r="C65" s="9">
        <v>12</v>
      </c>
      <c r="D65" s="9" t="s">
        <v>35</v>
      </c>
      <c r="E65" s="13" t="s">
        <v>118</v>
      </c>
      <c r="F65" s="11">
        <v>0.8</v>
      </c>
      <c r="G65" s="9" t="s">
        <v>66</v>
      </c>
      <c r="H65" s="12" t="s">
        <v>67</v>
      </c>
      <c r="I65" s="27">
        <v>62</v>
      </c>
      <c r="J65" s="12"/>
      <c r="K65" s="13"/>
      <c r="L65" s="13"/>
      <c r="M65" s="13"/>
      <c r="N65" s="13"/>
      <c r="O65" s="27"/>
      <c r="P65" s="13"/>
      <c r="Q65" s="13"/>
      <c r="R65" s="13"/>
      <c r="S65" s="15"/>
    </row>
    <row r="66" spans="1:19" ht="15.5">
      <c r="A66" s="9">
        <v>62</v>
      </c>
      <c r="B66" s="9" t="s">
        <v>115</v>
      </c>
      <c r="C66" s="9">
        <v>13</v>
      </c>
      <c r="D66" s="9" t="s">
        <v>35</v>
      </c>
      <c r="E66" s="13" t="s">
        <v>119</v>
      </c>
      <c r="F66" s="11">
        <v>2.8</v>
      </c>
      <c r="G66" s="9" t="s">
        <v>66</v>
      </c>
      <c r="H66" s="12" t="s">
        <v>67</v>
      </c>
      <c r="I66" s="27">
        <v>124</v>
      </c>
      <c r="J66" s="12"/>
      <c r="K66" s="13"/>
      <c r="L66" s="13"/>
      <c r="M66" s="13"/>
      <c r="N66" s="13"/>
      <c r="O66" s="27">
        <v>110</v>
      </c>
      <c r="P66" s="13"/>
      <c r="Q66" s="13"/>
      <c r="R66" s="13"/>
      <c r="S66" s="15"/>
    </row>
    <row r="67" spans="1:19" ht="15.5">
      <c r="A67" s="9">
        <v>63</v>
      </c>
      <c r="B67" s="9" t="s">
        <v>120</v>
      </c>
      <c r="C67" s="9"/>
      <c r="D67" s="9"/>
      <c r="E67" s="13" t="s">
        <v>121</v>
      </c>
      <c r="F67" s="11">
        <v>19</v>
      </c>
      <c r="G67" s="9" t="s">
        <v>21</v>
      </c>
      <c r="H67" s="12" t="s">
        <v>67</v>
      </c>
      <c r="I67" s="27">
        <v>420</v>
      </c>
      <c r="J67" s="12"/>
      <c r="K67" s="13">
        <v>48</v>
      </c>
      <c r="L67" s="13"/>
      <c r="M67" s="13"/>
      <c r="N67" s="13">
        <v>156</v>
      </c>
      <c r="O67" s="27">
        <v>240</v>
      </c>
      <c r="P67" s="13"/>
      <c r="Q67" s="13"/>
      <c r="R67" s="13"/>
      <c r="S67" s="15"/>
    </row>
    <row r="68" spans="1:19" ht="15.5">
      <c r="A68" s="9">
        <v>64</v>
      </c>
      <c r="B68" s="9" t="s">
        <v>122</v>
      </c>
      <c r="C68" s="9"/>
      <c r="D68" s="9"/>
      <c r="E68" s="13" t="s">
        <v>123</v>
      </c>
      <c r="F68" s="11">
        <v>28.4</v>
      </c>
      <c r="G68" s="9" t="s">
        <v>21</v>
      </c>
      <c r="H68" s="12" t="s">
        <v>22</v>
      </c>
      <c r="I68" s="27">
        <v>438</v>
      </c>
      <c r="J68" s="12"/>
      <c r="K68" s="13"/>
      <c r="L68" s="13">
        <v>53</v>
      </c>
      <c r="M68" s="13">
        <v>200</v>
      </c>
      <c r="N68" s="13"/>
      <c r="O68" s="27"/>
      <c r="P68" s="13"/>
      <c r="Q68" s="13"/>
      <c r="R68" s="13"/>
      <c r="S68" s="15"/>
    </row>
    <row r="69" spans="1:19" ht="15.5">
      <c r="A69" s="9">
        <v>65</v>
      </c>
      <c r="B69" s="9" t="s">
        <v>124</v>
      </c>
      <c r="C69" s="9"/>
      <c r="D69" s="9"/>
      <c r="E69" s="13" t="s">
        <v>125</v>
      </c>
      <c r="F69" s="11">
        <v>72.900000000000006</v>
      </c>
      <c r="G69" s="9" t="s">
        <v>21</v>
      </c>
      <c r="H69" s="12" t="s">
        <v>22</v>
      </c>
      <c r="I69" s="27">
        <v>770</v>
      </c>
      <c r="J69" s="12"/>
      <c r="K69" s="13"/>
      <c r="L69" s="13">
        <v>54</v>
      </c>
      <c r="M69" s="13"/>
      <c r="N69" s="13"/>
      <c r="O69" s="27"/>
      <c r="P69" s="13"/>
      <c r="Q69" s="13"/>
      <c r="R69" s="13">
        <v>58</v>
      </c>
      <c r="S69" s="15"/>
    </row>
    <row r="70" spans="1:19" ht="15.5">
      <c r="A70" s="9">
        <v>66</v>
      </c>
      <c r="B70" s="9" t="s">
        <v>126</v>
      </c>
      <c r="C70" s="9"/>
      <c r="D70" s="9"/>
      <c r="E70" s="13" t="s">
        <v>127</v>
      </c>
      <c r="F70" s="11">
        <v>26.9</v>
      </c>
      <c r="G70" s="9" t="s">
        <v>21</v>
      </c>
      <c r="H70" s="12" t="s">
        <v>22</v>
      </c>
      <c r="I70" s="27">
        <v>212</v>
      </c>
      <c r="J70" s="12"/>
      <c r="K70" s="13"/>
      <c r="L70" s="13">
        <v>120</v>
      </c>
      <c r="M70" s="13"/>
      <c r="N70" s="13"/>
      <c r="O70" s="27"/>
      <c r="P70" s="13">
        <v>300</v>
      </c>
      <c r="Q70" s="13"/>
      <c r="R70" s="13">
        <v>425</v>
      </c>
      <c r="S70" s="15"/>
    </row>
    <row r="71" spans="1:19" ht="15.5">
      <c r="A71" s="9">
        <v>67</v>
      </c>
      <c r="B71" s="9" t="s">
        <v>128</v>
      </c>
      <c r="C71" s="25"/>
      <c r="D71" s="25"/>
      <c r="E71" s="13" t="s">
        <v>129</v>
      </c>
      <c r="F71" s="11">
        <v>40.9</v>
      </c>
      <c r="G71" s="9" t="s">
        <v>21</v>
      </c>
      <c r="H71" s="9" t="s">
        <v>22</v>
      </c>
      <c r="I71" s="27">
        <v>344</v>
      </c>
      <c r="J71" s="9"/>
      <c r="K71" s="13"/>
      <c r="L71" s="13"/>
      <c r="M71" s="13"/>
      <c r="N71" s="13"/>
      <c r="O71" s="27"/>
      <c r="P71" s="13"/>
      <c r="Q71" s="13"/>
      <c r="R71" s="13"/>
      <c r="S71" s="15"/>
    </row>
    <row r="72" spans="1:19" ht="15.5">
      <c r="A72" s="9">
        <v>68</v>
      </c>
      <c r="B72" s="9" t="s">
        <v>130</v>
      </c>
      <c r="C72" s="25"/>
      <c r="D72" s="25"/>
      <c r="E72" s="13" t="s">
        <v>131</v>
      </c>
      <c r="F72" s="11">
        <v>52</v>
      </c>
      <c r="G72" s="9" t="s">
        <v>21</v>
      </c>
      <c r="H72" s="9" t="s">
        <v>22</v>
      </c>
      <c r="I72" s="27">
        <v>764</v>
      </c>
      <c r="J72" s="9"/>
      <c r="K72" s="13"/>
      <c r="L72" s="13">
        <v>160</v>
      </c>
      <c r="M72" s="13"/>
      <c r="N72" s="13"/>
      <c r="O72" s="27">
        <v>294</v>
      </c>
      <c r="P72" s="13"/>
      <c r="Q72" s="13"/>
      <c r="R72" s="13"/>
      <c r="S72" s="15"/>
    </row>
    <row r="73" spans="1:19" ht="15.5">
      <c r="A73" s="9">
        <v>69</v>
      </c>
      <c r="B73" s="9" t="s">
        <v>132</v>
      </c>
      <c r="C73" s="25"/>
      <c r="D73" s="25"/>
      <c r="E73" s="13" t="s">
        <v>133</v>
      </c>
      <c r="F73" s="11">
        <v>68.7</v>
      </c>
      <c r="G73" s="9" t="s">
        <v>21</v>
      </c>
      <c r="H73" s="9" t="s">
        <v>22</v>
      </c>
      <c r="I73" s="27">
        <v>920</v>
      </c>
      <c r="J73" s="9"/>
      <c r="K73" s="13"/>
      <c r="L73" s="13">
        <v>40</v>
      </c>
      <c r="M73" s="13"/>
      <c r="N73" s="13"/>
      <c r="O73" s="27"/>
      <c r="P73" s="13"/>
      <c r="Q73" s="13"/>
      <c r="R73" s="13"/>
      <c r="S73" s="15"/>
    </row>
    <row r="74" spans="1:19" ht="15.5">
      <c r="A74" s="9">
        <v>70</v>
      </c>
      <c r="B74" s="9" t="s">
        <v>134</v>
      </c>
      <c r="C74" s="9"/>
      <c r="D74" s="9"/>
      <c r="E74" s="13" t="s">
        <v>135</v>
      </c>
      <c r="F74" s="11">
        <v>57.1</v>
      </c>
      <c r="G74" s="9" t="s">
        <v>21</v>
      </c>
      <c r="H74" s="12" t="s">
        <v>22</v>
      </c>
      <c r="I74" s="27">
        <v>730</v>
      </c>
      <c r="J74" s="12"/>
      <c r="K74" s="13"/>
      <c r="L74" s="13"/>
      <c r="M74" s="13"/>
      <c r="N74" s="13">
        <v>190</v>
      </c>
      <c r="O74" s="27"/>
      <c r="P74" s="13"/>
      <c r="Q74" s="13"/>
      <c r="R74" s="13">
        <v>780</v>
      </c>
      <c r="S74" s="15"/>
    </row>
    <row r="75" spans="1:19" ht="15.5">
      <c r="A75" s="9">
        <v>71</v>
      </c>
      <c r="B75" s="9" t="s">
        <v>136</v>
      </c>
      <c r="C75" s="9"/>
      <c r="D75" s="9"/>
      <c r="E75" s="13" t="s">
        <v>137</v>
      </c>
      <c r="F75" s="11">
        <v>6.4</v>
      </c>
      <c r="G75" s="9" t="s">
        <v>21</v>
      </c>
      <c r="H75" s="12" t="s">
        <v>22</v>
      </c>
      <c r="I75" s="27">
        <v>62</v>
      </c>
      <c r="J75" s="12"/>
      <c r="K75" s="13"/>
      <c r="L75" s="13"/>
      <c r="M75" s="13"/>
      <c r="N75" s="13"/>
      <c r="O75" s="27"/>
      <c r="P75" s="13"/>
      <c r="Q75" s="13"/>
      <c r="R75" s="13"/>
      <c r="S75" s="15"/>
    </row>
    <row r="76" spans="1:19" ht="15.5">
      <c r="A76" s="9">
        <v>72</v>
      </c>
      <c r="B76" s="9" t="s">
        <v>136</v>
      </c>
      <c r="C76" s="9">
        <v>11</v>
      </c>
      <c r="D76" s="9" t="s">
        <v>35</v>
      </c>
      <c r="E76" s="13" t="s">
        <v>138</v>
      </c>
      <c r="F76" s="11">
        <v>3.4</v>
      </c>
      <c r="G76" s="9" t="s">
        <v>21</v>
      </c>
      <c r="H76" s="12" t="s">
        <v>22</v>
      </c>
      <c r="I76" s="27">
        <v>32</v>
      </c>
      <c r="J76" s="12"/>
      <c r="K76" s="13"/>
      <c r="L76" s="13"/>
      <c r="M76" s="13"/>
      <c r="N76" s="13"/>
      <c r="O76" s="27"/>
      <c r="P76" s="13"/>
      <c r="Q76" s="13"/>
      <c r="R76" s="13"/>
      <c r="S76" s="15"/>
    </row>
    <row r="77" spans="1:19" ht="15.5">
      <c r="A77" s="9">
        <v>73</v>
      </c>
      <c r="B77" s="9" t="s">
        <v>136</v>
      </c>
      <c r="C77" s="9">
        <v>12</v>
      </c>
      <c r="D77" s="9" t="s">
        <v>35</v>
      </c>
      <c r="E77" s="13" t="s">
        <v>139</v>
      </c>
      <c r="F77" s="11">
        <v>0.3</v>
      </c>
      <c r="G77" s="9" t="s">
        <v>21</v>
      </c>
      <c r="H77" s="12" t="s">
        <v>22</v>
      </c>
      <c r="I77" s="27">
        <v>32</v>
      </c>
      <c r="J77" s="12"/>
      <c r="K77" s="13"/>
      <c r="L77" s="13"/>
      <c r="M77" s="13"/>
      <c r="N77" s="13"/>
      <c r="O77" s="27"/>
      <c r="P77" s="13"/>
      <c r="Q77" s="13"/>
      <c r="R77" s="13"/>
      <c r="S77" s="15"/>
    </row>
    <row r="78" spans="1:19" ht="15.5">
      <c r="A78" s="9">
        <v>74</v>
      </c>
      <c r="B78" s="9" t="s">
        <v>136</v>
      </c>
      <c r="C78" s="9">
        <v>13</v>
      </c>
      <c r="D78" s="9" t="s">
        <v>35</v>
      </c>
      <c r="E78" s="13" t="s">
        <v>140</v>
      </c>
      <c r="F78" s="11">
        <v>0.7</v>
      </c>
      <c r="G78" s="9" t="s">
        <v>21</v>
      </c>
      <c r="H78" s="12" t="s">
        <v>22</v>
      </c>
      <c r="I78" s="27">
        <v>52</v>
      </c>
      <c r="J78" s="12"/>
      <c r="K78" s="13"/>
      <c r="L78" s="13"/>
      <c r="M78" s="13"/>
      <c r="N78" s="13"/>
      <c r="O78" s="27"/>
      <c r="P78" s="13"/>
      <c r="Q78" s="13"/>
      <c r="R78" s="13"/>
      <c r="S78" s="15"/>
    </row>
    <row r="79" spans="1:19" ht="15.5">
      <c r="A79" s="9">
        <v>75</v>
      </c>
      <c r="B79" s="9" t="s">
        <v>136</v>
      </c>
      <c r="C79" s="9">
        <v>14</v>
      </c>
      <c r="D79" s="9" t="s">
        <v>35</v>
      </c>
      <c r="E79" s="13" t="s">
        <v>141</v>
      </c>
      <c r="F79" s="11">
        <v>0.5</v>
      </c>
      <c r="G79" s="9" t="s">
        <v>21</v>
      </c>
      <c r="H79" s="12" t="s">
        <v>22</v>
      </c>
      <c r="I79" s="27">
        <v>38</v>
      </c>
      <c r="J79" s="12"/>
      <c r="K79" s="13"/>
      <c r="L79" s="13"/>
      <c r="M79" s="13"/>
      <c r="N79" s="13"/>
      <c r="O79" s="27"/>
      <c r="P79" s="13"/>
      <c r="Q79" s="13"/>
      <c r="R79" s="13"/>
      <c r="S79" s="15"/>
    </row>
    <row r="80" spans="1:19" ht="15.5">
      <c r="A80" s="9">
        <v>76</v>
      </c>
      <c r="B80" s="9" t="s">
        <v>142</v>
      </c>
      <c r="C80" s="9"/>
      <c r="D80" s="9"/>
      <c r="E80" s="13" t="s">
        <v>143</v>
      </c>
      <c r="F80" s="11">
        <v>0.5</v>
      </c>
      <c r="G80" s="9" t="s">
        <v>21</v>
      </c>
      <c r="H80" s="12" t="s">
        <v>22</v>
      </c>
      <c r="I80" s="27">
        <v>736</v>
      </c>
      <c r="J80" s="12"/>
      <c r="K80" s="13"/>
      <c r="L80" s="13"/>
      <c r="M80" s="13"/>
      <c r="N80" s="13">
        <v>180</v>
      </c>
      <c r="O80" s="27">
        <v>360</v>
      </c>
      <c r="P80" s="13"/>
      <c r="Q80" s="13"/>
      <c r="R80" s="13"/>
      <c r="S80" s="15"/>
    </row>
    <row r="81" spans="1:19" ht="15.5">
      <c r="A81" s="9">
        <v>77</v>
      </c>
      <c r="B81" s="9" t="s">
        <v>142</v>
      </c>
      <c r="C81" s="9">
        <v>11</v>
      </c>
      <c r="D81" s="9" t="s">
        <v>35</v>
      </c>
      <c r="E81" s="13" t="s">
        <v>144</v>
      </c>
      <c r="F81" s="11">
        <v>1.2</v>
      </c>
      <c r="G81" s="9" t="s">
        <v>21</v>
      </c>
      <c r="H81" s="12" t="s">
        <v>22</v>
      </c>
      <c r="I81" s="27">
        <v>22</v>
      </c>
      <c r="J81" s="12"/>
      <c r="K81" s="13"/>
      <c r="L81" s="13"/>
      <c r="M81" s="13"/>
      <c r="N81" s="13"/>
      <c r="O81" s="27"/>
      <c r="P81" s="13"/>
      <c r="Q81" s="13"/>
      <c r="R81" s="13"/>
      <c r="S81" s="15"/>
    </row>
    <row r="82" spans="1:19" ht="15.5">
      <c r="A82" s="9">
        <v>78</v>
      </c>
      <c r="B82" s="9" t="s">
        <v>142</v>
      </c>
      <c r="C82" s="9">
        <v>12</v>
      </c>
      <c r="D82" s="9" t="s">
        <v>35</v>
      </c>
      <c r="E82" s="13" t="s">
        <v>145</v>
      </c>
      <c r="F82" s="11">
        <v>0.8</v>
      </c>
      <c r="G82" s="9" t="s">
        <v>21</v>
      </c>
      <c r="H82" s="12" t="s">
        <v>22</v>
      </c>
      <c r="I82" s="13">
        <v>52</v>
      </c>
      <c r="J82" s="12"/>
      <c r="K82" s="13"/>
      <c r="L82" s="13"/>
      <c r="M82" s="13"/>
      <c r="N82" s="13"/>
      <c r="O82" s="13"/>
      <c r="P82" s="13"/>
      <c r="Q82" s="13"/>
      <c r="R82" s="13"/>
      <c r="S82" s="15"/>
    </row>
    <row r="83" spans="1:19" ht="15.5">
      <c r="A83" s="9">
        <v>79</v>
      </c>
      <c r="B83" s="9" t="s">
        <v>142</v>
      </c>
      <c r="C83" s="9">
        <v>13</v>
      </c>
      <c r="D83" s="9" t="s">
        <v>35</v>
      </c>
      <c r="E83" s="13" t="s">
        <v>146</v>
      </c>
      <c r="F83" s="11">
        <v>1.2</v>
      </c>
      <c r="G83" s="9" t="s">
        <v>21</v>
      </c>
      <c r="H83" s="12" t="s">
        <v>22</v>
      </c>
      <c r="I83" s="13">
        <v>48</v>
      </c>
      <c r="J83" s="12"/>
      <c r="K83" s="13"/>
      <c r="L83" s="13"/>
      <c r="M83" s="13"/>
      <c r="N83" s="13"/>
      <c r="O83" s="13"/>
      <c r="P83" s="13"/>
      <c r="Q83" s="13"/>
      <c r="R83" s="13"/>
      <c r="S83" s="15"/>
    </row>
    <row r="84" spans="1:19" ht="15.5">
      <c r="A84" s="9">
        <v>80</v>
      </c>
      <c r="B84" s="9" t="s">
        <v>142</v>
      </c>
      <c r="C84" s="9">
        <v>14</v>
      </c>
      <c r="D84" s="9" t="s">
        <v>35</v>
      </c>
      <c r="E84" s="13" t="s">
        <v>147</v>
      </c>
      <c r="F84" s="11">
        <v>10.1</v>
      </c>
      <c r="G84" s="9" t="s">
        <v>21</v>
      </c>
      <c r="H84" s="12" t="s">
        <v>22</v>
      </c>
      <c r="I84" s="13">
        <v>42</v>
      </c>
      <c r="J84" s="12"/>
      <c r="K84" s="13"/>
      <c r="L84" s="13"/>
      <c r="M84" s="13"/>
      <c r="N84" s="13"/>
      <c r="O84" s="13"/>
      <c r="P84" s="13"/>
      <c r="Q84" s="13"/>
      <c r="R84" s="13"/>
      <c r="S84" s="15"/>
    </row>
    <row r="85" spans="1:19" ht="15.5">
      <c r="A85" s="9">
        <v>81</v>
      </c>
      <c r="B85" s="9" t="s">
        <v>142</v>
      </c>
      <c r="C85" s="9">
        <v>15</v>
      </c>
      <c r="D85" s="9" t="s">
        <v>35</v>
      </c>
      <c r="E85" s="13" t="s">
        <v>148</v>
      </c>
      <c r="F85" s="11">
        <v>1</v>
      </c>
      <c r="G85" s="9" t="s">
        <v>21</v>
      </c>
      <c r="H85" s="12" t="s">
        <v>22</v>
      </c>
      <c r="I85" s="13">
        <v>84</v>
      </c>
      <c r="J85" s="12"/>
      <c r="K85" s="13"/>
      <c r="L85" s="13"/>
      <c r="M85" s="13"/>
      <c r="N85" s="13"/>
      <c r="O85" s="13"/>
      <c r="P85" s="13"/>
      <c r="Q85" s="13"/>
      <c r="R85" s="13"/>
      <c r="S85" s="15"/>
    </row>
    <row r="86" spans="1:19" ht="15.5">
      <c r="A86" s="9">
        <v>82</v>
      </c>
      <c r="B86" s="9" t="s">
        <v>142</v>
      </c>
      <c r="C86" s="9">
        <v>16</v>
      </c>
      <c r="D86" s="9" t="s">
        <v>35</v>
      </c>
      <c r="E86" s="13" t="s">
        <v>149</v>
      </c>
      <c r="F86" s="11">
        <v>42.1</v>
      </c>
      <c r="G86" s="9" t="s">
        <v>21</v>
      </c>
      <c r="H86" s="12" t="s">
        <v>22</v>
      </c>
      <c r="I86" s="13">
        <v>32</v>
      </c>
      <c r="J86" s="12"/>
      <c r="K86" s="13"/>
      <c r="L86" s="13"/>
      <c r="M86" s="13"/>
      <c r="N86" s="13"/>
      <c r="O86" s="13"/>
      <c r="P86" s="13"/>
      <c r="Q86" s="13"/>
      <c r="R86" s="13"/>
      <c r="S86" s="15"/>
    </row>
    <row r="87" spans="1:19" ht="15.5">
      <c r="A87" s="9">
        <v>83</v>
      </c>
      <c r="B87" s="9" t="s">
        <v>150</v>
      </c>
      <c r="C87" s="9"/>
      <c r="D87" s="9"/>
      <c r="E87" s="13" t="s">
        <v>151</v>
      </c>
      <c r="F87" s="11">
        <v>41</v>
      </c>
      <c r="G87" s="9" t="s">
        <v>21</v>
      </c>
      <c r="H87" s="12" t="s">
        <v>22</v>
      </c>
      <c r="I87" s="13">
        <v>618</v>
      </c>
      <c r="J87" s="12"/>
      <c r="K87" s="13"/>
      <c r="L87" s="13"/>
      <c r="M87" s="13"/>
      <c r="N87" s="13"/>
      <c r="O87" s="13">
        <v>490</v>
      </c>
      <c r="P87" s="13"/>
      <c r="Q87" s="13"/>
      <c r="R87" s="13"/>
      <c r="S87" s="15"/>
    </row>
    <row r="88" spans="1:19" ht="15.5">
      <c r="A88" s="9">
        <v>84</v>
      </c>
      <c r="B88" s="9" t="s">
        <v>152</v>
      </c>
      <c r="C88" s="9"/>
      <c r="D88" s="9"/>
      <c r="E88" s="13" t="s">
        <v>153</v>
      </c>
      <c r="F88" s="11">
        <v>53.3</v>
      </c>
      <c r="G88" s="9" t="s">
        <v>21</v>
      </c>
      <c r="H88" s="12" t="s">
        <v>22</v>
      </c>
      <c r="I88" s="13">
        <v>812</v>
      </c>
      <c r="J88" s="12"/>
      <c r="K88" s="13"/>
      <c r="L88" s="13"/>
      <c r="M88" s="13"/>
      <c r="N88" s="13"/>
      <c r="O88" s="13"/>
      <c r="P88" s="13">
        <v>300</v>
      </c>
      <c r="Q88" s="13"/>
      <c r="R88" s="13"/>
      <c r="S88" s="15"/>
    </row>
    <row r="89" spans="1:19" ht="15.5">
      <c r="A89" s="9">
        <v>85</v>
      </c>
      <c r="B89" s="9" t="s">
        <v>154</v>
      </c>
      <c r="C89" s="9"/>
      <c r="D89" s="9"/>
      <c r="E89" s="13" t="s">
        <v>155</v>
      </c>
      <c r="F89" s="11">
        <v>57</v>
      </c>
      <c r="G89" s="9" t="s">
        <v>21</v>
      </c>
      <c r="H89" s="12" t="s">
        <v>22</v>
      </c>
      <c r="I89" s="13">
        <v>1018</v>
      </c>
      <c r="J89" s="12"/>
      <c r="K89" s="13"/>
      <c r="L89" s="13"/>
      <c r="M89" s="13"/>
      <c r="N89" s="13"/>
      <c r="O89" s="13"/>
      <c r="P89" s="13"/>
      <c r="Q89" s="13"/>
      <c r="R89" s="13"/>
      <c r="S89" s="15"/>
    </row>
    <row r="90" spans="1:19" ht="15.5">
      <c r="A90" s="9">
        <v>86</v>
      </c>
      <c r="B90" s="9" t="s">
        <v>156</v>
      </c>
      <c r="C90" s="9"/>
      <c r="D90" s="9"/>
      <c r="E90" s="13" t="s">
        <v>157</v>
      </c>
      <c r="F90" s="11">
        <v>15.9</v>
      </c>
      <c r="G90" s="9" t="s">
        <v>21</v>
      </c>
      <c r="H90" s="12" t="s">
        <v>22</v>
      </c>
      <c r="I90" s="13">
        <v>342</v>
      </c>
      <c r="J90" s="12"/>
      <c r="K90" s="13"/>
      <c r="L90" s="13"/>
      <c r="M90" s="13">
        <v>192</v>
      </c>
      <c r="N90" s="13"/>
      <c r="O90" s="13"/>
      <c r="P90" s="13"/>
      <c r="Q90" s="13"/>
      <c r="R90" s="13"/>
      <c r="S90" s="15"/>
    </row>
    <row r="91" spans="1:19" ht="15.5">
      <c r="A91" s="9">
        <v>87</v>
      </c>
      <c r="B91" s="9" t="s">
        <v>158</v>
      </c>
      <c r="C91" s="9">
        <v>1</v>
      </c>
      <c r="D91" s="9"/>
      <c r="E91" s="13" t="s">
        <v>159</v>
      </c>
      <c r="F91" s="11">
        <v>23.7</v>
      </c>
      <c r="G91" s="12" t="s">
        <v>21</v>
      </c>
      <c r="H91" s="12" t="s">
        <v>22</v>
      </c>
      <c r="I91" s="13">
        <v>156</v>
      </c>
      <c r="J91" s="12"/>
      <c r="K91" s="13"/>
      <c r="L91" s="13"/>
      <c r="M91" s="13">
        <v>8</v>
      </c>
      <c r="N91" s="13"/>
      <c r="O91" s="13">
        <v>404</v>
      </c>
      <c r="P91" s="13"/>
      <c r="Q91" s="13"/>
      <c r="R91" s="13"/>
      <c r="S91" s="15"/>
    </row>
    <row r="92" spans="1:19" ht="15.5">
      <c r="A92" s="9">
        <v>88</v>
      </c>
      <c r="B92" s="9" t="s">
        <v>158</v>
      </c>
      <c r="C92" s="9">
        <v>2</v>
      </c>
      <c r="D92" s="9"/>
      <c r="E92" s="13" t="s">
        <v>160</v>
      </c>
      <c r="F92" s="11">
        <v>28.5</v>
      </c>
      <c r="G92" s="12" t="s">
        <v>21</v>
      </c>
      <c r="H92" s="12" t="s">
        <v>22</v>
      </c>
      <c r="I92" s="13">
        <v>190</v>
      </c>
      <c r="J92" s="12"/>
      <c r="K92" s="13"/>
      <c r="L92" s="13"/>
      <c r="M92" s="13"/>
      <c r="N92" s="13"/>
      <c r="O92" s="13"/>
      <c r="P92" s="13"/>
      <c r="Q92" s="13">
        <v>241</v>
      </c>
      <c r="R92" s="13"/>
      <c r="S92" s="15"/>
    </row>
    <row r="93" spans="1:19" ht="15.5">
      <c r="A93" s="9">
        <v>89</v>
      </c>
      <c r="B93" s="9" t="s">
        <v>161</v>
      </c>
      <c r="C93" s="9"/>
      <c r="D93" s="9"/>
      <c r="E93" s="13" t="s">
        <v>162</v>
      </c>
      <c r="F93" s="11">
        <v>48.8</v>
      </c>
      <c r="G93" s="12" t="s">
        <v>21</v>
      </c>
      <c r="H93" s="12" t="s">
        <v>22</v>
      </c>
      <c r="I93" s="13">
        <v>554</v>
      </c>
      <c r="J93" s="12"/>
      <c r="K93" s="13"/>
      <c r="L93" s="13"/>
      <c r="M93" s="13"/>
      <c r="N93" s="13"/>
      <c r="O93" s="13"/>
      <c r="P93" s="13"/>
      <c r="Q93" s="13">
        <v>300</v>
      </c>
      <c r="R93" s="13"/>
      <c r="S93" s="15"/>
    </row>
    <row r="94" spans="1:19" ht="15.5">
      <c r="A94" s="9">
        <v>90</v>
      </c>
      <c r="B94" s="9" t="s">
        <v>163</v>
      </c>
      <c r="C94" s="9"/>
      <c r="D94" s="9"/>
      <c r="E94" s="13" t="s">
        <v>164</v>
      </c>
      <c r="F94" s="11">
        <v>42</v>
      </c>
      <c r="G94" s="12" t="s">
        <v>21</v>
      </c>
      <c r="H94" s="12" t="s">
        <v>22</v>
      </c>
      <c r="I94" s="13">
        <v>528</v>
      </c>
      <c r="J94" s="12"/>
      <c r="K94" s="13"/>
      <c r="L94" s="13">
        <v>160</v>
      </c>
      <c r="M94" s="13"/>
      <c r="N94" s="13">
        <v>283</v>
      </c>
      <c r="O94" s="13"/>
      <c r="P94" s="13"/>
      <c r="Q94" s="13">
        <v>350</v>
      </c>
      <c r="R94" s="13"/>
      <c r="S94" s="15"/>
    </row>
    <row r="95" spans="1:19" ht="15.5">
      <c r="A95" s="9">
        <v>91</v>
      </c>
      <c r="B95" s="9" t="s">
        <v>165</v>
      </c>
      <c r="C95" s="9"/>
      <c r="D95" s="9"/>
      <c r="E95" s="13" t="s">
        <v>166</v>
      </c>
      <c r="F95" s="11">
        <v>66</v>
      </c>
      <c r="G95" s="12" t="s">
        <v>21</v>
      </c>
      <c r="H95" s="12" t="s">
        <v>22</v>
      </c>
      <c r="I95" s="13">
        <v>738</v>
      </c>
      <c r="J95" s="12"/>
      <c r="K95" s="13"/>
      <c r="L95" s="13"/>
      <c r="M95" s="13"/>
      <c r="N95" s="13">
        <v>243</v>
      </c>
      <c r="O95" s="13"/>
      <c r="P95" s="13"/>
      <c r="Q95" s="13">
        <v>400</v>
      </c>
      <c r="R95" s="13"/>
      <c r="S95" s="15"/>
    </row>
    <row r="96" spans="1:19" ht="15.5">
      <c r="A96" s="9">
        <v>92</v>
      </c>
      <c r="B96" s="9" t="s">
        <v>167</v>
      </c>
      <c r="C96" s="9"/>
      <c r="D96" s="9"/>
      <c r="E96" s="13" t="s">
        <v>168</v>
      </c>
      <c r="F96" s="11">
        <v>17.5</v>
      </c>
      <c r="G96" s="12" t="s">
        <v>66</v>
      </c>
      <c r="H96" s="12" t="s">
        <v>67</v>
      </c>
      <c r="I96" s="13">
        <v>164</v>
      </c>
      <c r="J96" s="12"/>
      <c r="K96" s="13">
        <v>77</v>
      </c>
      <c r="L96" s="13"/>
      <c r="M96" s="13"/>
      <c r="N96" s="13"/>
      <c r="O96" s="13"/>
      <c r="P96" s="13"/>
      <c r="Q96" s="13"/>
      <c r="R96" s="13"/>
      <c r="S96" s="15"/>
    </row>
    <row r="97" spans="1:19" ht="15.5">
      <c r="A97" s="9">
        <v>93</v>
      </c>
      <c r="B97" s="9" t="s">
        <v>169</v>
      </c>
      <c r="C97" s="9"/>
      <c r="D97" s="9"/>
      <c r="E97" s="13" t="s">
        <v>170</v>
      </c>
      <c r="F97" s="11">
        <v>28.9</v>
      </c>
      <c r="G97" s="12" t="s">
        <v>66</v>
      </c>
      <c r="H97" s="12" t="s">
        <v>67</v>
      </c>
      <c r="I97" s="13">
        <v>660</v>
      </c>
      <c r="J97" s="12"/>
      <c r="K97" s="13">
        <v>596</v>
      </c>
      <c r="L97" s="13"/>
      <c r="M97" s="13"/>
      <c r="N97" s="13"/>
      <c r="O97" s="13"/>
      <c r="P97" s="13"/>
      <c r="Q97" s="13"/>
      <c r="R97" s="13"/>
      <c r="S97" s="15"/>
    </row>
    <row r="98" spans="1:19" ht="15.5">
      <c r="A98" s="9">
        <v>94</v>
      </c>
      <c r="B98" s="9" t="s">
        <v>171</v>
      </c>
      <c r="C98" s="9"/>
      <c r="D98" s="9"/>
      <c r="E98" s="13" t="s">
        <v>172</v>
      </c>
      <c r="F98" s="11">
        <v>1.5</v>
      </c>
      <c r="G98" s="12" t="s">
        <v>66</v>
      </c>
      <c r="H98" s="12" t="s">
        <v>67</v>
      </c>
      <c r="I98" s="13">
        <v>52</v>
      </c>
      <c r="J98" s="12"/>
      <c r="K98" s="13"/>
      <c r="L98" s="13"/>
      <c r="M98" s="13"/>
      <c r="N98" s="13"/>
      <c r="O98" s="13"/>
      <c r="P98" s="13"/>
      <c r="Q98" s="13"/>
      <c r="R98" s="13"/>
      <c r="S98" s="15"/>
    </row>
    <row r="99" spans="1:19" ht="15.5">
      <c r="A99" s="9">
        <v>95</v>
      </c>
      <c r="B99" s="9" t="s">
        <v>173</v>
      </c>
      <c r="C99" s="9"/>
      <c r="D99" s="9"/>
      <c r="E99" s="13" t="s">
        <v>174</v>
      </c>
      <c r="F99" s="11">
        <v>47.9</v>
      </c>
      <c r="G99" s="9" t="s">
        <v>66</v>
      </c>
      <c r="H99" s="12" t="s">
        <v>22</v>
      </c>
      <c r="I99" s="13">
        <v>506</v>
      </c>
      <c r="J99" s="12"/>
      <c r="K99" s="13"/>
      <c r="L99" s="13">
        <v>282</v>
      </c>
      <c r="M99" s="13"/>
      <c r="N99" s="13">
        <v>208</v>
      </c>
      <c r="O99" s="13">
        <v>198</v>
      </c>
      <c r="P99" s="13"/>
      <c r="Q99" s="13"/>
      <c r="R99" s="13"/>
      <c r="S99" s="15"/>
    </row>
    <row r="100" spans="1:19" ht="15.5">
      <c r="A100" s="9">
        <v>96</v>
      </c>
      <c r="B100" s="9" t="s">
        <v>175</v>
      </c>
      <c r="C100" s="9"/>
      <c r="D100" s="9"/>
      <c r="E100" s="13" t="s">
        <v>176</v>
      </c>
      <c r="F100" s="11">
        <v>33.700000000000003</v>
      </c>
      <c r="G100" s="9" t="s">
        <v>66</v>
      </c>
      <c r="H100" s="12" t="s">
        <v>22</v>
      </c>
      <c r="I100" s="13">
        <v>770</v>
      </c>
      <c r="J100" s="12"/>
      <c r="K100" s="13">
        <v>586</v>
      </c>
      <c r="L100" s="13"/>
      <c r="M100" s="13"/>
      <c r="N100" s="13"/>
      <c r="O100" s="13"/>
      <c r="P100" s="13">
        <v>100</v>
      </c>
      <c r="Q100" s="13"/>
      <c r="R100" s="13"/>
      <c r="S100" s="15"/>
    </row>
    <row r="101" spans="1:19" ht="15.5">
      <c r="A101" s="9">
        <v>97</v>
      </c>
      <c r="B101" s="9" t="s">
        <v>177</v>
      </c>
      <c r="C101" s="9"/>
      <c r="D101" s="9"/>
      <c r="E101" s="13" t="s">
        <v>178</v>
      </c>
      <c r="F101" s="11">
        <v>27</v>
      </c>
      <c r="G101" s="9" t="s">
        <v>66</v>
      </c>
      <c r="H101" s="12" t="s">
        <v>22</v>
      </c>
      <c r="I101" s="13">
        <v>204</v>
      </c>
      <c r="J101" s="12"/>
      <c r="K101" s="13"/>
      <c r="L101" s="13"/>
      <c r="M101" s="13"/>
      <c r="N101" s="13"/>
      <c r="O101" s="13"/>
      <c r="P101" s="13">
        <v>100</v>
      </c>
      <c r="Q101" s="13"/>
      <c r="R101" s="13"/>
      <c r="S101" s="15"/>
    </row>
    <row r="102" spans="1:19" ht="15.5">
      <c r="A102" s="9">
        <v>98</v>
      </c>
      <c r="B102" s="9" t="s">
        <v>179</v>
      </c>
      <c r="C102" s="9"/>
      <c r="D102" s="9"/>
      <c r="E102" s="13" t="s">
        <v>180</v>
      </c>
      <c r="F102" s="11">
        <v>40.700000000000003</v>
      </c>
      <c r="G102" s="9" t="s">
        <v>66</v>
      </c>
      <c r="H102" s="12" t="s">
        <v>22</v>
      </c>
      <c r="I102" s="13">
        <v>798</v>
      </c>
      <c r="J102" s="12"/>
      <c r="K102" s="13">
        <v>592</v>
      </c>
      <c r="L102" s="13"/>
      <c r="M102" s="13"/>
      <c r="N102" s="13">
        <v>288</v>
      </c>
      <c r="O102" s="13"/>
      <c r="P102" s="13"/>
      <c r="Q102" s="13"/>
      <c r="R102" s="13"/>
      <c r="S102" s="15"/>
    </row>
    <row r="103" spans="1:19" ht="15.5">
      <c r="A103" s="9">
        <v>99</v>
      </c>
      <c r="B103" s="9" t="s">
        <v>181</v>
      </c>
      <c r="C103" s="9"/>
      <c r="D103" s="9"/>
      <c r="E103" s="13" t="s">
        <v>182</v>
      </c>
      <c r="F103" s="11">
        <v>20.6</v>
      </c>
      <c r="G103" s="9" t="s">
        <v>21</v>
      </c>
      <c r="H103" s="12" t="s">
        <v>22</v>
      </c>
      <c r="I103" s="13">
        <v>302</v>
      </c>
      <c r="J103" s="12"/>
      <c r="K103" s="13"/>
      <c r="L103" s="13">
        <v>265</v>
      </c>
      <c r="M103" s="13"/>
      <c r="N103" s="13"/>
      <c r="O103" s="13"/>
      <c r="P103" s="13"/>
      <c r="Q103" s="13"/>
      <c r="R103" s="13"/>
      <c r="S103" s="15"/>
    </row>
    <row r="104" spans="1:19" ht="15.5">
      <c r="A104" s="9">
        <v>100</v>
      </c>
      <c r="B104" s="9" t="s">
        <v>183</v>
      </c>
      <c r="C104" s="9"/>
      <c r="D104" s="9"/>
      <c r="E104" s="13" t="s">
        <v>184</v>
      </c>
      <c r="F104" s="11">
        <v>12.3</v>
      </c>
      <c r="G104" s="9" t="s">
        <v>21</v>
      </c>
      <c r="H104" s="12" t="s">
        <v>22</v>
      </c>
      <c r="I104" s="13">
        <v>154</v>
      </c>
      <c r="J104" s="12"/>
      <c r="K104" s="13"/>
      <c r="L104" s="13">
        <v>84</v>
      </c>
      <c r="M104" s="13"/>
      <c r="N104" s="13">
        <v>116</v>
      </c>
      <c r="O104" s="13"/>
      <c r="P104" s="13"/>
      <c r="Q104" s="13"/>
      <c r="R104" s="13"/>
      <c r="S104" s="15"/>
    </row>
    <row r="105" spans="1:19" ht="15.5">
      <c r="A105" s="9">
        <v>101</v>
      </c>
      <c r="B105" s="9" t="s">
        <v>185</v>
      </c>
      <c r="C105" s="9"/>
      <c r="D105" s="9"/>
      <c r="E105" s="13" t="s">
        <v>186</v>
      </c>
      <c r="F105" s="11">
        <v>50.9</v>
      </c>
      <c r="G105" s="9" t="s">
        <v>21</v>
      </c>
      <c r="H105" s="12" t="s">
        <v>22</v>
      </c>
      <c r="I105" s="13">
        <v>468</v>
      </c>
      <c r="J105" s="12"/>
      <c r="K105" s="13"/>
      <c r="L105" s="13">
        <v>36</v>
      </c>
      <c r="M105" s="13"/>
      <c r="N105" s="13">
        <v>127</v>
      </c>
      <c r="O105" s="13"/>
      <c r="P105" s="13"/>
      <c r="Q105" s="13">
        <v>200</v>
      </c>
      <c r="R105" s="13"/>
      <c r="S105" s="15"/>
    </row>
    <row r="106" spans="1:19" ht="15.5">
      <c r="A106" s="9">
        <v>102</v>
      </c>
      <c r="B106" s="9" t="s">
        <v>187</v>
      </c>
      <c r="C106" s="9"/>
      <c r="D106" s="9"/>
      <c r="E106" s="13" t="s">
        <v>188</v>
      </c>
      <c r="F106" s="11">
        <v>19</v>
      </c>
      <c r="G106" s="9" t="s">
        <v>21</v>
      </c>
      <c r="H106" s="12" t="s">
        <v>22</v>
      </c>
      <c r="I106" s="13">
        <v>148</v>
      </c>
      <c r="J106" s="12"/>
      <c r="K106" s="13"/>
      <c r="L106" s="13"/>
      <c r="M106" s="13"/>
      <c r="N106" s="13"/>
      <c r="O106" s="13"/>
      <c r="P106" s="13"/>
      <c r="Q106" s="13">
        <v>300</v>
      </c>
      <c r="R106" s="13"/>
      <c r="S106" s="15"/>
    </row>
    <row r="107" spans="1:19" ht="15.5">
      <c r="A107" s="9">
        <v>103</v>
      </c>
      <c r="B107" s="9" t="s">
        <v>189</v>
      </c>
      <c r="C107" s="9"/>
      <c r="D107" s="9"/>
      <c r="E107" s="13" t="s">
        <v>190</v>
      </c>
      <c r="F107" s="11">
        <v>1.3</v>
      </c>
      <c r="G107" s="9" t="s">
        <v>21</v>
      </c>
      <c r="H107" s="12" t="s">
        <v>67</v>
      </c>
      <c r="I107" s="13">
        <v>32</v>
      </c>
      <c r="J107" s="12"/>
      <c r="K107" s="13"/>
      <c r="L107" s="13"/>
      <c r="M107" s="13"/>
      <c r="N107" s="13"/>
      <c r="O107" s="13"/>
      <c r="P107" s="13"/>
      <c r="Q107" s="13"/>
      <c r="R107" s="13"/>
      <c r="S107" s="15"/>
    </row>
    <row r="108" spans="1:19" ht="15.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5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</row>
    <row r="112" spans="1:19" ht="15.5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</row>
    <row r="113" spans="1:19" ht="15.5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</row>
    <row r="114" spans="1:19" ht="15.5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</row>
    <row r="115" spans="1:19" ht="15.5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</row>
    <row r="116" spans="1:19" ht="15.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</row>
    <row r="222" spans="1:19" ht="15.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</row>
    <row r="223" spans="1:19" ht="15.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</row>
    <row r="224" spans="1:19" ht="15.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</row>
    <row r="225" spans="1:19" ht="15.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</row>
    <row r="226" spans="1:19" ht="15.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</row>
    <row r="227" spans="1:19" ht="15.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</row>
    <row r="228" spans="1:19" ht="15.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</row>
    <row r="229" spans="1:19" ht="15.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</row>
    <row r="230" spans="1:19" ht="15.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</row>
    <row r="231" spans="1:19" ht="15.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</row>
    <row r="232" spans="1:19" ht="15.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</row>
    <row r="233" spans="1:19" ht="15.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</row>
    <row r="234" spans="1:19" ht="15.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</row>
    <row r="235" spans="1:19" ht="15.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</row>
    <row r="236" spans="1:19" ht="15.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</row>
    <row r="237" spans="1:19" ht="15.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</row>
    <row r="238" spans="1:19" ht="15.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</row>
    <row r="239" spans="1:19" ht="15.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</row>
    <row r="240" spans="1:19" ht="15.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</row>
    <row r="241" spans="1:19" ht="15.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</row>
    <row r="242" spans="1:19" ht="15.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</row>
    <row r="243" spans="1:19" ht="15.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</row>
    <row r="244" spans="1:19" ht="15.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</row>
    <row r="245" spans="1:19" ht="15.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</row>
    <row r="246" spans="1:19" ht="15.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</row>
    <row r="247" spans="1:19" ht="15.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</row>
    <row r="248" spans="1:19" ht="15.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</row>
    <row r="249" spans="1:19" ht="15.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</row>
    <row r="250" spans="1:19" ht="15.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</row>
    <row r="251" spans="1:19" ht="15.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</row>
    <row r="252" spans="1:19" ht="15.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</row>
    <row r="253" spans="1:19" ht="15.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</row>
    <row r="254" spans="1:19" ht="15.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</row>
    <row r="255" spans="1:19" ht="15.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</row>
    <row r="256" spans="1:19" ht="15.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</row>
    <row r="257" spans="1:19" ht="15.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</row>
    <row r="258" spans="1:19" ht="15.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</row>
    <row r="259" spans="1:19" ht="15.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</row>
    <row r="260" spans="1:19" ht="15.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</row>
    <row r="261" spans="1:19" ht="15.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</row>
    <row r="262" spans="1:19" ht="15.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</row>
    <row r="263" spans="1:19" ht="15.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</row>
    <row r="264" spans="1:19" ht="15.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</row>
    <row r="265" spans="1:19" ht="15.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</row>
    <row r="266" spans="1:19" ht="15.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</row>
    <row r="267" spans="1:19" ht="15.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</row>
    <row r="268" spans="1:19" ht="15.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</row>
    <row r="269" spans="1:19" ht="15.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</row>
    <row r="270" spans="1:19" ht="15.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</row>
    <row r="271" spans="1:19" ht="15.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</row>
    <row r="272" spans="1:19" ht="15.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</row>
    <row r="273" spans="1:19" ht="15.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</row>
    <row r="274" spans="1:19" ht="15.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</row>
    <row r="275" spans="1:19" ht="15.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</row>
    <row r="276" spans="1:19" ht="15.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</row>
    <row r="277" spans="1:19" ht="15.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</row>
    <row r="278" spans="1:19" ht="15.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</row>
    <row r="279" spans="1:19" ht="15.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</row>
    <row r="280" spans="1:19" ht="15.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</row>
    <row r="281" spans="1:19" ht="15.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</row>
    <row r="282" spans="1:19" ht="15.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</row>
    <row r="283" spans="1:19" ht="15.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</row>
    <row r="284" spans="1:19" ht="15.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</row>
    <row r="285" spans="1:19" ht="15.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</row>
    <row r="286" spans="1:19" ht="15.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</row>
    <row r="287" spans="1:19" ht="15.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</row>
    <row r="288" spans="1:19" ht="15.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</row>
    <row r="289" spans="1:19" ht="15.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</row>
    <row r="290" spans="1:19" ht="15.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</row>
    <row r="291" spans="1:19" ht="15.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</row>
    <row r="292" spans="1:19" ht="15.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</row>
    <row r="293" spans="1:19" ht="15.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</row>
    <row r="294" spans="1:19" ht="15.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</row>
    <row r="295" spans="1:19" ht="15.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</row>
    <row r="296" spans="1:19" ht="15.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</row>
    <row r="297" spans="1:19" ht="15.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</row>
    <row r="298" spans="1:19" ht="15.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</row>
    <row r="299" spans="1:19" ht="15.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</row>
    <row r="300" spans="1:19" ht="15.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</row>
    <row r="301" spans="1:19" ht="15.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</row>
    <row r="302" spans="1:19" ht="15.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</row>
    <row r="303" spans="1:19" ht="15.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</row>
    <row r="304" spans="1:19" ht="15.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</row>
    <row r="305" spans="1:19" ht="15.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</row>
    <row r="306" spans="1:19" ht="15.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</row>
    <row r="307" spans="1:19" ht="15.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</row>
    <row r="308" spans="1:19" ht="15.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</row>
    <row r="309" spans="1:19" ht="15.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</row>
    <row r="310" spans="1:19" ht="15.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</row>
    <row r="311" spans="1:19" ht="15.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</row>
    <row r="312" spans="1:19" ht="15.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</row>
    <row r="313" spans="1:19" ht="15.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</row>
    <row r="314" spans="1:19" ht="15.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</row>
    <row r="315" spans="1:19" ht="15.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</row>
    <row r="316" spans="1:19" ht="15.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</row>
    <row r="317" spans="1:19" ht="15.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</row>
    <row r="318" spans="1:19" ht="15.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</row>
    <row r="319" spans="1:19" ht="15.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</row>
    <row r="320" spans="1:19" ht="15.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</row>
    <row r="321" spans="1:19" ht="15.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</row>
    <row r="322" spans="1:19" ht="15.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</row>
    <row r="323" spans="1:19" ht="15.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</row>
    <row r="324" spans="1:19" ht="15.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</row>
    <row r="325" spans="1:19" ht="15.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</row>
    <row r="326" spans="1:19" ht="15.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</row>
    <row r="327" spans="1:19" ht="15.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</row>
    <row r="328" spans="1:19" ht="15.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</row>
    <row r="329" spans="1:19" ht="15.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</row>
    <row r="330" spans="1:19" ht="15.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</row>
    <row r="331" spans="1:19" ht="15.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</row>
    <row r="332" spans="1:19" ht="15.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</row>
    <row r="333" spans="1:19" ht="15.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</row>
    <row r="334" spans="1:19" ht="15.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</row>
    <row r="335" spans="1:19" ht="15.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</row>
    <row r="336" spans="1:19" ht="15.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</row>
    <row r="337" spans="1:19" ht="15.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</row>
    <row r="338" spans="1:19" ht="15.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</row>
    <row r="339" spans="1:19" ht="15.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</row>
    <row r="340" spans="1:19" ht="15.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</row>
    <row r="341" spans="1:19" ht="15.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</row>
    <row r="342" spans="1:19" ht="15.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</row>
    <row r="343" spans="1:19" ht="15.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</row>
    <row r="344" spans="1:19" ht="15.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</row>
    <row r="345" spans="1:19" ht="15.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</row>
    <row r="346" spans="1:19" ht="15.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</row>
    <row r="347" spans="1:19" ht="15.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</row>
    <row r="348" spans="1:19" ht="15.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</row>
    <row r="349" spans="1:19" ht="15.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</row>
    <row r="350" spans="1:19" ht="15.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</row>
    <row r="351" spans="1:19" ht="15.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</row>
    <row r="352" spans="1:19" ht="15.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</row>
    <row r="353" spans="1:19" ht="15.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</row>
    <row r="354" spans="1:19" ht="15.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</row>
    <row r="355" spans="1:19" ht="15.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</row>
    <row r="356" spans="1:19" ht="15.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</row>
    <row r="357" spans="1:19" ht="15.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</row>
    <row r="358" spans="1:19" ht="15.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</row>
    <row r="359" spans="1:19" ht="15.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</row>
    <row r="360" spans="1:19" ht="15.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</row>
    <row r="361" spans="1:19" ht="15.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</row>
    <row r="362" spans="1:19" ht="15.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</row>
    <row r="363" spans="1:19" ht="15.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</row>
    <row r="364" spans="1:19" ht="15.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</row>
    <row r="365" spans="1:19" ht="15.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</row>
    <row r="366" spans="1:19" ht="15.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</row>
    <row r="367" spans="1:19" ht="15.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</row>
    <row r="368" spans="1:19" ht="15.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</row>
    <row r="369" spans="1:19" ht="15.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</row>
    <row r="370" spans="1:19" ht="15.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</row>
    <row r="371" spans="1:19" ht="15.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</row>
    <row r="372" spans="1:19" ht="15.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</row>
    <row r="373" spans="1:19" ht="15.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</row>
    <row r="374" spans="1:19" ht="15.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</row>
    <row r="375" spans="1:19" ht="15.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</row>
    <row r="376" spans="1:19" ht="15.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</row>
    <row r="377" spans="1:19" ht="15.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</row>
    <row r="378" spans="1:19" ht="15.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</row>
    <row r="379" spans="1:19" ht="15.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</row>
    <row r="380" spans="1:19" ht="15.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</row>
    <row r="381" spans="1:19" ht="15.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</row>
    <row r="382" spans="1:19" ht="15.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</row>
    <row r="383" spans="1:19" ht="15.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</row>
    <row r="384" spans="1:19" ht="15.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</row>
    <row r="385" spans="1:19" ht="15.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</row>
    <row r="386" spans="1:19" ht="15.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</row>
    <row r="387" spans="1:19" ht="15.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</row>
    <row r="388" spans="1:19" ht="15.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</row>
    <row r="389" spans="1:19" ht="15.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</row>
    <row r="390" spans="1:19" ht="15.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</row>
    <row r="391" spans="1:19" ht="15.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</row>
    <row r="392" spans="1:19" ht="15.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</row>
    <row r="393" spans="1:19" ht="15.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</row>
    <row r="394" spans="1:19" ht="15.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</row>
    <row r="395" spans="1:19" ht="15.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</row>
    <row r="396" spans="1:19" ht="15.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</row>
    <row r="397" spans="1:19" ht="15.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</row>
    <row r="398" spans="1:19" ht="15.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</row>
    <row r="399" spans="1:19" ht="15.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</row>
    <row r="400" spans="1:19" ht="15.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</row>
    <row r="401" spans="1:19" ht="15.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</row>
    <row r="402" spans="1:19" ht="15.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</row>
    <row r="403" spans="1:19" ht="15.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</row>
    <row r="404" spans="1:19" ht="15.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</row>
    <row r="405" spans="1:19" ht="15.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</row>
    <row r="406" spans="1:19" ht="15.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</row>
    <row r="407" spans="1:19" ht="15.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</row>
    <row r="408" spans="1:19" ht="15.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</row>
    <row r="409" spans="1:19" ht="15.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</row>
    <row r="410" spans="1:19" ht="15.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</row>
    <row r="411" spans="1:19" ht="15.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</row>
    <row r="412" spans="1:19" ht="15.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</row>
    <row r="413" spans="1:19" ht="15.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</row>
    <row r="414" spans="1:19" ht="15.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</row>
    <row r="415" spans="1:19" ht="15.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</row>
    <row r="416" spans="1:19" ht="15.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</row>
    <row r="417" spans="1:19" ht="15.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</row>
    <row r="418" spans="1:19" ht="15.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</row>
    <row r="419" spans="1:19" ht="15.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</row>
    <row r="420" spans="1:19" ht="15.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</row>
    <row r="421" spans="1:19" ht="15.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</row>
    <row r="422" spans="1:19" ht="15.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</row>
    <row r="423" spans="1:19" ht="15.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</row>
    <row r="424" spans="1:19" ht="15.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</row>
    <row r="425" spans="1:19" ht="15.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</row>
    <row r="426" spans="1:19" ht="15.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</row>
    <row r="427" spans="1:19" ht="15.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</row>
    <row r="428" spans="1:19" ht="15.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</row>
    <row r="429" spans="1:19" ht="15.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</row>
    <row r="430" spans="1:19" ht="15.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</row>
    <row r="431" spans="1:19" ht="15.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</row>
    <row r="432" spans="1:19" ht="15.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</row>
    <row r="433" spans="1:19" ht="15.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</row>
    <row r="434" spans="1:19" ht="15.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</row>
    <row r="435" spans="1:19" ht="15.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</row>
    <row r="436" spans="1:19" ht="15.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</row>
    <row r="437" spans="1:19" ht="15.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</row>
    <row r="438" spans="1:19" ht="15.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</row>
    <row r="439" spans="1:19" ht="15.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</row>
    <row r="440" spans="1:19" ht="15.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</row>
    <row r="441" spans="1:19" ht="15.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</row>
    <row r="442" spans="1:19" ht="15.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</row>
    <row r="443" spans="1:19" ht="15.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</row>
    <row r="444" spans="1:19" ht="15.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</row>
    <row r="445" spans="1:19" ht="15.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</row>
    <row r="446" spans="1:19" ht="15.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</row>
    <row r="447" spans="1:19" ht="15.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</row>
    <row r="448" spans="1:19" ht="15.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</row>
    <row r="449" spans="1:19" ht="15.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</row>
    <row r="450" spans="1:19" ht="15.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</row>
    <row r="451" spans="1:19" ht="15.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</row>
    <row r="452" spans="1:19" ht="15.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</row>
    <row r="453" spans="1:19" ht="15.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</row>
    <row r="454" spans="1:19" ht="15.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</row>
    <row r="455" spans="1:19" ht="15.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</row>
    <row r="456" spans="1:19" ht="15.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</row>
    <row r="457" spans="1:19" ht="15.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</row>
    <row r="458" spans="1:19" ht="15.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</row>
    <row r="459" spans="1:19" ht="15.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</row>
    <row r="460" spans="1:19" ht="15.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</row>
    <row r="461" spans="1:19" ht="15.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</row>
    <row r="462" spans="1:19" ht="15.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</row>
    <row r="463" spans="1:19" ht="15.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</row>
    <row r="464" spans="1:19" ht="15.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</row>
    <row r="465" spans="1:19" ht="15.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</row>
    <row r="466" spans="1:19" ht="15.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</row>
    <row r="467" spans="1:19" ht="15.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</row>
    <row r="468" spans="1:19" ht="15.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</row>
    <row r="469" spans="1:19" ht="15.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</row>
    <row r="470" spans="1:19" ht="15.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</row>
    <row r="471" spans="1:19" ht="15.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</row>
    <row r="472" spans="1:19" ht="15.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</row>
    <row r="473" spans="1:19" ht="15.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</row>
    <row r="474" spans="1:19" ht="15.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</row>
    <row r="475" spans="1:19" ht="15.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</row>
    <row r="476" spans="1:19" ht="15.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</row>
    <row r="477" spans="1:19" ht="15.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</row>
    <row r="478" spans="1:19" ht="15.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</row>
    <row r="479" spans="1:19" ht="15.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</row>
    <row r="480" spans="1:19" ht="15.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</row>
    <row r="481" spans="1:19" ht="15.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</row>
    <row r="482" spans="1:19" ht="15.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</row>
    <row r="483" spans="1:19" ht="15.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</row>
    <row r="484" spans="1:19" ht="15.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</row>
    <row r="485" spans="1:19" ht="15.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</row>
    <row r="486" spans="1:19" ht="15.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</row>
    <row r="487" spans="1:19" ht="15.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</row>
    <row r="488" spans="1:19" ht="15.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</row>
    <row r="489" spans="1:19" ht="15.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</row>
    <row r="490" spans="1:19" ht="15.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</row>
    <row r="491" spans="1:19" ht="15.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</row>
    <row r="492" spans="1:19" ht="15.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</row>
    <row r="493" spans="1:19" ht="15.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</row>
    <row r="494" spans="1:19" ht="15.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</row>
    <row r="495" spans="1:19" ht="15.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</row>
    <row r="496" spans="1:19" ht="15.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</row>
    <row r="497" spans="1:19" ht="15.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</row>
    <row r="498" spans="1:19" ht="15.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</row>
    <row r="499" spans="1:19" ht="15.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</row>
    <row r="500" spans="1:19" ht="15.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</row>
    <row r="501" spans="1:19" ht="15.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</row>
    <row r="502" spans="1:19" ht="15.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</row>
    <row r="503" spans="1:19" ht="15.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</row>
    <row r="504" spans="1:19" ht="15.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</row>
    <row r="505" spans="1:19" ht="15.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</row>
    <row r="506" spans="1:19" ht="15.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</row>
    <row r="507" spans="1:19" ht="15.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</row>
    <row r="508" spans="1:19" ht="15.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</row>
    <row r="509" spans="1:19" ht="15.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</row>
    <row r="510" spans="1:19" ht="15.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</row>
    <row r="511" spans="1:19" ht="15.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</row>
    <row r="512" spans="1:19" ht="15.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</row>
    <row r="513" spans="1:19" ht="15.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</row>
    <row r="514" spans="1:19" ht="15.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</row>
    <row r="515" spans="1:19" ht="15.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</row>
    <row r="516" spans="1:19" ht="15.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</row>
    <row r="517" spans="1:19" ht="15.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</row>
    <row r="518" spans="1:19" ht="15.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</row>
    <row r="519" spans="1:19" ht="15.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</row>
    <row r="520" spans="1:19" ht="15.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</row>
    <row r="521" spans="1:19" ht="15.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</row>
    <row r="522" spans="1:19" ht="15.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</row>
    <row r="523" spans="1:19" ht="15.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</row>
    <row r="524" spans="1:19" ht="15.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</row>
    <row r="525" spans="1:19" ht="15.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</row>
    <row r="526" spans="1:19" ht="15.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</row>
    <row r="527" spans="1:19" ht="15.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</row>
    <row r="528" spans="1:19" ht="15.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</row>
    <row r="529" spans="1:19" ht="15.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</row>
    <row r="530" spans="1:19" ht="15.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</row>
    <row r="531" spans="1:19" ht="15.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</row>
    <row r="532" spans="1:19" ht="15.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</row>
    <row r="533" spans="1:19" ht="15.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</row>
    <row r="534" spans="1:19" ht="15.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</row>
    <row r="535" spans="1:19" ht="15.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</row>
    <row r="536" spans="1:19" ht="15.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</row>
    <row r="537" spans="1:19" ht="15.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</row>
    <row r="538" spans="1:19" ht="15.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</row>
    <row r="539" spans="1:19" ht="15.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</row>
    <row r="540" spans="1:19" ht="15.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</row>
    <row r="541" spans="1:19" ht="15.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</row>
    <row r="542" spans="1:19" ht="15.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</row>
    <row r="543" spans="1:19" ht="15.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</row>
    <row r="544" spans="1:19" ht="15.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</row>
    <row r="545" spans="1:19" ht="15.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</row>
    <row r="546" spans="1:19" ht="15.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</row>
    <row r="547" spans="1:19" ht="15.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</row>
    <row r="548" spans="1:19" ht="15.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</row>
    <row r="549" spans="1:19" ht="15.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</row>
    <row r="550" spans="1:19" ht="15.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</row>
    <row r="551" spans="1:19" ht="15.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</row>
    <row r="552" spans="1:19" ht="15.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</row>
    <row r="553" spans="1:19" ht="15.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</row>
    <row r="554" spans="1:19" ht="15.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</row>
    <row r="555" spans="1:19" ht="15.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</row>
    <row r="556" spans="1:19" ht="15.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</row>
    <row r="557" spans="1:19" ht="15.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</row>
    <row r="558" spans="1:19" ht="15.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</row>
    <row r="559" spans="1:19" ht="15.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</row>
    <row r="560" spans="1:19" ht="15.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</row>
    <row r="561" spans="1:19" ht="15.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</row>
    <row r="562" spans="1:19" ht="15.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</row>
    <row r="563" spans="1:19" ht="15.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</row>
    <row r="564" spans="1:19" ht="15.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</row>
    <row r="565" spans="1:19" ht="15.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</row>
    <row r="566" spans="1:19" ht="15.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</row>
    <row r="567" spans="1:19" ht="15.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</row>
    <row r="568" spans="1:19" ht="15.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</row>
    <row r="569" spans="1:19" ht="15.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</row>
    <row r="570" spans="1:19" ht="15.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</row>
    <row r="571" spans="1:19" ht="15.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</row>
    <row r="572" spans="1:19" ht="15.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</row>
    <row r="573" spans="1:19" ht="15.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</row>
    <row r="574" spans="1:19" ht="15.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</row>
    <row r="575" spans="1:19" ht="15.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</row>
    <row r="576" spans="1:19" ht="15.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</row>
    <row r="577" spans="1:19" ht="15.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</row>
    <row r="578" spans="1:19" ht="15.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</row>
    <row r="579" spans="1:19" ht="15.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</row>
    <row r="580" spans="1:19" ht="15.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</row>
    <row r="581" spans="1:19" ht="15.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</row>
    <row r="582" spans="1:19" ht="15.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</row>
    <row r="583" spans="1:19" ht="15.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</row>
    <row r="584" spans="1:19" ht="15.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</row>
    <row r="585" spans="1:19" ht="15.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</row>
    <row r="586" spans="1:19" ht="15.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</row>
    <row r="587" spans="1:19" ht="15.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</row>
    <row r="588" spans="1:19" ht="15.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</row>
    <row r="589" spans="1:19" ht="15.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</row>
    <row r="590" spans="1:19" ht="15.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</row>
    <row r="591" spans="1:19" ht="15.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</row>
    <row r="592" spans="1:19" ht="15.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</row>
    <row r="593" spans="1:19" ht="15.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</row>
    <row r="594" spans="1:19" ht="15.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</row>
    <row r="595" spans="1:19" ht="15.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</row>
    <row r="596" spans="1:19" ht="15.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</row>
    <row r="597" spans="1:19" ht="15.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</row>
    <row r="598" spans="1:19" ht="15.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</row>
    <row r="599" spans="1:19" ht="15.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</row>
    <row r="600" spans="1:19" ht="15.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</row>
    <row r="601" spans="1:19" ht="15.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</row>
    <row r="602" spans="1:19" ht="15.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</row>
    <row r="603" spans="1:19" ht="15.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</row>
    <row r="604" spans="1:19" ht="15.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</row>
    <row r="605" spans="1:19" ht="15.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</row>
    <row r="606" spans="1:19" ht="15.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</row>
    <row r="607" spans="1:19" ht="15.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</row>
    <row r="608" spans="1:19" ht="15.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</row>
    <row r="609" spans="1:19" ht="15.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</row>
    <row r="610" spans="1:19" ht="15.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</row>
    <row r="611" spans="1:19" ht="15.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</row>
    <row r="612" spans="1:19" ht="15.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</row>
    <row r="613" spans="1:19" ht="15.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</row>
    <row r="614" spans="1:19" ht="15.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</row>
    <row r="615" spans="1:19" ht="15.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</row>
    <row r="616" spans="1:19" ht="15.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</row>
    <row r="617" spans="1:19" ht="15.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</row>
    <row r="618" spans="1:19" ht="15.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</row>
    <row r="619" spans="1:19" ht="15.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</row>
    <row r="620" spans="1:19" ht="15.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</row>
    <row r="621" spans="1:19" ht="15.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</row>
    <row r="622" spans="1:19" ht="15.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</row>
    <row r="623" spans="1:19" ht="15.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</row>
    <row r="624" spans="1:19" ht="15.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</row>
    <row r="625" spans="1:19" ht="15.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</row>
    <row r="626" spans="1:19" ht="15.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</row>
    <row r="627" spans="1:19" ht="15.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</row>
    <row r="628" spans="1:19" ht="15.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</row>
    <row r="629" spans="1:19" ht="15.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</row>
    <row r="630" spans="1:19" ht="15.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</row>
    <row r="631" spans="1:19" ht="15.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</row>
    <row r="632" spans="1:19" ht="15.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</row>
    <row r="633" spans="1:19" ht="15.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</row>
    <row r="634" spans="1:19" ht="15.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</row>
    <row r="635" spans="1:19" ht="15.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</row>
    <row r="636" spans="1:19" ht="15.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</row>
    <row r="637" spans="1:19" ht="15.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</row>
    <row r="638" spans="1:19" ht="15.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</row>
    <row r="639" spans="1:19" ht="15.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</row>
    <row r="640" spans="1:19" ht="15.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</row>
    <row r="641" spans="1:19" ht="15.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</row>
    <row r="642" spans="1:19" ht="15.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</row>
    <row r="643" spans="1:19" ht="15.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</row>
    <row r="644" spans="1:19" ht="15.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</row>
    <row r="645" spans="1:19" ht="15.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</row>
    <row r="646" spans="1:19" ht="15.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</row>
    <row r="647" spans="1:19" ht="15.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</row>
    <row r="648" spans="1:19" ht="15.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</row>
    <row r="649" spans="1:19" ht="15.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</row>
    <row r="650" spans="1:19" ht="15.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</row>
    <row r="651" spans="1:19" ht="15.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</row>
    <row r="652" spans="1:19" ht="15.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</row>
    <row r="653" spans="1:19" ht="15.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</row>
    <row r="654" spans="1:19" ht="15.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</row>
    <row r="655" spans="1:19" ht="15.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</row>
    <row r="656" spans="1:19" ht="15.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</row>
    <row r="657" spans="1:19" ht="15.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</row>
    <row r="658" spans="1:19" ht="15.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</row>
    <row r="659" spans="1:19" ht="15.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</row>
    <row r="660" spans="1:19" ht="15.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</row>
    <row r="661" spans="1:19" ht="15.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</row>
    <row r="662" spans="1:19" ht="15.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</row>
    <row r="663" spans="1:19" ht="15.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</row>
    <row r="664" spans="1:19" ht="15.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</row>
    <row r="665" spans="1:19" ht="15.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</row>
    <row r="666" spans="1:19" ht="15.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</row>
    <row r="667" spans="1:19" ht="15.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</row>
    <row r="668" spans="1:19" ht="15.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</row>
    <row r="669" spans="1:19" ht="15.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</row>
    <row r="670" spans="1:19" ht="15.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</row>
    <row r="671" spans="1:19" ht="15.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</row>
    <row r="672" spans="1:19" ht="15.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</row>
    <row r="673" spans="1:19" ht="15.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</row>
    <row r="674" spans="1:19" ht="15.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</row>
    <row r="675" spans="1:19" ht="15.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</row>
    <row r="676" spans="1:19" ht="15.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</row>
    <row r="677" spans="1:19" ht="15.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</row>
    <row r="678" spans="1:19" ht="15.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</row>
    <row r="679" spans="1:19" ht="15.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</row>
    <row r="680" spans="1:19" ht="15.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</row>
    <row r="681" spans="1:19" ht="15.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</row>
    <row r="682" spans="1:19" ht="15.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</row>
    <row r="683" spans="1:19" ht="15.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</row>
    <row r="684" spans="1:19" ht="15.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</row>
    <row r="685" spans="1:19" ht="15.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</row>
    <row r="686" spans="1:19" ht="15.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</row>
    <row r="687" spans="1:19" ht="15.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</row>
    <row r="688" spans="1:19" ht="15.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</row>
    <row r="689" spans="1:19" ht="15.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</row>
    <row r="690" spans="1:19" ht="15.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</row>
    <row r="691" spans="1:19" ht="15.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</row>
    <row r="692" spans="1:19" ht="15.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</row>
    <row r="693" spans="1:19" ht="15.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</row>
    <row r="694" spans="1:19" ht="15.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</row>
    <row r="695" spans="1:19" ht="15.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</row>
    <row r="696" spans="1:19" ht="15.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</row>
    <row r="697" spans="1:19" ht="15.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</row>
    <row r="698" spans="1:19" ht="15.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</row>
    <row r="699" spans="1:19" ht="15.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</row>
    <row r="700" spans="1:19" ht="15.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</row>
    <row r="701" spans="1:19" ht="15.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</row>
    <row r="702" spans="1:19" ht="15.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</row>
    <row r="703" spans="1:19" ht="15.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</row>
    <row r="704" spans="1:19" ht="15.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</row>
    <row r="705" spans="1:19" ht="15.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</row>
    <row r="706" spans="1:19" ht="15.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</row>
    <row r="707" spans="1:19" ht="15.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</row>
    <row r="708" spans="1:19" ht="15.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</row>
    <row r="709" spans="1:19" ht="15.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</row>
    <row r="710" spans="1:19" ht="15.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</row>
    <row r="711" spans="1:19" ht="15.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</row>
    <row r="712" spans="1:19" ht="15.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</row>
    <row r="713" spans="1:19" ht="15.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</row>
    <row r="714" spans="1:19" ht="15.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</row>
    <row r="715" spans="1:19" ht="15.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</row>
    <row r="716" spans="1:19" ht="15.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</row>
    <row r="717" spans="1:19" ht="15.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</row>
    <row r="718" spans="1:19" ht="15.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</row>
    <row r="719" spans="1:19" ht="15.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</row>
    <row r="720" spans="1:19" ht="15.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</row>
    <row r="721" spans="1:19" ht="15.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</row>
    <row r="722" spans="1:19" ht="15.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</row>
    <row r="723" spans="1:19" ht="15.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</row>
    <row r="724" spans="1:19" ht="15.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</row>
    <row r="725" spans="1:19" ht="15.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</row>
    <row r="726" spans="1:19" ht="15.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</row>
    <row r="727" spans="1:19" ht="15.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</row>
    <row r="728" spans="1:19" ht="15.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</row>
    <row r="729" spans="1:19" ht="15.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</row>
    <row r="730" spans="1:19" ht="15.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</row>
    <row r="731" spans="1:19" ht="15.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</row>
    <row r="732" spans="1:19" ht="15.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</row>
    <row r="733" spans="1:19" ht="15.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</row>
    <row r="734" spans="1:19" ht="15.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</row>
    <row r="735" spans="1:19" ht="15.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</row>
    <row r="736" spans="1:19" ht="15.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</row>
    <row r="737" spans="1:19" ht="15.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</row>
    <row r="738" spans="1:19" ht="15.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</row>
    <row r="739" spans="1:19" ht="15.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</row>
    <row r="740" spans="1:19" ht="15.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</row>
    <row r="741" spans="1:19" ht="15.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</row>
    <row r="742" spans="1:19" ht="15.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</row>
    <row r="743" spans="1:19" ht="15.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</row>
    <row r="744" spans="1:19" ht="15.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</row>
    <row r="745" spans="1:19" ht="15.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</row>
    <row r="746" spans="1:19" ht="15.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</row>
    <row r="747" spans="1:19" ht="15.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</row>
    <row r="748" spans="1:19" ht="15.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</row>
    <row r="749" spans="1:19" ht="15.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</row>
    <row r="750" spans="1:19" ht="15.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</row>
    <row r="751" spans="1:19" ht="15.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</row>
    <row r="752" spans="1:19" ht="15.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</row>
    <row r="753" spans="1:19" ht="15.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</row>
    <row r="754" spans="1:19" ht="15.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</row>
    <row r="755" spans="1:19" ht="15.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</row>
    <row r="756" spans="1:19" ht="15.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</row>
    <row r="757" spans="1:19" ht="15.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</row>
    <row r="758" spans="1:19" ht="15.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</row>
    <row r="759" spans="1:19" ht="15.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</row>
    <row r="760" spans="1:19" ht="15.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</row>
    <row r="761" spans="1:19" ht="15.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</row>
    <row r="762" spans="1:19" ht="15.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</row>
    <row r="763" spans="1:19" ht="15.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</row>
    <row r="764" spans="1:19" ht="15.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</row>
    <row r="765" spans="1:19" ht="15.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</row>
    <row r="766" spans="1:19" ht="15.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</row>
    <row r="767" spans="1:19" ht="15.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</row>
    <row r="768" spans="1:19" ht="15.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</row>
    <row r="769" spans="1:19" ht="15.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</row>
    <row r="770" spans="1:19" ht="15.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</row>
    <row r="771" spans="1:19" ht="15.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</row>
    <row r="772" spans="1:19" ht="15.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</row>
    <row r="773" spans="1:19" ht="15.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</row>
    <row r="774" spans="1:19" ht="15.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</row>
    <row r="775" spans="1:19" ht="15.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</row>
    <row r="776" spans="1:19" ht="15.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</row>
    <row r="777" spans="1:19" ht="15.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</row>
    <row r="778" spans="1:19" ht="15.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</row>
    <row r="779" spans="1:19" ht="15.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</row>
    <row r="780" spans="1:19" ht="15.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</row>
    <row r="781" spans="1:19" ht="15.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</row>
    <row r="782" spans="1:19" ht="15.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</row>
    <row r="783" spans="1:19" ht="15.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</row>
    <row r="784" spans="1:19" ht="15.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</row>
    <row r="785" spans="1:19" ht="15.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</row>
    <row r="786" spans="1:19" ht="15.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</row>
    <row r="787" spans="1:19" ht="15.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</row>
    <row r="788" spans="1:19" ht="15.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</row>
    <row r="789" spans="1:19" ht="15.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</row>
    <row r="790" spans="1:19" ht="15.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</row>
    <row r="791" spans="1:19" ht="15.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</row>
    <row r="792" spans="1:19" ht="15.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</row>
    <row r="793" spans="1:19" ht="15.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</row>
    <row r="794" spans="1:19" ht="15.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</row>
    <row r="795" spans="1:19" ht="15.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</row>
    <row r="796" spans="1:19" ht="15.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</row>
    <row r="797" spans="1:19" ht="15.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</row>
    <row r="798" spans="1:19" ht="15.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</row>
    <row r="799" spans="1:19" ht="15.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</row>
    <row r="800" spans="1:19" ht="15.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</row>
    <row r="801" spans="1:19" ht="15.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</row>
    <row r="802" spans="1:19" ht="15.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</row>
    <row r="803" spans="1:19" ht="15.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</row>
    <row r="804" spans="1:19" ht="15.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</row>
    <row r="805" spans="1:19" ht="15.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</row>
    <row r="806" spans="1:19" ht="15.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</row>
    <row r="807" spans="1:19" ht="15.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</row>
    <row r="808" spans="1:19" ht="15.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</row>
    <row r="809" spans="1:19" ht="15.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</row>
    <row r="810" spans="1:19" ht="15.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</row>
    <row r="811" spans="1:19" ht="15.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</row>
    <row r="812" spans="1:19" ht="15.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</row>
    <row r="813" spans="1:19" ht="15.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</row>
    <row r="814" spans="1:19" ht="15.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</row>
    <row r="815" spans="1:19" ht="15.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</row>
    <row r="816" spans="1:19" ht="15.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</row>
    <row r="817" spans="1:19" ht="15.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</row>
    <row r="818" spans="1:19" ht="15.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</row>
    <row r="819" spans="1:19" ht="15.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</row>
    <row r="820" spans="1:19" ht="15.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</row>
    <row r="821" spans="1:19" ht="15.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</row>
    <row r="822" spans="1:19" ht="15.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</row>
    <row r="823" spans="1:19" ht="15.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</row>
    <row r="824" spans="1:19" ht="15.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</row>
    <row r="825" spans="1:19" ht="15.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</row>
    <row r="826" spans="1:19" ht="15.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</row>
    <row r="827" spans="1:19" ht="15.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</row>
    <row r="828" spans="1:19" ht="15.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</row>
    <row r="829" spans="1:19" ht="15.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</row>
    <row r="830" spans="1:19" ht="15.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</row>
    <row r="831" spans="1:19" ht="15.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</row>
    <row r="832" spans="1:19" ht="15.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</row>
    <row r="833" spans="1:19" ht="15.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</row>
    <row r="834" spans="1:19" ht="15.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</row>
    <row r="835" spans="1:19" ht="15.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</row>
    <row r="836" spans="1:19" ht="15.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</row>
    <row r="837" spans="1:19" ht="15.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</row>
    <row r="838" spans="1:19" ht="15.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</row>
    <row r="839" spans="1:19" ht="15.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</row>
    <row r="840" spans="1:19" ht="15.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</row>
    <row r="841" spans="1:19" ht="15.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</row>
    <row r="842" spans="1:19" ht="15.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</row>
    <row r="843" spans="1:19" ht="15.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</row>
    <row r="844" spans="1:19" ht="15.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</row>
    <row r="845" spans="1:19" ht="15.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</row>
    <row r="846" spans="1:19" ht="15.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</row>
    <row r="847" spans="1:19" ht="15.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</row>
    <row r="848" spans="1:19" ht="15.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</row>
    <row r="849" spans="1:19" ht="15.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</row>
    <row r="850" spans="1:19" ht="15.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</row>
    <row r="851" spans="1:19" ht="15.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</row>
    <row r="852" spans="1:19" ht="15.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</row>
    <row r="853" spans="1:19" ht="15.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</row>
    <row r="854" spans="1:19" ht="15.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</row>
    <row r="855" spans="1:19" ht="15.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</row>
    <row r="856" spans="1:19" ht="15.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</row>
    <row r="857" spans="1:19" ht="15.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</row>
    <row r="858" spans="1:19" ht="15.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</row>
    <row r="859" spans="1:19" ht="15.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</row>
    <row r="860" spans="1:19" ht="15.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</row>
    <row r="861" spans="1:19" ht="15.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</row>
    <row r="862" spans="1:19" ht="15.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</row>
    <row r="863" spans="1:19" ht="15.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</row>
    <row r="864" spans="1:19" ht="15.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</row>
    <row r="865" spans="1:19" ht="15.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</row>
    <row r="866" spans="1:19" ht="15.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</row>
    <row r="867" spans="1:19" ht="15.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</row>
    <row r="868" spans="1:19" ht="15.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</row>
    <row r="869" spans="1:19" ht="15.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</row>
    <row r="870" spans="1:19" ht="15.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</row>
    <row r="871" spans="1:19" ht="15.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</row>
    <row r="872" spans="1:19" ht="15.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</row>
    <row r="873" spans="1:19" ht="15.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</row>
    <row r="874" spans="1:19" ht="15.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</row>
    <row r="875" spans="1:19" ht="15.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</row>
    <row r="876" spans="1:19" ht="15.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</row>
    <row r="877" spans="1:19" ht="15.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</row>
    <row r="878" spans="1:19" ht="15.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</row>
    <row r="879" spans="1:19" ht="15.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</row>
    <row r="880" spans="1:19" ht="15.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</row>
    <row r="881" spans="1:19" ht="15.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</row>
    <row r="882" spans="1:19" ht="15.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</row>
    <row r="883" spans="1:19" ht="15.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</row>
    <row r="884" spans="1:19" ht="15.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</row>
    <row r="885" spans="1:19" ht="15.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</row>
    <row r="886" spans="1:19" ht="15.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</row>
    <row r="887" spans="1:19" ht="15.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</row>
    <row r="888" spans="1:19" ht="15.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</row>
    <row r="889" spans="1:19" ht="15.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</row>
    <row r="890" spans="1:19" ht="15.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</row>
    <row r="891" spans="1:19" ht="15.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</row>
    <row r="892" spans="1:19" ht="15.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</row>
    <row r="893" spans="1:19" ht="15.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</row>
    <row r="894" spans="1:19" ht="15.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</row>
    <row r="895" spans="1:19" ht="15.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</row>
    <row r="896" spans="1:19" ht="15.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</row>
    <row r="897" spans="1:19" ht="15.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</row>
    <row r="898" spans="1:19" ht="15.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</row>
    <row r="899" spans="1:19" ht="15.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</row>
    <row r="900" spans="1:19" ht="15.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</row>
    <row r="901" spans="1:19" ht="15.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</row>
    <row r="902" spans="1:19" ht="15.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</row>
    <row r="903" spans="1:19" ht="15.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</row>
    <row r="904" spans="1:19" ht="15.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</row>
    <row r="905" spans="1:19" ht="15.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</row>
    <row r="906" spans="1:19" ht="15.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</row>
    <row r="907" spans="1:19" ht="15.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</row>
    <row r="908" spans="1:19" ht="15.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</row>
    <row r="909" spans="1:19" ht="15.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</row>
    <row r="910" spans="1:19" ht="15.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</row>
    <row r="911" spans="1:19" ht="15.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</row>
    <row r="912" spans="1:19" ht="15.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</row>
    <row r="913" spans="1:19" ht="15.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</row>
    <row r="914" spans="1:19" ht="15.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</row>
    <row r="915" spans="1:19" ht="15.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</row>
    <row r="916" spans="1:19" ht="15.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</row>
    <row r="917" spans="1:19" ht="15.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</row>
    <row r="918" spans="1:19" ht="15.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</row>
    <row r="919" spans="1:19" ht="15.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</row>
    <row r="920" spans="1:19" ht="15.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</row>
    <row r="921" spans="1:19" ht="15.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</row>
    <row r="922" spans="1:19" ht="15.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</row>
    <row r="923" spans="1:19" ht="15.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</row>
    <row r="924" spans="1:19" ht="15.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</row>
    <row r="925" spans="1:19" ht="15.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</row>
    <row r="926" spans="1:19" ht="15.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</row>
    <row r="927" spans="1:19" ht="15.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</row>
    <row r="928" spans="1:19" ht="15.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</row>
    <row r="929" spans="1:19" ht="15.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</row>
    <row r="930" spans="1:19" ht="15.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</row>
    <row r="931" spans="1:19" ht="15.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</row>
    <row r="932" spans="1:19" ht="15.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</row>
    <row r="933" spans="1:19" ht="15.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</row>
    <row r="934" spans="1:19" ht="15.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</row>
    <row r="935" spans="1:19" ht="15.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</row>
    <row r="936" spans="1:19" ht="15.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</row>
    <row r="937" spans="1:19" ht="15.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</row>
    <row r="938" spans="1:19" ht="15.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</row>
    <row r="939" spans="1:19" ht="15.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</row>
    <row r="940" spans="1:19" ht="15.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</row>
    <row r="941" spans="1:19" ht="15.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</row>
    <row r="942" spans="1:19" ht="15.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</row>
    <row r="943" spans="1:19" ht="15.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</row>
    <row r="944" spans="1:19" ht="15.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</row>
    <row r="945" spans="1:19" ht="15.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</row>
    <row r="946" spans="1:19" ht="15.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</row>
    <row r="947" spans="1:19" ht="15.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</row>
    <row r="948" spans="1:19" ht="15.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</row>
    <row r="949" spans="1:19" ht="15.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</row>
    <row r="950" spans="1:19" ht="15.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</row>
    <row r="951" spans="1:19" ht="15.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</row>
    <row r="952" spans="1:19" ht="15.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</row>
    <row r="953" spans="1:19" ht="15.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</row>
    <row r="954" spans="1:19" ht="15.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</row>
    <row r="955" spans="1:19" ht="15.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</row>
    <row r="956" spans="1:19" ht="15.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</row>
    <row r="957" spans="1:19" ht="15.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</row>
    <row r="958" spans="1:19" ht="15.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</row>
    <row r="959" spans="1:19" ht="15.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</row>
    <row r="960" spans="1:19" ht="15.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</row>
    <row r="961" spans="1:19" ht="15.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</row>
    <row r="962" spans="1:19" ht="15.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</row>
    <row r="963" spans="1:19" ht="15.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</row>
    <row r="964" spans="1:19" ht="15.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</row>
    <row r="965" spans="1:19" ht="15.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</row>
    <row r="966" spans="1:19" ht="15.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</row>
    <row r="967" spans="1:19" ht="15.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</row>
    <row r="968" spans="1:19" ht="15.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</row>
    <row r="969" spans="1:19" ht="15.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</row>
    <row r="970" spans="1:19" ht="15.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</row>
    <row r="971" spans="1:19" ht="15.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</row>
    <row r="972" spans="1:19" ht="15.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</row>
    <row r="973" spans="1:19" ht="15.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</row>
    <row r="974" spans="1:19" ht="15.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</row>
    <row r="975" spans="1:19" ht="15.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</row>
    <row r="976" spans="1:19" ht="15.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</row>
    <row r="977" spans="1:19" ht="15.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</row>
    <row r="978" spans="1:19" ht="15.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</row>
    <row r="979" spans="1:19" ht="15.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</row>
    <row r="980" spans="1:19" ht="15.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</row>
    <row r="981" spans="1:19" ht="15.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</row>
    <row r="982" spans="1:19" ht="15.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</row>
    <row r="983" spans="1:19" ht="15.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</row>
    <row r="984" spans="1:19" ht="15.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</row>
    <row r="985" spans="1:19" ht="15.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</row>
    <row r="986" spans="1:19" ht="15.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</row>
    <row r="987" spans="1:19" ht="15.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</row>
    <row r="988" spans="1:19" ht="15.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</row>
    <row r="989" spans="1:19" ht="15.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</row>
    <row r="990" spans="1:19" ht="15.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</row>
    <row r="991" spans="1:19" ht="15.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</row>
  </sheetData>
  <mergeCells count="7">
    <mergeCell ref="A3:A4"/>
    <mergeCell ref="B3:D4"/>
    <mergeCell ref="E3:E4"/>
    <mergeCell ref="G3:G4"/>
    <mergeCell ref="H3:H4"/>
    <mergeCell ref="I3:S3"/>
    <mergeCell ref="A1:T1"/>
  </mergeCells>
  <printOptions horizontalCentered="1"/>
  <pageMargins left="0.70866141732283472" right="0.70866141732283472" top="0.74803149606299213" bottom="0.74803149606299213" header="0" footer="0"/>
  <pageSetup paperSize="9" scale="6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AE1000"/>
  <sheetViews>
    <sheetView tabSelected="1" view="pageBreakPreview" zoomScale="60" zoomScaleNormal="63" workbookViewId="0">
      <selection activeCell="G10" sqref="G10"/>
    </sheetView>
  </sheetViews>
  <sheetFormatPr defaultColWidth="12.6328125" defaultRowHeight="15.75" customHeight="1"/>
  <cols>
    <col min="1" max="1" width="4.453125" customWidth="1"/>
    <col min="2" max="2" width="6.6328125" customWidth="1"/>
    <col min="3" max="3" width="3.26953125" customWidth="1"/>
    <col min="4" max="4" width="4.08984375" customWidth="1"/>
    <col min="5" max="5" width="64.7265625" customWidth="1"/>
    <col min="6" max="6" width="10.6328125" customWidth="1"/>
    <col min="7" max="7" width="8.453125" customWidth="1"/>
    <col min="8" max="8" width="7.7265625" customWidth="1"/>
    <col min="9" max="9" width="6.08984375" customWidth="1"/>
    <col min="10" max="10" width="6.453125" customWidth="1"/>
    <col min="11" max="11" width="5.90625" customWidth="1"/>
    <col min="12" max="12" width="5.26953125" customWidth="1"/>
    <col min="13" max="13" width="7.08984375" customWidth="1"/>
    <col min="14" max="14" width="5.453125" customWidth="1"/>
    <col min="15" max="15" width="4.6328125" customWidth="1"/>
    <col min="16" max="16" width="5.453125" customWidth="1"/>
    <col min="17" max="17" width="4.453125" customWidth="1"/>
    <col min="18" max="18" width="5" customWidth="1"/>
    <col min="19" max="19" width="5.453125" customWidth="1"/>
    <col min="20" max="20" width="5.36328125" customWidth="1"/>
    <col min="21" max="21" width="4.6328125" customWidth="1"/>
    <col min="22" max="22" width="5.453125" customWidth="1"/>
    <col min="23" max="23" width="4.90625" customWidth="1"/>
    <col min="24" max="24" width="5.08984375" customWidth="1"/>
    <col min="25" max="25" width="5.453125" customWidth="1"/>
    <col min="26" max="26" width="5" customWidth="1"/>
    <col min="27" max="27" width="4.7265625" customWidth="1"/>
    <col min="28" max="28" width="5.453125" customWidth="1"/>
    <col min="29" max="29" width="4.90625" customWidth="1"/>
    <col min="30" max="30" width="4.6328125" customWidth="1"/>
    <col min="31" max="31" width="5.81640625" bestFit="1" customWidth="1"/>
  </cols>
  <sheetData>
    <row r="1" spans="1:31" ht="39" customHeight="1">
      <c r="A1" s="95" t="s">
        <v>0</v>
      </c>
      <c r="B1" s="97" t="s">
        <v>1</v>
      </c>
      <c r="C1" s="88"/>
      <c r="D1" s="89"/>
      <c r="E1" s="95" t="s">
        <v>2</v>
      </c>
      <c r="F1" s="35" t="s">
        <v>192</v>
      </c>
      <c r="G1" s="101" t="s">
        <v>4</v>
      </c>
      <c r="H1" s="101" t="s">
        <v>5</v>
      </c>
      <c r="I1" s="102" t="s">
        <v>193</v>
      </c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2"/>
    </row>
    <row r="2" spans="1:31" ht="15.5">
      <c r="A2" s="96"/>
      <c r="B2" s="98"/>
      <c r="C2" s="99"/>
      <c r="D2" s="100"/>
      <c r="E2" s="96"/>
      <c r="F2" s="103" t="s">
        <v>16</v>
      </c>
      <c r="G2" s="96"/>
      <c r="H2" s="96"/>
      <c r="I2" s="103" t="s">
        <v>17</v>
      </c>
      <c r="J2" s="94">
        <v>2017</v>
      </c>
      <c r="K2" s="81"/>
      <c r="L2" s="82"/>
      <c r="M2" s="94">
        <v>2018</v>
      </c>
      <c r="N2" s="81"/>
      <c r="O2" s="82"/>
      <c r="P2" s="94">
        <v>2019</v>
      </c>
      <c r="Q2" s="81"/>
      <c r="R2" s="82"/>
      <c r="S2" s="93">
        <v>2020</v>
      </c>
      <c r="T2" s="81"/>
      <c r="U2" s="82"/>
      <c r="V2" s="93">
        <v>2021</v>
      </c>
      <c r="W2" s="81"/>
      <c r="X2" s="82"/>
      <c r="Y2" s="93">
        <v>2022</v>
      </c>
      <c r="Z2" s="81"/>
      <c r="AA2" s="82"/>
      <c r="AB2" s="94">
        <v>2023</v>
      </c>
      <c r="AC2" s="81"/>
      <c r="AD2" s="82"/>
      <c r="AE2" s="36">
        <v>2024</v>
      </c>
    </row>
    <row r="3" spans="1:31" ht="15.5">
      <c r="A3" s="84"/>
      <c r="B3" s="90"/>
      <c r="C3" s="91"/>
      <c r="D3" s="92"/>
      <c r="E3" s="84"/>
      <c r="F3" s="84"/>
      <c r="G3" s="84"/>
      <c r="H3" s="84"/>
      <c r="I3" s="84"/>
      <c r="J3" s="36" t="s">
        <v>194</v>
      </c>
      <c r="K3" s="36" t="s">
        <v>195</v>
      </c>
      <c r="L3" s="36" t="s">
        <v>196</v>
      </c>
      <c r="M3" s="36" t="s">
        <v>194</v>
      </c>
      <c r="N3" s="36" t="s">
        <v>195</v>
      </c>
      <c r="O3" s="36" t="s">
        <v>196</v>
      </c>
      <c r="P3" s="36" t="s">
        <v>194</v>
      </c>
      <c r="Q3" s="36" t="s">
        <v>195</v>
      </c>
      <c r="R3" s="36" t="s">
        <v>196</v>
      </c>
      <c r="S3" s="36" t="s">
        <v>194</v>
      </c>
      <c r="T3" s="36" t="s">
        <v>195</v>
      </c>
      <c r="U3" s="36" t="s">
        <v>196</v>
      </c>
      <c r="V3" s="36" t="s">
        <v>194</v>
      </c>
      <c r="W3" s="36" t="s">
        <v>195</v>
      </c>
      <c r="X3" s="36" t="s">
        <v>196</v>
      </c>
      <c r="Y3" s="36" t="s">
        <v>194</v>
      </c>
      <c r="Z3" s="36" t="s">
        <v>195</v>
      </c>
      <c r="AA3" s="36" t="s">
        <v>196</v>
      </c>
      <c r="AB3" s="36" t="s">
        <v>194</v>
      </c>
      <c r="AC3" s="36" t="s">
        <v>195</v>
      </c>
      <c r="AD3" s="36" t="s">
        <v>196</v>
      </c>
      <c r="AE3" s="36" t="s">
        <v>194</v>
      </c>
    </row>
    <row r="4" spans="1:31" ht="16.5">
      <c r="A4" s="37">
        <v>1</v>
      </c>
      <c r="B4" s="38">
        <v>1</v>
      </c>
      <c r="C4" s="38"/>
      <c r="D4" s="38"/>
      <c r="E4" s="39" t="s">
        <v>20</v>
      </c>
      <c r="F4" s="38">
        <v>36.299999999999997</v>
      </c>
      <c r="G4" s="38" t="s">
        <v>21</v>
      </c>
      <c r="H4" s="38" t="s">
        <v>22</v>
      </c>
      <c r="I4" s="15">
        <v>82</v>
      </c>
      <c r="J4" s="38"/>
      <c r="K4" s="38">
        <f t="shared" ref="K4:K106" si="0">J4-L4</f>
        <v>0</v>
      </c>
      <c r="L4" s="38"/>
      <c r="M4" s="38"/>
      <c r="N4" s="38">
        <f t="shared" ref="N4:N106" si="1">M4-O4</f>
        <v>0</v>
      </c>
      <c r="O4" s="38"/>
      <c r="P4" s="38"/>
      <c r="Q4" s="38">
        <f t="shared" ref="Q4:Q106" si="2">P4-R4</f>
        <v>0</v>
      </c>
      <c r="R4" s="38"/>
      <c r="S4" s="17"/>
      <c r="T4" s="17">
        <f t="shared" ref="T4:T106" si="3">S4-U4</f>
        <v>0</v>
      </c>
      <c r="U4" s="17"/>
      <c r="V4" s="18"/>
      <c r="W4" s="18">
        <f t="shared" ref="W4:W106" si="4">V4-X4</f>
        <v>0</v>
      </c>
      <c r="X4" s="18"/>
      <c r="Y4" s="19"/>
      <c r="Z4" s="19">
        <f t="shared" ref="Z4:Z106" si="5">Y4-AA4</f>
        <v>0</v>
      </c>
      <c r="AA4" s="40"/>
      <c r="AB4" s="15"/>
      <c r="AC4" s="38">
        <f t="shared" ref="AC4:AC106" si="6">AB4-AD4</f>
        <v>0</v>
      </c>
      <c r="AD4" s="15"/>
      <c r="AE4" s="15"/>
    </row>
    <row r="5" spans="1:31" ht="15.5">
      <c r="A5" s="37">
        <v>2</v>
      </c>
      <c r="B5" s="38">
        <v>2</v>
      </c>
      <c r="C5" s="38"/>
      <c r="D5" s="38"/>
      <c r="E5" s="15" t="s">
        <v>24</v>
      </c>
      <c r="F5" s="38">
        <v>49.8</v>
      </c>
      <c r="G5" s="38" t="s">
        <v>21</v>
      </c>
      <c r="H5" s="38" t="s">
        <v>22</v>
      </c>
      <c r="I5" s="15">
        <v>100</v>
      </c>
      <c r="J5" s="38">
        <v>19</v>
      </c>
      <c r="K5" s="38">
        <f t="shared" si="0"/>
        <v>19</v>
      </c>
      <c r="L5" s="38"/>
      <c r="M5" s="38"/>
      <c r="N5" s="38">
        <f t="shared" si="1"/>
        <v>0</v>
      </c>
      <c r="O5" s="38"/>
      <c r="P5" s="38"/>
      <c r="Q5" s="38">
        <f t="shared" si="2"/>
        <v>0</v>
      </c>
      <c r="R5" s="38"/>
      <c r="S5" s="17"/>
      <c r="T5" s="17">
        <f t="shared" si="3"/>
        <v>0</v>
      </c>
      <c r="U5" s="17"/>
      <c r="V5" s="18"/>
      <c r="W5" s="18">
        <f t="shared" si="4"/>
        <v>0</v>
      </c>
      <c r="X5" s="18"/>
      <c r="Y5" s="24"/>
      <c r="Z5" s="19">
        <f t="shared" si="5"/>
        <v>0</v>
      </c>
      <c r="AA5" s="41"/>
      <c r="AB5" s="15">
        <v>11</v>
      </c>
      <c r="AC5" s="38">
        <f t="shared" si="6"/>
        <v>11</v>
      </c>
      <c r="AD5" s="15"/>
      <c r="AE5" s="15"/>
    </row>
    <row r="6" spans="1:31" ht="16.5">
      <c r="A6" s="37">
        <v>3</v>
      </c>
      <c r="B6" s="38">
        <v>3</v>
      </c>
      <c r="C6" s="38"/>
      <c r="D6" s="38"/>
      <c r="E6" s="39" t="s">
        <v>26</v>
      </c>
      <c r="F6" s="38">
        <v>48.9</v>
      </c>
      <c r="G6" s="38" t="s">
        <v>21</v>
      </c>
      <c r="H6" s="38" t="s">
        <v>22</v>
      </c>
      <c r="I6" s="15">
        <v>74</v>
      </c>
      <c r="J6" s="38">
        <v>12</v>
      </c>
      <c r="K6" s="38">
        <f t="shared" si="0"/>
        <v>12</v>
      </c>
      <c r="L6" s="38"/>
      <c r="M6" s="38"/>
      <c r="N6" s="38">
        <f t="shared" si="1"/>
        <v>0</v>
      </c>
      <c r="O6" s="38"/>
      <c r="P6" s="38"/>
      <c r="Q6" s="38">
        <f t="shared" si="2"/>
        <v>0</v>
      </c>
      <c r="R6" s="38"/>
      <c r="S6" s="17"/>
      <c r="T6" s="17">
        <f t="shared" si="3"/>
        <v>0</v>
      </c>
      <c r="U6" s="17"/>
      <c r="V6" s="18"/>
      <c r="W6" s="18">
        <f t="shared" si="4"/>
        <v>0</v>
      </c>
      <c r="X6" s="18"/>
      <c r="Y6" s="19"/>
      <c r="Z6" s="19">
        <f t="shared" si="5"/>
        <v>0</v>
      </c>
      <c r="AA6" s="40"/>
      <c r="AB6" s="15">
        <v>67</v>
      </c>
      <c r="AC6" s="38">
        <f t="shared" si="6"/>
        <v>67</v>
      </c>
      <c r="AD6" s="15"/>
      <c r="AE6" s="15"/>
    </row>
    <row r="7" spans="1:31" ht="15.5">
      <c r="A7" s="37">
        <v>4</v>
      </c>
      <c r="B7" s="38">
        <v>4</v>
      </c>
      <c r="C7" s="38"/>
      <c r="D7" s="38"/>
      <c r="E7" s="15" t="s">
        <v>28</v>
      </c>
      <c r="F7" s="38">
        <v>49.6</v>
      </c>
      <c r="G7" s="38" t="s">
        <v>21</v>
      </c>
      <c r="H7" s="38" t="s">
        <v>22</v>
      </c>
      <c r="I7" s="15">
        <v>170</v>
      </c>
      <c r="J7" s="38"/>
      <c r="K7" s="38">
        <f t="shared" si="0"/>
        <v>0</v>
      </c>
      <c r="L7" s="38"/>
      <c r="M7" s="38"/>
      <c r="N7" s="38">
        <f t="shared" si="1"/>
        <v>0</v>
      </c>
      <c r="O7" s="38"/>
      <c r="P7" s="38">
        <v>12</v>
      </c>
      <c r="Q7" s="38">
        <f t="shared" si="2"/>
        <v>12</v>
      </c>
      <c r="R7" s="38"/>
      <c r="S7" s="17">
        <v>18</v>
      </c>
      <c r="T7" s="17">
        <f t="shared" si="3"/>
        <v>2</v>
      </c>
      <c r="U7" s="17">
        <v>16</v>
      </c>
      <c r="V7" s="18">
        <v>35</v>
      </c>
      <c r="W7" s="18">
        <f t="shared" si="4"/>
        <v>0</v>
      </c>
      <c r="X7" s="18">
        <v>35</v>
      </c>
      <c r="Y7" s="19"/>
      <c r="Z7" s="19">
        <f t="shared" si="5"/>
        <v>0</v>
      </c>
      <c r="AA7" s="40"/>
      <c r="AB7" s="15">
        <v>17</v>
      </c>
      <c r="AC7" s="38">
        <f t="shared" si="6"/>
        <v>17</v>
      </c>
      <c r="AD7" s="15"/>
      <c r="AE7" s="15"/>
    </row>
    <row r="8" spans="1:31" ht="15.5">
      <c r="A8" s="37">
        <v>5</v>
      </c>
      <c r="B8" s="38">
        <v>5</v>
      </c>
      <c r="C8" s="38"/>
      <c r="D8" s="38"/>
      <c r="E8" s="15" t="s">
        <v>30</v>
      </c>
      <c r="F8" s="38">
        <v>49</v>
      </c>
      <c r="G8" s="38" t="s">
        <v>21</v>
      </c>
      <c r="H8" s="38" t="s">
        <v>22</v>
      </c>
      <c r="I8" s="15">
        <v>54</v>
      </c>
      <c r="J8" s="38">
        <v>10</v>
      </c>
      <c r="K8" s="38">
        <f t="shared" si="0"/>
        <v>10</v>
      </c>
      <c r="L8" s="38"/>
      <c r="M8" s="38"/>
      <c r="N8" s="38">
        <f t="shared" si="1"/>
        <v>0</v>
      </c>
      <c r="O8" s="38"/>
      <c r="P8" s="38"/>
      <c r="Q8" s="38">
        <f t="shared" si="2"/>
        <v>0</v>
      </c>
      <c r="R8" s="38"/>
      <c r="S8" s="17"/>
      <c r="T8" s="17">
        <f t="shared" si="3"/>
        <v>0</v>
      </c>
      <c r="U8" s="17"/>
      <c r="V8" s="18"/>
      <c r="W8" s="18">
        <f t="shared" si="4"/>
        <v>0</v>
      </c>
      <c r="X8" s="18"/>
      <c r="Y8" s="19"/>
      <c r="Z8" s="19">
        <f t="shared" si="5"/>
        <v>0</v>
      </c>
      <c r="AA8" s="40"/>
      <c r="AB8" s="15"/>
      <c r="AC8" s="38">
        <f t="shared" si="6"/>
        <v>0</v>
      </c>
      <c r="AD8" s="15"/>
      <c r="AE8" s="15"/>
    </row>
    <row r="9" spans="1:31" ht="15.5">
      <c r="A9" s="37">
        <v>6</v>
      </c>
      <c r="B9" s="38">
        <v>6</v>
      </c>
      <c r="C9" s="38"/>
      <c r="D9" s="38"/>
      <c r="E9" s="15" t="s">
        <v>32</v>
      </c>
      <c r="F9" s="38">
        <v>20.399999999999999</v>
      </c>
      <c r="G9" s="38" t="s">
        <v>21</v>
      </c>
      <c r="H9" s="38" t="s">
        <v>22</v>
      </c>
      <c r="I9" s="15">
        <v>40</v>
      </c>
      <c r="J9" s="38"/>
      <c r="K9" s="38">
        <f t="shared" si="0"/>
        <v>0</v>
      </c>
      <c r="L9" s="38"/>
      <c r="M9" s="38"/>
      <c r="N9" s="38">
        <f t="shared" si="1"/>
        <v>0</v>
      </c>
      <c r="O9" s="38"/>
      <c r="P9" s="38"/>
      <c r="Q9" s="38">
        <f t="shared" si="2"/>
        <v>0</v>
      </c>
      <c r="R9" s="38"/>
      <c r="S9" s="17"/>
      <c r="T9" s="17">
        <f t="shared" si="3"/>
        <v>0</v>
      </c>
      <c r="U9" s="17"/>
      <c r="V9" s="18"/>
      <c r="W9" s="18">
        <f t="shared" si="4"/>
        <v>0</v>
      </c>
      <c r="X9" s="18"/>
      <c r="Y9" s="19"/>
      <c r="Z9" s="19">
        <f t="shared" si="5"/>
        <v>0</v>
      </c>
      <c r="AA9" s="40"/>
      <c r="AB9" s="15"/>
      <c r="AC9" s="38">
        <f t="shared" si="6"/>
        <v>0</v>
      </c>
      <c r="AD9" s="15"/>
      <c r="AE9" s="15"/>
    </row>
    <row r="10" spans="1:31" ht="15.5">
      <c r="A10" s="37">
        <v>7</v>
      </c>
      <c r="B10" s="38">
        <v>7</v>
      </c>
      <c r="C10" s="38"/>
      <c r="D10" s="38"/>
      <c r="E10" s="15" t="s">
        <v>34</v>
      </c>
      <c r="F10" s="38">
        <v>37.299999999999997</v>
      </c>
      <c r="G10" s="38" t="s">
        <v>21</v>
      </c>
      <c r="H10" s="38" t="s">
        <v>22</v>
      </c>
      <c r="I10" s="15">
        <v>84</v>
      </c>
      <c r="J10" s="38"/>
      <c r="K10" s="38">
        <f t="shared" si="0"/>
        <v>0</v>
      </c>
      <c r="L10" s="38"/>
      <c r="M10" s="38"/>
      <c r="N10" s="38">
        <f t="shared" si="1"/>
        <v>0</v>
      </c>
      <c r="O10" s="38"/>
      <c r="P10" s="38"/>
      <c r="Q10" s="38">
        <f t="shared" si="2"/>
        <v>0</v>
      </c>
      <c r="R10" s="38"/>
      <c r="S10" s="17"/>
      <c r="T10" s="17">
        <f t="shared" si="3"/>
        <v>0</v>
      </c>
      <c r="U10" s="17"/>
      <c r="V10" s="18">
        <v>25</v>
      </c>
      <c r="W10" s="18">
        <f t="shared" si="4"/>
        <v>1</v>
      </c>
      <c r="X10" s="18">
        <v>24</v>
      </c>
      <c r="Y10" s="19"/>
      <c r="Z10" s="19">
        <f t="shared" si="5"/>
        <v>0</v>
      </c>
      <c r="AA10" s="40"/>
      <c r="AB10" s="15"/>
      <c r="AC10" s="38">
        <f t="shared" si="6"/>
        <v>0</v>
      </c>
      <c r="AD10" s="15"/>
      <c r="AE10" s="15"/>
    </row>
    <row r="11" spans="1:31" ht="15.5">
      <c r="A11" s="37">
        <v>8</v>
      </c>
      <c r="B11" s="38">
        <v>7</v>
      </c>
      <c r="C11" s="38">
        <v>11</v>
      </c>
      <c r="D11" s="38" t="s">
        <v>35</v>
      </c>
      <c r="E11" s="15" t="s">
        <v>36</v>
      </c>
      <c r="F11" s="38">
        <v>8.6</v>
      </c>
      <c r="G11" s="38" t="s">
        <v>21</v>
      </c>
      <c r="H11" s="38" t="s">
        <v>22</v>
      </c>
      <c r="I11" s="15">
        <v>40</v>
      </c>
      <c r="J11" s="38"/>
      <c r="K11" s="38">
        <f t="shared" si="0"/>
        <v>0</v>
      </c>
      <c r="L11" s="38"/>
      <c r="M11" s="38"/>
      <c r="N11" s="38">
        <f t="shared" si="1"/>
        <v>0</v>
      </c>
      <c r="O11" s="38"/>
      <c r="P11" s="38"/>
      <c r="Q11" s="38">
        <f t="shared" si="2"/>
        <v>0</v>
      </c>
      <c r="R11" s="38"/>
      <c r="S11" s="17"/>
      <c r="T11" s="17">
        <f t="shared" si="3"/>
        <v>0</v>
      </c>
      <c r="U11" s="17"/>
      <c r="V11" s="18"/>
      <c r="W11" s="18">
        <f t="shared" si="4"/>
        <v>0</v>
      </c>
      <c r="X11" s="18"/>
      <c r="Y11" s="19"/>
      <c r="Z11" s="19">
        <f t="shared" si="5"/>
        <v>0</v>
      </c>
      <c r="AA11" s="40"/>
      <c r="AB11" s="15"/>
      <c r="AC11" s="38">
        <f t="shared" si="6"/>
        <v>0</v>
      </c>
      <c r="AD11" s="15"/>
      <c r="AE11" s="15"/>
    </row>
    <row r="12" spans="1:31" ht="15.5">
      <c r="A12" s="37">
        <v>9</v>
      </c>
      <c r="B12" s="38">
        <v>7</v>
      </c>
      <c r="C12" s="38">
        <v>12</v>
      </c>
      <c r="D12" s="38" t="s">
        <v>35</v>
      </c>
      <c r="E12" s="15" t="s">
        <v>37</v>
      </c>
      <c r="F12" s="38">
        <v>2.2999999999999998</v>
      </c>
      <c r="G12" s="38" t="s">
        <v>21</v>
      </c>
      <c r="H12" s="38" t="s">
        <v>22</v>
      </c>
      <c r="I12" s="15">
        <v>8</v>
      </c>
      <c r="J12" s="38"/>
      <c r="K12" s="38">
        <f t="shared" si="0"/>
        <v>0</v>
      </c>
      <c r="L12" s="38"/>
      <c r="M12" s="38"/>
      <c r="N12" s="38">
        <f t="shared" si="1"/>
        <v>0</v>
      </c>
      <c r="O12" s="38"/>
      <c r="P12" s="38"/>
      <c r="Q12" s="38">
        <f t="shared" si="2"/>
        <v>0</v>
      </c>
      <c r="R12" s="38"/>
      <c r="S12" s="17"/>
      <c r="T12" s="17">
        <f t="shared" si="3"/>
        <v>0</v>
      </c>
      <c r="U12" s="17"/>
      <c r="V12" s="18"/>
      <c r="W12" s="18">
        <f t="shared" si="4"/>
        <v>0</v>
      </c>
      <c r="X12" s="18"/>
      <c r="Y12" s="19"/>
      <c r="Z12" s="19">
        <f t="shared" si="5"/>
        <v>0</v>
      </c>
      <c r="AA12" s="40"/>
      <c r="AB12" s="15"/>
      <c r="AC12" s="38">
        <f t="shared" si="6"/>
        <v>0</v>
      </c>
      <c r="AD12" s="15"/>
      <c r="AE12" s="15"/>
    </row>
    <row r="13" spans="1:31" ht="15.5">
      <c r="A13" s="37">
        <v>10</v>
      </c>
      <c r="B13" s="38">
        <v>7</v>
      </c>
      <c r="C13" s="38">
        <v>13</v>
      </c>
      <c r="D13" s="38" t="s">
        <v>35</v>
      </c>
      <c r="E13" s="15" t="s">
        <v>197</v>
      </c>
      <c r="F13" s="38">
        <v>0.7</v>
      </c>
      <c r="G13" s="38" t="s">
        <v>21</v>
      </c>
      <c r="H13" s="38" t="s">
        <v>22</v>
      </c>
      <c r="I13" s="15">
        <v>16</v>
      </c>
      <c r="J13" s="38"/>
      <c r="K13" s="38">
        <f t="shared" si="0"/>
        <v>0</v>
      </c>
      <c r="L13" s="38"/>
      <c r="M13" s="38"/>
      <c r="N13" s="38">
        <f t="shared" si="1"/>
        <v>0</v>
      </c>
      <c r="O13" s="38"/>
      <c r="P13" s="38"/>
      <c r="Q13" s="38">
        <f t="shared" si="2"/>
        <v>0</v>
      </c>
      <c r="R13" s="38"/>
      <c r="S13" s="17"/>
      <c r="T13" s="17">
        <f t="shared" si="3"/>
        <v>0</v>
      </c>
      <c r="U13" s="17"/>
      <c r="V13" s="18"/>
      <c r="W13" s="18">
        <f t="shared" si="4"/>
        <v>0</v>
      </c>
      <c r="X13" s="18"/>
      <c r="Y13" s="19"/>
      <c r="Z13" s="19">
        <f t="shared" si="5"/>
        <v>0</v>
      </c>
      <c r="AA13" s="40"/>
      <c r="AB13" s="15"/>
      <c r="AC13" s="38">
        <f t="shared" si="6"/>
        <v>0</v>
      </c>
      <c r="AD13" s="15"/>
      <c r="AE13" s="15"/>
    </row>
    <row r="14" spans="1:31" ht="15.5">
      <c r="A14" s="37">
        <v>11</v>
      </c>
      <c r="B14" s="38">
        <v>7</v>
      </c>
      <c r="C14" s="38">
        <v>14</v>
      </c>
      <c r="D14" s="38" t="s">
        <v>35</v>
      </c>
      <c r="E14" s="15" t="s">
        <v>39</v>
      </c>
      <c r="F14" s="38">
        <v>0.4</v>
      </c>
      <c r="G14" s="38" t="s">
        <v>21</v>
      </c>
      <c r="H14" s="38" t="s">
        <v>22</v>
      </c>
      <c r="I14" s="15">
        <v>6</v>
      </c>
      <c r="J14" s="38"/>
      <c r="K14" s="38">
        <f t="shared" si="0"/>
        <v>0</v>
      </c>
      <c r="L14" s="38"/>
      <c r="M14" s="38"/>
      <c r="N14" s="38">
        <f t="shared" si="1"/>
        <v>0</v>
      </c>
      <c r="O14" s="38"/>
      <c r="P14" s="38"/>
      <c r="Q14" s="38">
        <f t="shared" si="2"/>
        <v>0</v>
      </c>
      <c r="R14" s="38"/>
      <c r="S14" s="17"/>
      <c r="T14" s="17">
        <f t="shared" si="3"/>
        <v>0</v>
      </c>
      <c r="U14" s="17"/>
      <c r="V14" s="18"/>
      <c r="W14" s="18">
        <f t="shared" si="4"/>
        <v>0</v>
      </c>
      <c r="X14" s="18"/>
      <c r="Y14" s="19"/>
      <c r="Z14" s="19">
        <f t="shared" si="5"/>
        <v>0</v>
      </c>
      <c r="AA14" s="40"/>
      <c r="AB14" s="15"/>
      <c r="AC14" s="38">
        <f t="shared" si="6"/>
        <v>0</v>
      </c>
      <c r="AD14" s="15"/>
      <c r="AE14" s="15"/>
    </row>
    <row r="15" spans="1:31" ht="15.5">
      <c r="A15" s="37">
        <v>12</v>
      </c>
      <c r="B15" s="38">
        <v>8</v>
      </c>
      <c r="C15" s="38"/>
      <c r="D15" s="38"/>
      <c r="E15" s="15" t="s">
        <v>41</v>
      </c>
      <c r="F15" s="38">
        <v>34</v>
      </c>
      <c r="G15" s="38" t="s">
        <v>21</v>
      </c>
      <c r="H15" s="38" t="s">
        <v>22</v>
      </c>
      <c r="I15" s="15">
        <v>68</v>
      </c>
      <c r="J15" s="38"/>
      <c r="K15" s="38">
        <f t="shared" si="0"/>
        <v>0</v>
      </c>
      <c r="L15" s="38"/>
      <c r="M15" s="38"/>
      <c r="N15" s="38">
        <f t="shared" si="1"/>
        <v>0</v>
      </c>
      <c r="O15" s="38"/>
      <c r="P15" s="38"/>
      <c r="Q15" s="38">
        <f t="shared" si="2"/>
        <v>0</v>
      </c>
      <c r="R15" s="38"/>
      <c r="S15" s="17"/>
      <c r="T15" s="17">
        <f t="shared" si="3"/>
        <v>0</v>
      </c>
      <c r="U15" s="17"/>
      <c r="V15" s="18"/>
      <c r="W15" s="18">
        <f t="shared" si="4"/>
        <v>0</v>
      </c>
      <c r="X15" s="18"/>
      <c r="Y15" s="19"/>
      <c r="Z15" s="19">
        <f t="shared" si="5"/>
        <v>0</v>
      </c>
      <c r="AA15" s="40"/>
      <c r="AB15" s="15"/>
      <c r="AC15" s="38">
        <f t="shared" si="6"/>
        <v>0</v>
      </c>
      <c r="AD15" s="15"/>
      <c r="AE15" s="15"/>
    </row>
    <row r="16" spans="1:31" ht="15.5">
      <c r="A16" s="37">
        <v>13</v>
      </c>
      <c r="B16" s="38">
        <v>8</v>
      </c>
      <c r="C16" s="38">
        <v>11</v>
      </c>
      <c r="D16" s="38" t="s">
        <v>35</v>
      </c>
      <c r="E16" s="15" t="s">
        <v>42</v>
      </c>
      <c r="F16" s="38">
        <v>0.9</v>
      </c>
      <c r="G16" s="38" t="s">
        <v>21</v>
      </c>
      <c r="H16" s="38" t="s">
        <v>22</v>
      </c>
      <c r="I16" s="15">
        <v>8</v>
      </c>
      <c r="J16" s="38"/>
      <c r="K16" s="38">
        <f t="shared" si="0"/>
        <v>0</v>
      </c>
      <c r="L16" s="38"/>
      <c r="M16" s="38"/>
      <c r="N16" s="38">
        <f t="shared" si="1"/>
        <v>0</v>
      </c>
      <c r="O16" s="38"/>
      <c r="P16" s="38"/>
      <c r="Q16" s="38">
        <f t="shared" si="2"/>
        <v>0</v>
      </c>
      <c r="R16" s="38"/>
      <c r="S16" s="17"/>
      <c r="T16" s="17">
        <f t="shared" si="3"/>
        <v>0</v>
      </c>
      <c r="U16" s="17"/>
      <c r="V16" s="18"/>
      <c r="W16" s="18">
        <f t="shared" si="4"/>
        <v>0</v>
      </c>
      <c r="X16" s="18"/>
      <c r="Y16" s="19"/>
      <c r="Z16" s="19">
        <f t="shared" si="5"/>
        <v>0</v>
      </c>
      <c r="AA16" s="40"/>
      <c r="AB16" s="15"/>
      <c r="AC16" s="38">
        <f t="shared" si="6"/>
        <v>0</v>
      </c>
      <c r="AD16" s="15"/>
      <c r="AE16" s="15"/>
    </row>
    <row r="17" spans="1:31" ht="15.5">
      <c r="A17" s="37">
        <v>14</v>
      </c>
      <c r="B17" s="38">
        <v>8</v>
      </c>
      <c r="C17" s="38">
        <v>12</v>
      </c>
      <c r="D17" s="38" t="s">
        <v>35</v>
      </c>
      <c r="E17" s="15" t="s">
        <v>43</v>
      </c>
      <c r="F17" s="38">
        <v>0.9</v>
      </c>
      <c r="G17" s="38" t="s">
        <v>21</v>
      </c>
      <c r="H17" s="38" t="s">
        <v>22</v>
      </c>
      <c r="I17" s="15">
        <v>10</v>
      </c>
      <c r="J17" s="38"/>
      <c r="K17" s="38">
        <f t="shared" si="0"/>
        <v>0</v>
      </c>
      <c r="L17" s="38"/>
      <c r="M17" s="38"/>
      <c r="N17" s="38">
        <f t="shared" si="1"/>
        <v>0</v>
      </c>
      <c r="O17" s="38"/>
      <c r="P17" s="38"/>
      <c r="Q17" s="38">
        <f t="shared" si="2"/>
        <v>0</v>
      </c>
      <c r="R17" s="38"/>
      <c r="S17" s="17"/>
      <c r="T17" s="17">
        <f t="shared" si="3"/>
        <v>0</v>
      </c>
      <c r="U17" s="17"/>
      <c r="V17" s="18"/>
      <c r="W17" s="18">
        <f t="shared" si="4"/>
        <v>0</v>
      </c>
      <c r="X17" s="18"/>
      <c r="Y17" s="19"/>
      <c r="Z17" s="19">
        <f t="shared" si="5"/>
        <v>0</v>
      </c>
      <c r="AA17" s="40"/>
      <c r="AB17" s="15"/>
      <c r="AC17" s="38">
        <f t="shared" si="6"/>
        <v>0</v>
      </c>
      <c r="AD17" s="15"/>
      <c r="AE17" s="15"/>
    </row>
    <row r="18" spans="1:31" ht="15.5">
      <c r="A18" s="37">
        <v>15</v>
      </c>
      <c r="B18" s="38">
        <v>8</v>
      </c>
      <c r="C18" s="38">
        <v>13</v>
      </c>
      <c r="D18" s="38" t="s">
        <v>35</v>
      </c>
      <c r="E18" s="15" t="s">
        <v>44</v>
      </c>
      <c r="F18" s="38">
        <v>1.2</v>
      </c>
      <c r="G18" s="38" t="s">
        <v>21</v>
      </c>
      <c r="H18" s="38" t="s">
        <v>22</v>
      </c>
      <c r="I18" s="15">
        <v>20</v>
      </c>
      <c r="J18" s="38"/>
      <c r="K18" s="38">
        <f t="shared" si="0"/>
        <v>0</v>
      </c>
      <c r="L18" s="38"/>
      <c r="M18" s="38"/>
      <c r="N18" s="38">
        <f t="shared" si="1"/>
        <v>0</v>
      </c>
      <c r="O18" s="38"/>
      <c r="P18" s="38"/>
      <c r="Q18" s="38">
        <f t="shared" si="2"/>
        <v>0</v>
      </c>
      <c r="R18" s="38"/>
      <c r="S18" s="17"/>
      <c r="T18" s="17">
        <f t="shared" si="3"/>
        <v>0</v>
      </c>
      <c r="U18" s="17"/>
      <c r="V18" s="18"/>
      <c r="W18" s="18">
        <f t="shared" si="4"/>
        <v>0</v>
      </c>
      <c r="X18" s="18"/>
      <c r="Y18" s="19"/>
      <c r="Z18" s="19">
        <f t="shared" si="5"/>
        <v>0</v>
      </c>
      <c r="AA18" s="40"/>
      <c r="AB18" s="15"/>
      <c r="AC18" s="38">
        <f t="shared" si="6"/>
        <v>0</v>
      </c>
      <c r="AD18" s="15"/>
      <c r="AE18" s="15"/>
    </row>
    <row r="19" spans="1:31" ht="15.5">
      <c r="A19" s="37">
        <v>16</v>
      </c>
      <c r="B19" s="38">
        <v>8</v>
      </c>
      <c r="C19" s="38">
        <v>14</v>
      </c>
      <c r="D19" s="38" t="s">
        <v>35</v>
      </c>
      <c r="E19" s="15" t="s">
        <v>45</v>
      </c>
      <c r="F19" s="38">
        <v>2.2999999999999998</v>
      </c>
      <c r="G19" s="38" t="s">
        <v>21</v>
      </c>
      <c r="H19" s="38" t="s">
        <v>22</v>
      </c>
      <c r="I19" s="15">
        <v>40</v>
      </c>
      <c r="J19" s="38"/>
      <c r="K19" s="38">
        <f t="shared" si="0"/>
        <v>0</v>
      </c>
      <c r="L19" s="38"/>
      <c r="M19" s="38"/>
      <c r="N19" s="38">
        <f t="shared" si="1"/>
        <v>0</v>
      </c>
      <c r="O19" s="38"/>
      <c r="P19" s="38"/>
      <c r="Q19" s="38">
        <f t="shared" si="2"/>
        <v>0</v>
      </c>
      <c r="R19" s="38"/>
      <c r="S19" s="17"/>
      <c r="T19" s="17">
        <f t="shared" si="3"/>
        <v>0</v>
      </c>
      <c r="U19" s="17"/>
      <c r="V19" s="18"/>
      <c r="W19" s="18">
        <f t="shared" si="4"/>
        <v>0</v>
      </c>
      <c r="X19" s="18"/>
      <c r="Y19" s="19"/>
      <c r="Z19" s="19">
        <f t="shared" si="5"/>
        <v>0</v>
      </c>
      <c r="AA19" s="40"/>
      <c r="AB19" s="15"/>
      <c r="AC19" s="38">
        <f t="shared" si="6"/>
        <v>0</v>
      </c>
      <c r="AD19" s="15"/>
      <c r="AE19" s="15"/>
    </row>
    <row r="20" spans="1:31" ht="15.5">
      <c r="A20" s="37">
        <v>17</v>
      </c>
      <c r="B20" s="38">
        <v>8</v>
      </c>
      <c r="C20" s="38">
        <v>15</v>
      </c>
      <c r="D20" s="38" t="s">
        <v>35</v>
      </c>
      <c r="E20" s="15" t="s">
        <v>46</v>
      </c>
      <c r="F20" s="38">
        <v>1.1000000000000001</v>
      </c>
      <c r="G20" s="38" t="s">
        <v>21</v>
      </c>
      <c r="H20" s="38" t="s">
        <v>22</v>
      </c>
      <c r="I20" s="15">
        <v>24</v>
      </c>
      <c r="J20" s="38"/>
      <c r="K20" s="38">
        <f t="shared" si="0"/>
        <v>0</v>
      </c>
      <c r="L20" s="38"/>
      <c r="M20" s="38"/>
      <c r="N20" s="38">
        <f t="shared" si="1"/>
        <v>0</v>
      </c>
      <c r="O20" s="38"/>
      <c r="P20" s="38"/>
      <c r="Q20" s="38">
        <f t="shared" si="2"/>
        <v>0</v>
      </c>
      <c r="R20" s="38"/>
      <c r="S20" s="17"/>
      <c r="T20" s="17">
        <f t="shared" si="3"/>
        <v>0</v>
      </c>
      <c r="U20" s="17"/>
      <c r="V20" s="18"/>
      <c r="W20" s="18">
        <f t="shared" si="4"/>
        <v>0</v>
      </c>
      <c r="X20" s="18"/>
      <c r="Y20" s="19"/>
      <c r="Z20" s="19">
        <f t="shared" si="5"/>
        <v>0</v>
      </c>
      <c r="AA20" s="40"/>
      <c r="AB20" s="15"/>
      <c r="AC20" s="38">
        <f t="shared" si="6"/>
        <v>0</v>
      </c>
      <c r="AD20" s="15"/>
      <c r="AE20" s="15"/>
    </row>
    <row r="21" spans="1:31" ht="15.5">
      <c r="A21" s="37">
        <v>18</v>
      </c>
      <c r="B21" s="38">
        <v>9</v>
      </c>
      <c r="C21" s="38"/>
      <c r="D21" s="38"/>
      <c r="E21" s="15" t="s">
        <v>48</v>
      </c>
      <c r="F21" s="38">
        <v>39.1</v>
      </c>
      <c r="G21" s="38" t="s">
        <v>21</v>
      </c>
      <c r="H21" s="38" t="s">
        <v>49</v>
      </c>
      <c r="I21" s="15">
        <v>78</v>
      </c>
      <c r="J21" s="38"/>
      <c r="K21" s="38">
        <f t="shared" si="0"/>
        <v>0</v>
      </c>
      <c r="L21" s="38"/>
      <c r="M21" s="38"/>
      <c r="N21" s="38">
        <f t="shared" si="1"/>
        <v>0</v>
      </c>
      <c r="O21" s="38"/>
      <c r="P21" s="38">
        <v>10</v>
      </c>
      <c r="Q21" s="38">
        <f t="shared" si="2"/>
        <v>10</v>
      </c>
      <c r="R21" s="38"/>
      <c r="S21" s="17"/>
      <c r="T21" s="17">
        <f t="shared" si="3"/>
        <v>0</v>
      </c>
      <c r="U21" s="17"/>
      <c r="V21" s="18"/>
      <c r="W21" s="18">
        <f t="shared" si="4"/>
        <v>0</v>
      </c>
      <c r="X21" s="18"/>
      <c r="Y21" s="19"/>
      <c r="Z21" s="19">
        <f t="shared" si="5"/>
        <v>0</v>
      </c>
      <c r="AA21" s="40"/>
      <c r="AB21" s="15">
        <v>3</v>
      </c>
      <c r="AC21" s="38">
        <f t="shared" si="6"/>
        <v>3</v>
      </c>
      <c r="AD21" s="15"/>
      <c r="AE21" s="15"/>
    </row>
    <row r="22" spans="1:31" ht="15.5">
      <c r="A22" s="37">
        <v>19</v>
      </c>
      <c r="B22" s="38">
        <v>10</v>
      </c>
      <c r="C22" s="38"/>
      <c r="D22" s="38"/>
      <c r="E22" s="15" t="s">
        <v>51</v>
      </c>
      <c r="F22" s="38">
        <v>55.7</v>
      </c>
      <c r="G22" s="38" t="s">
        <v>21</v>
      </c>
      <c r="H22" s="38" t="s">
        <v>22</v>
      </c>
      <c r="I22" s="15">
        <v>112</v>
      </c>
      <c r="J22" s="38"/>
      <c r="K22" s="38">
        <f t="shared" si="0"/>
        <v>0</v>
      </c>
      <c r="L22" s="38"/>
      <c r="M22" s="38"/>
      <c r="N22" s="38">
        <f t="shared" si="1"/>
        <v>0</v>
      </c>
      <c r="O22" s="38"/>
      <c r="P22" s="38"/>
      <c r="Q22" s="38">
        <f t="shared" si="2"/>
        <v>0</v>
      </c>
      <c r="R22" s="38"/>
      <c r="S22" s="17"/>
      <c r="T22" s="17">
        <f t="shared" si="3"/>
        <v>0</v>
      </c>
      <c r="U22" s="17"/>
      <c r="V22" s="18">
        <v>35</v>
      </c>
      <c r="W22" s="18">
        <f t="shared" si="4"/>
        <v>1</v>
      </c>
      <c r="X22" s="18">
        <v>34</v>
      </c>
      <c r="Y22" s="19">
        <v>15</v>
      </c>
      <c r="Z22" s="19">
        <f t="shared" si="5"/>
        <v>15</v>
      </c>
      <c r="AA22" s="40"/>
      <c r="AB22" s="15">
        <v>75</v>
      </c>
      <c r="AC22" s="38">
        <f t="shared" si="6"/>
        <v>75</v>
      </c>
      <c r="AD22" s="15"/>
      <c r="AE22" s="15"/>
    </row>
    <row r="23" spans="1:31" ht="15.5">
      <c r="A23" s="37">
        <v>20</v>
      </c>
      <c r="B23" s="38">
        <v>11</v>
      </c>
      <c r="C23" s="15"/>
      <c r="D23" s="15"/>
      <c r="E23" s="15" t="s">
        <v>53</v>
      </c>
      <c r="F23" s="38">
        <v>36.1</v>
      </c>
      <c r="G23" s="38" t="s">
        <v>21</v>
      </c>
      <c r="H23" s="38" t="s">
        <v>22</v>
      </c>
      <c r="I23" s="15">
        <v>80</v>
      </c>
      <c r="J23" s="38"/>
      <c r="K23" s="38">
        <f t="shared" si="0"/>
        <v>0</v>
      </c>
      <c r="L23" s="38"/>
      <c r="M23" s="38"/>
      <c r="N23" s="38">
        <f t="shared" si="1"/>
        <v>0</v>
      </c>
      <c r="O23" s="38"/>
      <c r="P23" s="38"/>
      <c r="Q23" s="38">
        <f t="shared" si="2"/>
        <v>0</v>
      </c>
      <c r="R23" s="38"/>
      <c r="S23" s="17"/>
      <c r="T23" s="17">
        <f t="shared" si="3"/>
        <v>0</v>
      </c>
      <c r="U23" s="17"/>
      <c r="V23" s="18"/>
      <c r="W23" s="18">
        <f t="shared" si="4"/>
        <v>0</v>
      </c>
      <c r="X23" s="18"/>
      <c r="Y23" s="19"/>
      <c r="Z23" s="19">
        <f t="shared" si="5"/>
        <v>0</v>
      </c>
      <c r="AA23" s="40"/>
      <c r="AB23" s="15">
        <v>7</v>
      </c>
      <c r="AC23" s="38">
        <f t="shared" si="6"/>
        <v>7</v>
      </c>
      <c r="AD23" s="15"/>
      <c r="AE23" s="15"/>
    </row>
    <row r="24" spans="1:31" ht="15.5">
      <c r="A24" s="37">
        <v>21</v>
      </c>
      <c r="B24" s="38">
        <v>12</v>
      </c>
      <c r="C24" s="15"/>
      <c r="D24" s="15"/>
      <c r="E24" s="15" t="s">
        <v>55</v>
      </c>
      <c r="F24" s="38">
        <v>63.7</v>
      </c>
      <c r="G24" s="38" t="s">
        <v>21</v>
      </c>
      <c r="H24" s="38" t="s">
        <v>22</v>
      </c>
      <c r="I24" s="15">
        <v>125</v>
      </c>
      <c r="J24" s="38"/>
      <c r="K24" s="38">
        <f t="shared" si="0"/>
        <v>0</v>
      </c>
      <c r="L24" s="38"/>
      <c r="M24" s="38"/>
      <c r="N24" s="38">
        <f t="shared" si="1"/>
        <v>0</v>
      </c>
      <c r="O24" s="38"/>
      <c r="P24" s="38"/>
      <c r="Q24" s="38">
        <f t="shared" si="2"/>
        <v>0</v>
      </c>
      <c r="R24" s="38"/>
      <c r="S24" s="17"/>
      <c r="T24" s="17">
        <f t="shared" si="3"/>
        <v>0</v>
      </c>
      <c r="U24" s="17"/>
      <c r="V24" s="18"/>
      <c r="W24" s="18">
        <f t="shared" si="4"/>
        <v>0</v>
      </c>
      <c r="X24" s="18"/>
      <c r="Y24" s="19">
        <v>21</v>
      </c>
      <c r="Z24" s="19">
        <f t="shared" si="5"/>
        <v>19</v>
      </c>
      <c r="AA24" s="40">
        <v>2</v>
      </c>
      <c r="AB24" s="15"/>
      <c r="AC24" s="38">
        <f t="shared" si="6"/>
        <v>0</v>
      </c>
      <c r="AD24" s="15"/>
      <c r="AE24" s="15"/>
    </row>
    <row r="25" spans="1:31" ht="15.5">
      <c r="A25" s="37">
        <v>22</v>
      </c>
      <c r="B25" s="38">
        <v>13</v>
      </c>
      <c r="C25" s="15"/>
      <c r="D25" s="15"/>
      <c r="E25" s="15" t="s">
        <v>57</v>
      </c>
      <c r="F25" s="38">
        <v>52.4</v>
      </c>
      <c r="G25" s="38" t="s">
        <v>21</v>
      </c>
      <c r="H25" s="38" t="s">
        <v>22</v>
      </c>
      <c r="I25" s="15">
        <v>100</v>
      </c>
      <c r="J25" s="38"/>
      <c r="K25" s="38">
        <f t="shared" si="0"/>
        <v>0</v>
      </c>
      <c r="L25" s="38"/>
      <c r="M25" s="38"/>
      <c r="N25" s="38">
        <f t="shared" si="1"/>
        <v>0</v>
      </c>
      <c r="O25" s="38"/>
      <c r="P25" s="38"/>
      <c r="Q25" s="38">
        <f t="shared" si="2"/>
        <v>0</v>
      </c>
      <c r="R25" s="38"/>
      <c r="S25" s="17"/>
      <c r="T25" s="17">
        <f t="shared" si="3"/>
        <v>0</v>
      </c>
      <c r="U25" s="17"/>
      <c r="V25" s="18"/>
      <c r="W25" s="18">
        <f t="shared" si="4"/>
        <v>0</v>
      </c>
      <c r="X25" s="18"/>
      <c r="Y25" s="19"/>
      <c r="Z25" s="19">
        <f t="shared" si="5"/>
        <v>0</v>
      </c>
      <c r="AA25" s="40"/>
      <c r="AB25" s="15"/>
      <c r="AC25" s="38">
        <f t="shared" si="6"/>
        <v>0</v>
      </c>
      <c r="AD25" s="15"/>
      <c r="AE25" s="15"/>
    </row>
    <row r="26" spans="1:31" ht="15.5">
      <c r="A26" s="37">
        <v>23</v>
      </c>
      <c r="B26" s="38">
        <v>14</v>
      </c>
      <c r="C26" s="38"/>
      <c r="D26" s="38"/>
      <c r="E26" s="15" t="s">
        <v>59</v>
      </c>
      <c r="F26" s="38">
        <v>36</v>
      </c>
      <c r="G26" s="38" t="s">
        <v>21</v>
      </c>
      <c r="H26" s="38" t="s">
        <v>22</v>
      </c>
      <c r="I26" s="15">
        <v>75</v>
      </c>
      <c r="J26" s="38"/>
      <c r="K26" s="38">
        <f t="shared" si="0"/>
        <v>0</v>
      </c>
      <c r="L26" s="38"/>
      <c r="M26" s="38"/>
      <c r="N26" s="38">
        <f t="shared" si="1"/>
        <v>0</v>
      </c>
      <c r="O26" s="38"/>
      <c r="P26" s="38"/>
      <c r="Q26" s="38">
        <f t="shared" si="2"/>
        <v>0</v>
      </c>
      <c r="R26" s="38"/>
      <c r="S26" s="17"/>
      <c r="T26" s="17">
        <f t="shared" si="3"/>
        <v>0</v>
      </c>
      <c r="U26" s="17"/>
      <c r="V26" s="18">
        <v>20</v>
      </c>
      <c r="W26" s="18">
        <f t="shared" si="4"/>
        <v>15</v>
      </c>
      <c r="X26" s="18">
        <v>5</v>
      </c>
      <c r="Y26" s="19"/>
      <c r="Z26" s="19">
        <f t="shared" si="5"/>
        <v>0</v>
      </c>
      <c r="AA26" s="40"/>
      <c r="AB26" s="15"/>
      <c r="AC26" s="38">
        <f t="shared" si="6"/>
        <v>0</v>
      </c>
      <c r="AD26" s="15"/>
      <c r="AE26" s="15"/>
    </row>
    <row r="27" spans="1:31" ht="15.5">
      <c r="A27" s="37">
        <v>24</v>
      </c>
      <c r="B27" s="38">
        <v>15</v>
      </c>
      <c r="C27" s="38"/>
      <c r="D27" s="38"/>
      <c r="E27" s="15" t="s">
        <v>61</v>
      </c>
      <c r="F27" s="38">
        <v>21.8</v>
      </c>
      <c r="G27" s="38" t="s">
        <v>21</v>
      </c>
      <c r="H27" s="38" t="s">
        <v>22</v>
      </c>
      <c r="I27" s="15">
        <v>80</v>
      </c>
      <c r="J27" s="38"/>
      <c r="K27" s="38">
        <f t="shared" si="0"/>
        <v>0</v>
      </c>
      <c r="L27" s="38"/>
      <c r="M27" s="38"/>
      <c r="N27" s="38">
        <f t="shared" si="1"/>
        <v>0</v>
      </c>
      <c r="O27" s="38"/>
      <c r="P27" s="38"/>
      <c r="Q27" s="38">
        <f t="shared" si="2"/>
        <v>0</v>
      </c>
      <c r="R27" s="38"/>
      <c r="S27" s="17"/>
      <c r="T27" s="17">
        <f t="shared" si="3"/>
        <v>0</v>
      </c>
      <c r="U27" s="17"/>
      <c r="V27" s="18"/>
      <c r="W27" s="18">
        <f t="shared" si="4"/>
        <v>0</v>
      </c>
      <c r="X27" s="18"/>
      <c r="Y27" s="19"/>
      <c r="Z27" s="19">
        <f t="shared" si="5"/>
        <v>0</v>
      </c>
      <c r="AA27" s="40"/>
      <c r="AB27" s="15"/>
      <c r="AC27" s="38">
        <f t="shared" si="6"/>
        <v>0</v>
      </c>
      <c r="AD27" s="15"/>
      <c r="AE27" s="15"/>
    </row>
    <row r="28" spans="1:31" ht="15.5">
      <c r="A28" s="37">
        <v>25</v>
      </c>
      <c r="B28" s="38">
        <v>16</v>
      </c>
      <c r="C28" s="38"/>
      <c r="D28" s="38"/>
      <c r="E28" s="15" t="s">
        <v>63</v>
      </c>
      <c r="F28" s="38">
        <v>64.400000000000006</v>
      </c>
      <c r="G28" s="38" t="s">
        <v>21</v>
      </c>
      <c r="H28" s="38" t="s">
        <v>22</v>
      </c>
      <c r="I28" s="15">
        <v>225</v>
      </c>
      <c r="J28" s="38"/>
      <c r="K28" s="38">
        <f t="shared" si="0"/>
        <v>0</v>
      </c>
      <c r="L28" s="38"/>
      <c r="M28" s="38"/>
      <c r="N28" s="38">
        <f t="shared" si="1"/>
        <v>0</v>
      </c>
      <c r="O28" s="38"/>
      <c r="P28" s="38"/>
      <c r="Q28" s="38">
        <f t="shared" si="2"/>
        <v>0</v>
      </c>
      <c r="R28" s="38"/>
      <c r="S28" s="17"/>
      <c r="T28" s="17">
        <f t="shared" si="3"/>
        <v>0</v>
      </c>
      <c r="U28" s="17"/>
      <c r="V28" s="18"/>
      <c r="W28" s="18">
        <f t="shared" si="4"/>
        <v>0</v>
      </c>
      <c r="X28" s="18"/>
      <c r="Y28" s="19"/>
      <c r="Z28" s="19">
        <f t="shared" si="5"/>
        <v>0</v>
      </c>
      <c r="AA28" s="40"/>
      <c r="AB28" s="15"/>
      <c r="AC28" s="38">
        <f t="shared" si="6"/>
        <v>0</v>
      </c>
      <c r="AD28" s="15"/>
      <c r="AE28" s="15"/>
    </row>
    <row r="29" spans="1:31" ht="15.5">
      <c r="A29" s="37">
        <v>26</v>
      </c>
      <c r="B29" s="38">
        <v>17</v>
      </c>
      <c r="C29" s="38"/>
      <c r="D29" s="38"/>
      <c r="E29" s="15" t="s">
        <v>65</v>
      </c>
      <c r="F29" s="38">
        <v>5</v>
      </c>
      <c r="G29" s="38" t="s">
        <v>66</v>
      </c>
      <c r="H29" s="38" t="s">
        <v>67</v>
      </c>
      <c r="I29" s="15">
        <v>20</v>
      </c>
      <c r="J29" s="38"/>
      <c r="K29" s="38">
        <f t="shared" si="0"/>
        <v>0</v>
      </c>
      <c r="L29" s="38"/>
      <c r="M29" s="38"/>
      <c r="N29" s="38">
        <f t="shared" si="1"/>
        <v>0</v>
      </c>
      <c r="O29" s="38"/>
      <c r="P29" s="38"/>
      <c r="Q29" s="38">
        <f t="shared" si="2"/>
        <v>0</v>
      </c>
      <c r="R29" s="38"/>
      <c r="S29" s="17"/>
      <c r="T29" s="17">
        <f t="shared" si="3"/>
        <v>0</v>
      </c>
      <c r="U29" s="17"/>
      <c r="V29" s="18"/>
      <c r="W29" s="18">
        <f t="shared" si="4"/>
        <v>0</v>
      </c>
      <c r="X29" s="18"/>
      <c r="Y29" s="19"/>
      <c r="Z29" s="19">
        <f t="shared" si="5"/>
        <v>0</v>
      </c>
      <c r="AA29" s="40"/>
      <c r="AB29" s="15"/>
      <c r="AC29" s="38">
        <f t="shared" si="6"/>
        <v>0</v>
      </c>
      <c r="AD29" s="15"/>
      <c r="AE29" s="15"/>
    </row>
    <row r="30" spans="1:31" ht="15.5">
      <c r="A30" s="37">
        <v>27</v>
      </c>
      <c r="B30" s="38">
        <v>18</v>
      </c>
      <c r="C30" s="38"/>
      <c r="D30" s="38"/>
      <c r="E30" s="15" t="s">
        <v>69</v>
      </c>
      <c r="F30" s="38">
        <v>9.1</v>
      </c>
      <c r="G30" s="38" t="s">
        <v>66</v>
      </c>
      <c r="H30" s="38" t="s">
        <v>67</v>
      </c>
      <c r="I30" s="15">
        <f>97+15</f>
        <v>112</v>
      </c>
      <c r="J30" s="38"/>
      <c r="K30" s="38">
        <f t="shared" si="0"/>
        <v>0</v>
      </c>
      <c r="L30" s="38"/>
      <c r="M30" s="38"/>
      <c r="N30" s="38">
        <f t="shared" si="1"/>
        <v>0</v>
      </c>
      <c r="O30" s="38"/>
      <c r="P30" s="38">
        <v>40</v>
      </c>
      <c r="Q30" s="38">
        <f t="shared" si="2"/>
        <v>40</v>
      </c>
      <c r="R30" s="38"/>
      <c r="S30" s="17">
        <v>57</v>
      </c>
      <c r="T30" s="17">
        <f t="shared" si="3"/>
        <v>4</v>
      </c>
      <c r="U30" s="17">
        <v>53</v>
      </c>
      <c r="V30" s="18"/>
      <c r="W30" s="18">
        <f t="shared" si="4"/>
        <v>0</v>
      </c>
      <c r="X30" s="18"/>
      <c r="Y30" s="19"/>
      <c r="Z30" s="19">
        <f t="shared" si="5"/>
        <v>0</v>
      </c>
      <c r="AA30" s="40"/>
      <c r="AB30" s="15"/>
      <c r="AC30" s="38">
        <f t="shared" si="6"/>
        <v>0</v>
      </c>
      <c r="AD30" s="15"/>
      <c r="AE30" s="15"/>
    </row>
    <row r="31" spans="1:31" ht="15.5">
      <c r="A31" s="37">
        <v>28</v>
      </c>
      <c r="B31" s="38">
        <v>18</v>
      </c>
      <c r="C31" s="38">
        <v>11</v>
      </c>
      <c r="D31" s="38" t="s">
        <v>35</v>
      </c>
      <c r="E31" s="15" t="s">
        <v>70</v>
      </c>
      <c r="F31" s="38">
        <v>6.7</v>
      </c>
      <c r="G31" s="38" t="s">
        <v>66</v>
      </c>
      <c r="H31" s="38" t="s">
        <v>67</v>
      </c>
      <c r="I31" s="15">
        <v>180</v>
      </c>
      <c r="J31" s="38"/>
      <c r="K31" s="38">
        <f t="shared" si="0"/>
        <v>0</v>
      </c>
      <c r="L31" s="38"/>
      <c r="M31" s="38">
        <v>1</v>
      </c>
      <c r="N31" s="38">
        <f t="shared" si="1"/>
        <v>1</v>
      </c>
      <c r="O31" s="38"/>
      <c r="P31" s="38"/>
      <c r="Q31" s="38">
        <f t="shared" si="2"/>
        <v>0</v>
      </c>
      <c r="R31" s="38"/>
      <c r="S31" s="17">
        <v>30</v>
      </c>
      <c r="T31" s="17">
        <f t="shared" si="3"/>
        <v>23</v>
      </c>
      <c r="U31" s="17">
        <v>7</v>
      </c>
      <c r="V31" s="18"/>
      <c r="W31" s="18">
        <f t="shared" si="4"/>
        <v>0</v>
      </c>
      <c r="X31" s="18"/>
      <c r="Y31" s="19"/>
      <c r="Z31" s="19">
        <f t="shared" si="5"/>
        <v>0</v>
      </c>
      <c r="AA31" s="40"/>
      <c r="AB31" s="15"/>
      <c r="AC31" s="38">
        <f t="shared" si="6"/>
        <v>0</v>
      </c>
      <c r="AD31" s="15"/>
      <c r="AE31" s="15"/>
    </row>
    <row r="32" spans="1:31" ht="15.5">
      <c r="A32" s="37">
        <v>29</v>
      </c>
      <c r="B32" s="38">
        <v>18</v>
      </c>
      <c r="C32" s="38">
        <v>12</v>
      </c>
      <c r="D32" s="38" t="s">
        <v>35</v>
      </c>
      <c r="E32" s="15" t="s">
        <v>71</v>
      </c>
      <c r="F32" s="38">
        <v>1.5</v>
      </c>
      <c r="G32" s="38" t="s">
        <v>66</v>
      </c>
      <c r="H32" s="38" t="s">
        <v>67</v>
      </c>
      <c r="I32" s="15">
        <v>10</v>
      </c>
      <c r="J32" s="38"/>
      <c r="K32" s="38">
        <f t="shared" si="0"/>
        <v>0</v>
      </c>
      <c r="L32" s="38"/>
      <c r="M32" s="38"/>
      <c r="N32" s="38">
        <f t="shared" si="1"/>
        <v>0</v>
      </c>
      <c r="O32" s="38"/>
      <c r="P32" s="38"/>
      <c r="Q32" s="38">
        <f t="shared" si="2"/>
        <v>0</v>
      </c>
      <c r="R32" s="38"/>
      <c r="S32" s="17"/>
      <c r="T32" s="17">
        <f t="shared" si="3"/>
        <v>0</v>
      </c>
      <c r="U32" s="17"/>
      <c r="V32" s="18"/>
      <c r="W32" s="18">
        <f t="shared" si="4"/>
        <v>0</v>
      </c>
      <c r="X32" s="18"/>
      <c r="Y32" s="19"/>
      <c r="Z32" s="19">
        <f t="shared" si="5"/>
        <v>0</v>
      </c>
      <c r="AA32" s="40"/>
      <c r="AB32" s="15"/>
      <c r="AC32" s="38">
        <f t="shared" si="6"/>
        <v>0</v>
      </c>
      <c r="AD32" s="15"/>
      <c r="AE32" s="15">
        <v>3</v>
      </c>
    </row>
    <row r="33" spans="1:31" ht="15.5">
      <c r="A33" s="37">
        <v>30</v>
      </c>
      <c r="B33" s="38">
        <v>18</v>
      </c>
      <c r="C33" s="38">
        <v>13</v>
      </c>
      <c r="D33" s="38" t="s">
        <v>35</v>
      </c>
      <c r="E33" s="15" t="s">
        <v>72</v>
      </c>
      <c r="F33" s="38">
        <v>1.3</v>
      </c>
      <c r="G33" s="38" t="s">
        <v>66</v>
      </c>
      <c r="H33" s="38" t="s">
        <v>67</v>
      </c>
      <c r="I33" s="15">
        <v>10</v>
      </c>
      <c r="J33" s="38"/>
      <c r="K33" s="38">
        <f t="shared" si="0"/>
        <v>0</v>
      </c>
      <c r="L33" s="38"/>
      <c r="M33" s="38"/>
      <c r="N33" s="38">
        <f t="shared" si="1"/>
        <v>0</v>
      </c>
      <c r="O33" s="38"/>
      <c r="P33" s="38"/>
      <c r="Q33" s="38">
        <f t="shared" si="2"/>
        <v>0</v>
      </c>
      <c r="R33" s="38"/>
      <c r="S33" s="17"/>
      <c r="T33" s="17">
        <f t="shared" si="3"/>
        <v>0</v>
      </c>
      <c r="U33" s="17"/>
      <c r="V33" s="18"/>
      <c r="W33" s="18">
        <f t="shared" si="4"/>
        <v>0</v>
      </c>
      <c r="X33" s="18"/>
      <c r="Y33" s="19"/>
      <c r="Z33" s="19">
        <f t="shared" si="5"/>
        <v>0</v>
      </c>
      <c r="AA33" s="40"/>
      <c r="AB33" s="15"/>
      <c r="AC33" s="38">
        <f t="shared" si="6"/>
        <v>0</v>
      </c>
      <c r="AD33" s="15"/>
      <c r="AE33" s="15"/>
    </row>
    <row r="34" spans="1:31" ht="15.5">
      <c r="A34" s="37">
        <v>31</v>
      </c>
      <c r="B34" s="38">
        <v>18</v>
      </c>
      <c r="C34" s="38">
        <v>14</v>
      </c>
      <c r="D34" s="38" t="s">
        <v>35</v>
      </c>
      <c r="E34" s="15" t="s">
        <v>73</v>
      </c>
      <c r="F34" s="38">
        <v>0.6</v>
      </c>
      <c r="G34" s="38" t="s">
        <v>66</v>
      </c>
      <c r="H34" s="38" t="s">
        <v>67</v>
      </c>
      <c r="I34" s="15">
        <v>0</v>
      </c>
      <c r="J34" s="38"/>
      <c r="K34" s="38">
        <f t="shared" si="0"/>
        <v>0</v>
      </c>
      <c r="L34" s="38"/>
      <c r="M34" s="38">
        <v>3</v>
      </c>
      <c r="N34" s="38">
        <f t="shared" si="1"/>
        <v>3</v>
      </c>
      <c r="O34" s="38"/>
      <c r="P34" s="38"/>
      <c r="Q34" s="38">
        <f t="shared" si="2"/>
        <v>0</v>
      </c>
      <c r="R34" s="38"/>
      <c r="S34" s="17"/>
      <c r="T34" s="17">
        <f t="shared" si="3"/>
        <v>0</v>
      </c>
      <c r="U34" s="17"/>
      <c r="V34" s="18"/>
      <c r="W34" s="18">
        <f t="shared" si="4"/>
        <v>0</v>
      </c>
      <c r="X34" s="18"/>
      <c r="Y34" s="19"/>
      <c r="Z34" s="19">
        <f t="shared" si="5"/>
        <v>0</v>
      </c>
      <c r="AA34" s="40"/>
      <c r="AB34" s="15"/>
      <c r="AC34" s="38">
        <f t="shared" si="6"/>
        <v>0</v>
      </c>
      <c r="AD34" s="15"/>
      <c r="AE34" s="15"/>
    </row>
    <row r="35" spans="1:31" ht="15.5">
      <c r="A35" s="37">
        <v>32</v>
      </c>
      <c r="B35" s="38">
        <v>18</v>
      </c>
      <c r="C35" s="38">
        <v>15</v>
      </c>
      <c r="D35" s="38" t="s">
        <v>35</v>
      </c>
      <c r="E35" s="15" t="s">
        <v>74</v>
      </c>
      <c r="F35" s="38">
        <v>1</v>
      </c>
      <c r="G35" s="38" t="s">
        <v>66</v>
      </c>
      <c r="H35" s="38" t="s">
        <v>67</v>
      </c>
      <c r="I35" s="15">
        <v>10</v>
      </c>
      <c r="J35" s="38"/>
      <c r="K35" s="38">
        <f t="shared" si="0"/>
        <v>0</v>
      </c>
      <c r="L35" s="38"/>
      <c r="M35" s="38"/>
      <c r="N35" s="38">
        <f t="shared" si="1"/>
        <v>0</v>
      </c>
      <c r="O35" s="38"/>
      <c r="P35" s="38"/>
      <c r="Q35" s="38">
        <f t="shared" si="2"/>
        <v>0</v>
      </c>
      <c r="R35" s="38"/>
      <c r="S35" s="17"/>
      <c r="T35" s="17">
        <f t="shared" si="3"/>
        <v>0</v>
      </c>
      <c r="U35" s="17"/>
      <c r="V35" s="18"/>
      <c r="W35" s="18">
        <f t="shared" si="4"/>
        <v>0</v>
      </c>
      <c r="X35" s="18"/>
      <c r="Y35" s="19"/>
      <c r="Z35" s="19">
        <f t="shared" si="5"/>
        <v>0</v>
      </c>
      <c r="AA35" s="40"/>
      <c r="AB35" s="15"/>
      <c r="AC35" s="38">
        <f t="shared" si="6"/>
        <v>0</v>
      </c>
      <c r="AD35" s="15"/>
      <c r="AE35" s="15"/>
    </row>
    <row r="36" spans="1:31" ht="15.5">
      <c r="A36" s="37">
        <v>33</v>
      </c>
      <c r="B36" s="38">
        <v>18</v>
      </c>
      <c r="C36" s="38">
        <v>16</v>
      </c>
      <c r="D36" s="38" t="s">
        <v>35</v>
      </c>
      <c r="E36" s="15" t="s">
        <v>75</v>
      </c>
      <c r="F36" s="38">
        <v>1.1000000000000001</v>
      </c>
      <c r="G36" s="38" t="s">
        <v>66</v>
      </c>
      <c r="H36" s="38" t="s">
        <v>67</v>
      </c>
      <c r="I36" s="15">
        <v>10</v>
      </c>
      <c r="J36" s="38"/>
      <c r="K36" s="38">
        <f t="shared" si="0"/>
        <v>0</v>
      </c>
      <c r="L36" s="38"/>
      <c r="M36" s="38"/>
      <c r="N36" s="38">
        <f t="shared" si="1"/>
        <v>0</v>
      </c>
      <c r="O36" s="38"/>
      <c r="P36" s="38"/>
      <c r="Q36" s="38">
        <f t="shared" si="2"/>
        <v>0</v>
      </c>
      <c r="R36" s="38"/>
      <c r="S36" s="17"/>
      <c r="T36" s="17">
        <f t="shared" si="3"/>
        <v>0</v>
      </c>
      <c r="U36" s="17"/>
      <c r="V36" s="18"/>
      <c r="W36" s="18">
        <f t="shared" si="4"/>
        <v>0</v>
      </c>
      <c r="X36" s="18"/>
      <c r="Y36" s="19"/>
      <c r="Z36" s="19">
        <f t="shared" si="5"/>
        <v>0</v>
      </c>
      <c r="AA36" s="40"/>
      <c r="AB36" s="15"/>
      <c r="AC36" s="38">
        <f t="shared" si="6"/>
        <v>0</v>
      </c>
      <c r="AD36" s="15"/>
      <c r="AE36" s="15"/>
    </row>
    <row r="37" spans="1:31" ht="15.5">
      <c r="A37" s="37">
        <v>34</v>
      </c>
      <c r="B37" s="38">
        <v>18</v>
      </c>
      <c r="C37" s="38">
        <v>17</v>
      </c>
      <c r="D37" s="38" t="s">
        <v>35</v>
      </c>
      <c r="E37" s="15" t="s">
        <v>76</v>
      </c>
      <c r="F37" s="38">
        <v>1.7</v>
      </c>
      <c r="G37" s="38" t="s">
        <v>66</v>
      </c>
      <c r="H37" s="38" t="s">
        <v>67</v>
      </c>
      <c r="I37" s="15">
        <v>10</v>
      </c>
      <c r="J37" s="38"/>
      <c r="K37" s="38">
        <f t="shared" si="0"/>
        <v>0</v>
      </c>
      <c r="L37" s="38"/>
      <c r="M37" s="38"/>
      <c r="N37" s="38">
        <f t="shared" si="1"/>
        <v>0</v>
      </c>
      <c r="O37" s="38"/>
      <c r="P37" s="38"/>
      <c r="Q37" s="38">
        <f t="shared" si="2"/>
        <v>0</v>
      </c>
      <c r="R37" s="38"/>
      <c r="S37" s="17"/>
      <c r="T37" s="17">
        <f t="shared" si="3"/>
        <v>0</v>
      </c>
      <c r="U37" s="17"/>
      <c r="V37" s="18"/>
      <c r="W37" s="18">
        <f t="shared" si="4"/>
        <v>0</v>
      </c>
      <c r="X37" s="18"/>
      <c r="Y37" s="19"/>
      <c r="Z37" s="19">
        <f t="shared" si="5"/>
        <v>0</v>
      </c>
      <c r="AA37" s="40"/>
      <c r="AB37" s="15"/>
      <c r="AC37" s="38">
        <f t="shared" si="6"/>
        <v>0</v>
      </c>
      <c r="AD37" s="15"/>
      <c r="AE37" s="15"/>
    </row>
    <row r="38" spans="1:31" ht="15.5">
      <c r="A38" s="37">
        <v>35</v>
      </c>
      <c r="B38" s="38">
        <v>18</v>
      </c>
      <c r="C38" s="38">
        <v>18</v>
      </c>
      <c r="D38" s="38" t="s">
        <v>35</v>
      </c>
      <c r="E38" s="15" t="s">
        <v>77</v>
      </c>
      <c r="F38" s="38">
        <v>1.3</v>
      </c>
      <c r="G38" s="38" t="s">
        <v>66</v>
      </c>
      <c r="H38" s="38" t="s">
        <v>67</v>
      </c>
      <c r="I38" s="15">
        <v>10</v>
      </c>
      <c r="J38" s="38"/>
      <c r="K38" s="38">
        <f t="shared" si="0"/>
        <v>0</v>
      </c>
      <c r="L38" s="38"/>
      <c r="M38" s="38"/>
      <c r="N38" s="38">
        <f t="shared" si="1"/>
        <v>0</v>
      </c>
      <c r="O38" s="38"/>
      <c r="P38" s="38"/>
      <c r="Q38" s="38">
        <f t="shared" si="2"/>
        <v>0</v>
      </c>
      <c r="R38" s="38"/>
      <c r="S38" s="17"/>
      <c r="T38" s="17">
        <f t="shared" si="3"/>
        <v>0</v>
      </c>
      <c r="U38" s="17"/>
      <c r="V38" s="18"/>
      <c r="W38" s="18">
        <f t="shared" si="4"/>
        <v>0</v>
      </c>
      <c r="X38" s="18"/>
      <c r="Y38" s="19"/>
      <c r="Z38" s="19">
        <f t="shared" si="5"/>
        <v>0</v>
      </c>
      <c r="AA38" s="40"/>
      <c r="AB38" s="15"/>
      <c r="AC38" s="38">
        <f t="shared" si="6"/>
        <v>0</v>
      </c>
      <c r="AD38" s="15"/>
      <c r="AE38" s="15"/>
    </row>
    <row r="39" spans="1:31" ht="15.5">
      <c r="A39" s="37">
        <v>36</v>
      </c>
      <c r="B39" s="38">
        <v>18</v>
      </c>
      <c r="C39" s="38">
        <v>19</v>
      </c>
      <c r="D39" s="38" t="s">
        <v>35</v>
      </c>
      <c r="E39" s="15" t="s">
        <v>78</v>
      </c>
      <c r="F39" s="38">
        <v>0.6</v>
      </c>
      <c r="G39" s="38" t="s">
        <v>66</v>
      </c>
      <c r="H39" s="38" t="s">
        <v>67</v>
      </c>
      <c r="I39" s="15">
        <v>10</v>
      </c>
      <c r="J39" s="38"/>
      <c r="K39" s="38">
        <f t="shared" si="0"/>
        <v>0</v>
      </c>
      <c r="L39" s="38"/>
      <c r="M39" s="38"/>
      <c r="N39" s="38">
        <f t="shared" si="1"/>
        <v>0</v>
      </c>
      <c r="O39" s="38"/>
      <c r="P39" s="38"/>
      <c r="Q39" s="38">
        <f t="shared" si="2"/>
        <v>0</v>
      </c>
      <c r="R39" s="38"/>
      <c r="S39" s="17"/>
      <c r="T39" s="17">
        <f t="shared" si="3"/>
        <v>0</v>
      </c>
      <c r="U39" s="17"/>
      <c r="V39" s="18"/>
      <c r="W39" s="18">
        <f t="shared" si="4"/>
        <v>0</v>
      </c>
      <c r="X39" s="18"/>
      <c r="Y39" s="19"/>
      <c r="Z39" s="19">
        <f t="shared" si="5"/>
        <v>0</v>
      </c>
      <c r="AA39" s="40"/>
      <c r="AB39" s="15"/>
      <c r="AC39" s="38">
        <f t="shared" si="6"/>
        <v>0</v>
      </c>
      <c r="AD39" s="15"/>
      <c r="AE39" s="15"/>
    </row>
    <row r="40" spans="1:31" ht="15.5">
      <c r="A40" s="37">
        <v>37</v>
      </c>
      <c r="B40" s="38">
        <v>19</v>
      </c>
      <c r="C40" s="38"/>
      <c r="D40" s="38"/>
      <c r="E40" s="15" t="s">
        <v>80</v>
      </c>
      <c r="F40" s="38">
        <v>14.7</v>
      </c>
      <c r="G40" s="38" t="s">
        <v>21</v>
      </c>
      <c r="H40" s="38" t="s">
        <v>67</v>
      </c>
      <c r="I40" s="15">
        <v>50</v>
      </c>
      <c r="J40" s="38">
        <v>22</v>
      </c>
      <c r="K40" s="38">
        <f t="shared" si="0"/>
        <v>22</v>
      </c>
      <c r="L40" s="38"/>
      <c r="M40" s="38"/>
      <c r="N40" s="38">
        <f t="shared" si="1"/>
        <v>0</v>
      </c>
      <c r="O40" s="38"/>
      <c r="P40" s="38"/>
      <c r="Q40" s="38">
        <f t="shared" si="2"/>
        <v>0</v>
      </c>
      <c r="R40" s="38"/>
      <c r="S40" s="17"/>
      <c r="T40" s="17">
        <f t="shared" si="3"/>
        <v>0</v>
      </c>
      <c r="U40" s="17"/>
      <c r="V40" s="18"/>
      <c r="W40" s="18">
        <f t="shared" si="4"/>
        <v>0</v>
      </c>
      <c r="X40" s="18"/>
      <c r="Y40" s="19"/>
      <c r="Z40" s="19">
        <f t="shared" si="5"/>
        <v>0</v>
      </c>
      <c r="AA40" s="40"/>
      <c r="AB40" s="15">
        <v>3</v>
      </c>
      <c r="AC40" s="38">
        <f t="shared" si="6"/>
        <v>3</v>
      </c>
      <c r="AD40" s="15"/>
      <c r="AE40" s="15"/>
    </row>
    <row r="41" spans="1:31" ht="15.5">
      <c r="A41" s="37">
        <v>38</v>
      </c>
      <c r="B41" s="38">
        <v>19</v>
      </c>
      <c r="C41" s="38">
        <v>11</v>
      </c>
      <c r="D41" s="38" t="s">
        <v>35</v>
      </c>
      <c r="E41" s="15" t="s">
        <v>81</v>
      </c>
      <c r="F41" s="38">
        <v>0.4</v>
      </c>
      <c r="G41" s="38" t="s">
        <v>21</v>
      </c>
      <c r="H41" s="38" t="s">
        <v>67</v>
      </c>
      <c r="I41" s="15">
        <v>10</v>
      </c>
      <c r="J41" s="38"/>
      <c r="K41" s="38">
        <f t="shared" si="0"/>
        <v>0</v>
      </c>
      <c r="L41" s="38"/>
      <c r="M41" s="38"/>
      <c r="N41" s="38">
        <f t="shared" si="1"/>
        <v>0</v>
      </c>
      <c r="O41" s="38"/>
      <c r="P41" s="38"/>
      <c r="Q41" s="38">
        <f t="shared" si="2"/>
        <v>0</v>
      </c>
      <c r="R41" s="38"/>
      <c r="S41" s="17"/>
      <c r="T41" s="17">
        <f t="shared" si="3"/>
        <v>0</v>
      </c>
      <c r="U41" s="17"/>
      <c r="V41" s="18"/>
      <c r="W41" s="18">
        <f t="shared" si="4"/>
        <v>0</v>
      </c>
      <c r="X41" s="18"/>
      <c r="Y41" s="19"/>
      <c r="Z41" s="19">
        <f t="shared" si="5"/>
        <v>0</v>
      </c>
      <c r="AA41" s="40"/>
      <c r="AB41" s="15"/>
      <c r="AC41" s="38">
        <f t="shared" si="6"/>
        <v>0</v>
      </c>
      <c r="AD41" s="15"/>
      <c r="AE41" s="15"/>
    </row>
    <row r="42" spans="1:31" ht="15.5">
      <c r="A42" s="37">
        <v>39</v>
      </c>
      <c r="B42" s="38">
        <v>19</v>
      </c>
      <c r="C42" s="38">
        <v>12</v>
      </c>
      <c r="D42" s="38" t="s">
        <v>35</v>
      </c>
      <c r="E42" s="15" t="s">
        <v>82</v>
      </c>
      <c r="F42" s="38">
        <v>0.6</v>
      </c>
      <c r="G42" s="38" t="s">
        <v>21</v>
      </c>
      <c r="H42" s="38" t="s">
        <v>67</v>
      </c>
      <c r="I42" s="15">
        <v>10</v>
      </c>
      <c r="J42" s="38"/>
      <c r="K42" s="38">
        <f t="shared" si="0"/>
        <v>0</v>
      </c>
      <c r="L42" s="38"/>
      <c r="M42" s="38"/>
      <c r="N42" s="38">
        <f t="shared" si="1"/>
        <v>0</v>
      </c>
      <c r="O42" s="38"/>
      <c r="P42" s="38"/>
      <c r="Q42" s="38">
        <f t="shared" si="2"/>
        <v>0</v>
      </c>
      <c r="R42" s="38"/>
      <c r="S42" s="17"/>
      <c r="T42" s="17">
        <f t="shared" si="3"/>
        <v>0</v>
      </c>
      <c r="U42" s="17"/>
      <c r="V42" s="18"/>
      <c r="W42" s="18">
        <f t="shared" si="4"/>
        <v>0</v>
      </c>
      <c r="X42" s="18"/>
      <c r="Y42" s="19"/>
      <c r="Z42" s="19">
        <f t="shared" si="5"/>
        <v>0</v>
      </c>
      <c r="AA42" s="40"/>
      <c r="AB42" s="15"/>
      <c r="AC42" s="38">
        <f t="shared" si="6"/>
        <v>0</v>
      </c>
      <c r="AD42" s="15"/>
      <c r="AE42" s="15"/>
    </row>
    <row r="43" spans="1:31" ht="15.5">
      <c r="A43" s="37">
        <v>40</v>
      </c>
      <c r="B43" s="38">
        <v>19</v>
      </c>
      <c r="C43" s="38">
        <v>13</v>
      </c>
      <c r="D43" s="38" t="s">
        <v>35</v>
      </c>
      <c r="E43" s="15" t="s">
        <v>83</v>
      </c>
      <c r="F43" s="38">
        <v>0.6</v>
      </c>
      <c r="G43" s="38" t="s">
        <v>21</v>
      </c>
      <c r="H43" s="38" t="s">
        <v>67</v>
      </c>
      <c r="I43" s="15">
        <v>10</v>
      </c>
      <c r="J43" s="38"/>
      <c r="K43" s="38">
        <f t="shared" si="0"/>
        <v>0</v>
      </c>
      <c r="L43" s="38"/>
      <c r="M43" s="38">
        <v>2</v>
      </c>
      <c r="N43" s="38">
        <f t="shared" si="1"/>
        <v>2</v>
      </c>
      <c r="O43" s="38"/>
      <c r="P43" s="38"/>
      <c r="Q43" s="38">
        <f t="shared" si="2"/>
        <v>0</v>
      </c>
      <c r="R43" s="38"/>
      <c r="S43" s="17"/>
      <c r="T43" s="17">
        <f t="shared" si="3"/>
        <v>0</v>
      </c>
      <c r="U43" s="17"/>
      <c r="V43" s="18"/>
      <c r="W43" s="18">
        <f t="shared" si="4"/>
        <v>0</v>
      </c>
      <c r="X43" s="18"/>
      <c r="Y43" s="19"/>
      <c r="Z43" s="19">
        <f t="shared" si="5"/>
        <v>0</v>
      </c>
      <c r="AA43" s="40"/>
      <c r="AB43" s="15"/>
      <c r="AC43" s="38">
        <f t="shared" si="6"/>
        <v>0</v>
      </c>
      <c r="AD43" s="15"/>
      <c r="AE43" s="15"/>
    </row>
    <row r="44" spans="1:31" ht="15.5">
      <c r="A44" s="37">
        <v>41</v>
      </c>
      <c r="B44" s="38">
        <v>19</v>
      </c>
      <c r="C44" s="38">
        <v>14</v>
      </c>
      <c r="D44" s="38" t="s">
        <v>35</v>
      </c>
      <c r="E44" s="15" t="s">
        <v>84</v>
      </c>
      <c r="F44" s="38">
        <v>2.7</v>
      </c>
      <c r="G44" s="38" t="s">
        <v>21</v>
      </c>
      <c r="H44" s="38" t="s">
        <v>67</v>
      </c>
      <c r="I44" s="15">
        <v>80</v>
      </c>
      <c r="J44" s="38"/>
      <c r="K44" s="38">
        <f t="shared" si="0"/>
        <v>0</v>
      </c>
      <c r="L44" s="38"/>
      <c r="M44" s="38">
        <v>44</v>
      </c>
      <c r="N44" s="38">
        <f t="shared" si="1"/>
        <v>44</v>
      </c>
      <c r="O44" s="38"/>
      <c r="P44" s="38"/>
      <c r="Q44" s="38">
        <f t="shared" si="2"/>
        <v>0</v>
      </c>
      <c r="R44" s="38"/>
      <c r="S44" s="17"/>
      <c r="T44" s="17">
        <f t="shared" si="3"/>
        <v>0</v>
      </c>
      <c r="U44" s="17"/>
      <c r="V44" s="18"/>
      <c r="W44" s="18">
        <f t="shared" si="4"/>
        <v>0</v>
      </c>
      <c r="X44" s="18"/>
      <c r="Y44" s="19"/>
      <c r="Z44" s="19">
        <f t="shared" si="5"/>
        <v>0</v>
      </c>
      <c r="AA44" s="40"/>
      <c r="AB44" s="15"/>
      <c r="AC44" s="38">
        <f t="shared" si="6"/>
        <v>0</v>
      </c>
      <c r="AD44" s="15"/>
      <c r="AE44" s="15"/>
    </row>
    <row r="45" spans="1:31" ht="15.5">
      <c r="A45" s="37">
        <v>42</v>
      </c>
      <c r="B45" s="38">
        <v>19</v>
      </c>
      <c r="C45" s="38">
        <v>15</v>
      </c>
      <c r="D45" s="38" t="s">
        <v>35</v>
      </c>
      <c r="E45" s="15" t="s">
        <v>85</v>
      </c>
      <c r="F45" s="38">
        <v>10.1</v>
      </c>
      <c r="G45" s="38" t="s">
        <v>21</v>
      </c>
      <c r="H45" s="38" t="s">
        <v>67</v>
      </c>
      <c r="I45" s="15">
        <v>30</v>
      </c>
      <c r="J45" s="38"/>
      <c r="K45" s="38">
        <f t="shared" si="0"/>
        <v>0</v>
      </c>
      <c r="L45" s="38"/>
      <c r="M45" s="38"/>
      <c r="N45" s="38">
        <f t="shared" si="1"/>
        <v>0</v>
      </c>
      <c r="O45" s="38"/>
      <c r="P45" s="38"/>
      <c r="Q45" s="38">
        <f t="shared" si="2"/>
        <v>0</v>
      </c>
      <c r="R45" s="38"/>
      <c r="S45" s="17"/>
      <c r="T45" s="17">
        <f t="shared" si="3"/>
        <v>0</v>
      </c>
      <c r="U45" s="17"/>
      <c r="V45" s="18"/>
      <c r="W45" s="18">
        <f t="shared" si="4"/>
        <v>0</v>
      </c>
      <c r="X45" s="18"/>
      <c r="Y45" s="19"/>
      <c r="Z45" s="19">
        <f t="shared" si="5"/>
        <v>0</v>
      </c>
      <c r="AA45" s="40"/>
      <c r="AB45" s="15"/>
      <c r="AC45" s="38">
        <f t="shared" si="6"/>
        <v>0</v>
      </c>
      <c r="AD45" s="15"/>
      <c r="AE45" s="15"/>
    </row>
    <row r="46" spans="1:31" ht="15.5">
      <c r="A46" s="37">
        <v>43</v>
      </c>
      <c r="B46" s="38">
        <v>20</v>
      </c>
      <c r="C46" s="38"/>
      <c r="D46" s="38"/>
      <c r="E46" s="15" t="s">
        <v>87</v>
      </c>
      <c r="F46" s="38">
        <v>38.299999999999997</v>
      </c>
      <c r="G46" s="38" t="s">
        <v>21</v>
      </c>
      <c r="H46" s="38" t="s">
        <v>67</v>
      </c>
      <c r="I46" s="15">
        <v>80</v>
      </c>
      <c r="J46" s="38"/>
      <c r="K46" s="38">
        <f t="shared" si="0"/>
        <v>0</v>
      </c>
      <c r="L46" s="38"/>
      <c r="M46" s="38"/>
      <c r="N46" s="38">
        <f t="shared" si="1"/>
        <v>0</v>
      </c>
      <c r="O46" s="38"/>
      <c r="P46" s="38"/>
      <c r="Q46" s="38">
        <f t="shared" si="2"/>
        <v>0</v>
      </c>
      <c r="R46" s="38"/>
      <c r="S46" s="17">
        <v>14</v>
      </c>
      <c r="T46" s="17">
        <f t="shared" si="3"/>
        <v>8</v>
      </c>
      <c r="U46" s="17">
        <v>6</v>
      </c>
      <c r="V46" s="18"/>
      <c r="W46" s="18">
        <f t="shared" si="4"/>
        <v>0</v>
      </c>
      <c r="X46" s="18"/>
      <c r="Y46" s="19"/>
      <c r="Z46" s="19">
        <f t="shared" si="5"/>
        <v>0</v>
      </c>
      <c r="AA46" s="40"/>
      <c r="AB46" s="15"/>
      <c r="AC46" s="38">
        <f t="shared" si="6"/>
        <v>0</v>
      </c>
      <c r="AD46" s="15"/>
      <c r="AE46" s="15"/>
    </row>
    <row r="47" spans="1:31" ht="15.5">
      <c r="A47" s="37">
        <v>44</v>
      </c>
      <c r="B47" s="38">
        <v>21</v>
      </c>
      <c r="C47" s="38"/>
      <c r="D47" s="38"/>
      <c r="E47" s="15" t="s">
        <v>89</v>
      </c>
      <c r="F47" s="38">
        <v>42.7</v>
      </c>
      <c r="G47" s="38" t="s">
        <v>66</v>
      </c>
      <c r="H47" s="38" t="s">
        <v>67</v>
      </c>
      <c r="I47" s="15">
        <v>40</v>
      </c>
      <c r="J47" s="38"/>
      <c r="K47" s="38">
        <f t="shared" si="0"/>
        <v>0</v>
      </c>
      <c r="L47" s="38"/>
      <c r="M47" s="38"/>
      <c r="N47" s="38">
        <f t="shared" si="1"/>
        <v>0</v>
      </c>
      <c r="O47" s="38"/>
      <c r="P47" s="38"/>
      <c r="Q47" s="38">
        <f t="shared" si="2"/>
        <v>0</v>
      </c>
      <c r="R47" s="38"/>
      <c r="S47" s="17">
        <v>12</v>
      </c>
      <c r="T47" s="17">
        <f t="shared" si="3"/>
        <v>0</v>
      </c>
      <c r="U47" s="17">
        <v>12</v>
      </c>
      <c r="V47" s="18"/>
      <c r="W47" s="18">
        <f t="shared" si="4"/>
        <v>0</v>
      </c>
      <c r="X47" s="18"/>
      <c r="Y47" s="19">
        <v>70</v>
      </c>
      <c r="Z47" s="19">
        <f t="shared" si="5"/>
        <v>55</v>
      </c>
      <c r="AA47" s="40">
        <v>15</v>
      </c>
      <c r="AB47" s="15"/>
      <c r="AC47" s="38">
        <f t="shared" si="6"/>
        <v>0</v>
      </c>
      <c r="AD47" s="15"/>
      <c r="AE47" s="15"/>
    </row>
    <row r="48" spans="1:31" ht="15.5">
      <c r="A48" s="37">
        <v>45</v>
      </c>
      <c r="B48" s="38">
        <v>22</v>
      </c>
      <c r="C48" s="38"/>
      <c r="D48" s="38"/>
      <c r="E48" s="15" t="s">
        <v>91</v>
      </c>
      <c r="F48" s="38">
        <v>46.9</v>
      </c>
      <c r="G48" s="38" t="s">
        <v>66</v>
      </c>
      <c r="H48" s="38" t="s">
        <v>67</v>
      </c>
      <c r="I48" s="15">
        <v>75</v>
      </c>
      <c r="J48" s="38"/>
      <c r="K48" s="38">
        <f t="shared" si="0"/>
        <v>0</v>
      </c>
      <c r="L48" s="38"/>
      <c r="M48" s="38"/>
      <c r="N48" s="38">
        <f t="shared" si="1"/>
        <v>0</v>
      </c>
      <c r="O48" s="38"/>
      <c r="P48" s="38"/>
      <c r="Q48" s="38">
        <f t="shared" si="2"/>
        <v>0</v>
      </c>
      <c r="R48" s="38"/>
      <c r="S48" s="17"/>
      <c r="T48" s="17">
        <f t="shared" si="3"/>
        <v>0</v>
      </c>
      <c r="U48" s="17"/>
      <c r="V48" s="18">
        <v>25</v>
      </c>
      <c r="W48" s="18">
        <f t="shared" si="4"/>
        <v>11</v>
      </c>
      <c r="X48" s="18">
        <v>14</v>
      </c>
      <c r="Y48" s="19"/>
      <c r="Z48" s="19">
        <f t="shared" si="5"/>
        <v>0</v>
      </c>
      <c r="AA48" s="40"/>
      <c r="AB48" s="15"/>
      <c r="AC48" s="38">
        <f t="shared" si="6"/>
        <v>0</v>
      </c>
      <c r="AD48" s="15"/>
      <c r="AE48" s="15"/>
    </row>
    <row r="49" spans="1:31" ht="15.5">
      <c r="A49" s="37">
        <v>46</v>
      </c>
      <c r="B49" s="38">
        <v>23</v>
      </c>
      <c r="C49" s="38"/>
      <c r="D49" s="38"/>
      <c r="E49" s="15" t="s">
        <v>93</v>
      </c>
      <c r="F49" s="38">
        <v>56.1</v>
      </c>
      <c r="G49" s="38" t="s">
        <v>66</v>
      </c>
      <c r="H49" s="38" t="s">
        <v>67</v>
      </c>
      <c r="I49" s="15">
        <v>200</v>
      </c>
      <c r="J49" s="38"/>
      <c r="K49" s="38">
        <f t="shared" si="0"/>
        <v>0</v>
      </c>
      <c r="L49" s="38"/>
      <c r="M49" s="38"/>
      <c r="N49" s="38">
        <f t="shared" si="1"/>
        <v>0</v>
      </c>
      <c r="O49" s="38"/>
      <c r="P49" s="38">
        <v>20</v>
      </c>
      <c r="Q49" s="38">
        <f t="shared" si="2"/>
        <v>20</v>
      </c>
      <c r="R49" s="38"/>
      <c r="S49" s="17"/>
      <c r="T49" s="17">
        <f t="shared" si="3"/>
        <v>0</v>
      </c>
      <c r="U49" s="17"/>
      <c r="V49" s="18"/>
      <c r="W49" s="18">
        <f t="shared" si="4"/>
        <v>0</v>
      </c>
      <c r="X49" s="18"/>
      <c r="Y49" s="19"/>
      <c r="Z49" s="19">
        <f t="shared" si="5"/>
        <v>0</v>
      </c>
      <c r="AA49" s="40"/>
      <c r="AB49" s="15"/>
      <c r="AC49" s="38">
        <f t="shared" si="6"/>
        <v>0</v>
      </c>
      <c r="AD49" s="15"/>
      <c r="AE49" s="15"/>
    </row>
    <row r="50" spans="1:31" ht="15.5">
      <c r="A50" s="37">
        <v>47</v>
      </c>
      <c r="B50" s="38">
        <v>24</v>
      </c>
      <c r="C50" s="38"/>
      <c r="D50" s="38"/>
      <c r="E50" s="15" t="s">
        <v>95</v>
      </c>
      <c r="F50" s="38">
        <v>60</v>
      </c>
      <c r="G50" s="38" t="s">
        <v>66</v>
      </c>
      <c r="H50" s="38" t="s">
        <v>67</v>
      </c>
      <c r="I50" s="15">
        <v>200</v>
      </c>
      <c r="J50" s="38"/>
      <c r="K50" s="38">
        <f t="shared" si="0"/>
        <v>0</v>
      </c>
      <c r="L50" s="38"/>
      <c r="M50" s="38">
        <v>10</v>
      </c>
      <c r="N50" s="38">
        <f t="shared" si="1"/>
        <v>10</v>
      </c>
      <c r="O50" s="38"/>
      <c r="P50" s="38">
        <v>5</v>
      </c>
      <c r="Q50" s="38">
        <f t="shared" si="2"/>
        <v>5</v>
      </c>
      <c r="R50" s="38"/>
      <c r="S50" s="17"/>
      <c r="T50" s="17">
        <f t="shared" si="3"/>
        <v>0</v>
      </c>
      <c r="U50" s="17"/>
      <c r="V50" s="18"/>
      <c r="W50" s="18">
        <f t="shared" si="4"/>
        <v>0</v>
      </c>
      <c r="X50" s="18"/>
      <c r="Y50" s="19"/>
      <c r="Z50" s="19">
        <f t="shared" si="5"/>
        <v>0</v>
      </c>
      <c r="AA50" s="40"/>
      <c r="AB50" s="15"/>
      <c r="AC50" s="38">
        <f t="shared" si="6"/>
        <v>0</v>
      </c>
      <c r="AD50" s="15"/>
      <c r="AE50" s="15">
        <v>10</v>
      </c>
    </row>
    <row r="51" spans="1:31" ht="15.5">
      <c r="A51" s="37">
        <v>48</v>
      </c>
      <c r="B51" s="38">
        <v>25</v>
      </c>
      <c r="C51" s="38"/>
      <c r="D51" s="38"/>
      <c r="E51" s="15" t="s">
        <v>97</v>
      </c>
      <c r="F51" s="38">
        <v>57</v>
      </c>
      <c r="G51" s="38" t="s">
        <v>66</v>
      </c>
      <c r="H51" s="38"/>
      <c r="I51" s="15">
        <v>200</v>
      </c>
      <c r="J51" s="38">
        <v>18</v>
      </c>
      <c r="K51" s="38">
        <f t="shared" si="0"/>
        <v>18</v>
      </c>
      <c r="L51" s="38"/>
      <c r="M51" s="38">
        <v>1</v>
      </c>
      <c r="N51" s="38">
        <f t="shared" si="1"/>
        <v>1</v>
      </c>
      <c r="O51" s="38"/>
      <c r="P51" s="38">
        <v>5</v>
      </c>
      <c r="Q51" s="38">
        <f t="shared" si="2"/>
        <v>5</v>
      </c>
      <c r="R51" s="38"/>
      <c r="S51" s="17"/>
      <c r="T51" s="17">
        <f t="shared" si="3"/>
        <v>0</v>
      </c>
      <c r="U51" s="17"/>
      <c r="V51" s="18">
        <v>15</v>
      </c>
      <c r="W51" s="18">
        <f t="shared" si="4"/>
        <v>0</v>
      </c>
      <c r="X51" s="18">
        <v>15</v>
      </c>
      <c r="Y51" s="19"/>
      <c r="Z51" s="19">
        <f t="shared" si="5"/>
        <v>0</v>
      </c>
      <c r="AA51" s="40"/>
      <c r="AB51" s="15"/>
      <c r="AC51" s="38">
        <f t="shared" si="6"/>
        <v>0</v>
      </c>
      <c r="AD51" s="15"/>
      <c r="AE51" s="15"/>
    </row>
    <row r="52" spans="1:31" ht="15.5">
      <c r="A52" s="37">
        <v>49</v>
      </c>
      <c r="B52" s="38">
        <v>26</v>
      </c>
      <c r="C52" s="38"/>
      <c r="D52" s="38"/>
      <c r="E52" s="15" t="s">
        <v>99</v>
      </c>
      <c r="F52" s="38">
        <v>30</v>
      </c>
      <c r="G52" s="38" t="s">
        <v>66</v>
      </c>
      <c r="H52" s="38" t="s">
        <v>67</v>
      </c>
      <c r="I52" s="15">
        <v>100</v>
      </c>
      <c r="J52" s="38"/>
      <c r="K52" s="38">
        <f t="shared" si="0"/>
        <v>0</v>
      </c>
      <c r="L52" s="38"/>
      <c r="M52" s="38">
        <v>15</v>
      </c>
      <c r="N52" s="38">
        <f t="shared" si="1"/>
        <v>15</v>
      </c>
      <c r="O52" s="38"/>
      <c r="P52" s="38"/>
      <c r="Q52" s="38">
        <f t="shared" si="2"/>
        <v>0</v>
      </c>
      <c r="R52" s="38"/>
      <c r="S52" s="17"/>
      <c r="T52" s="17">
        <f t="shared" si="3"/>
        <v>0</v>
      </c>
      <c r="U52" s="17"/>
      <c r="V52" s="18"/>
      <c r="W52" s="18">
        <f t="shared" si="4"/>
        <v>0</v>
      </c>
      <c r="X52" s="18"/>
      <c r="Y52" s="19">
        <v>6</v>
      </c>
      <c r="Z52" s="19">
        <f t="shared" si="5"/>
        <v>6</v>
      </c>
      <c r="AA52" s="40">
        <v>0</v>
      </c>
      <c r="AB52" s="15"/>
      <c r="AC52" s="38">
        <f t="shared" si="6"/>
        <v>0</v>
      </c>
      <c r="AD52" s="15"/>
      <c r="AE52" s="15"/>
    </row>
    <row r="53" spans="1:31" ht="15.5">
      <c r="A53" s="37">
        <v>50</v>
      </c>
      <c r="B53" s="38">
        <v>27</v>
      </c>
      <c r="C53" s="38"/>
      <c r="D53" s="38"/>
      <c r="E53" s="15" t="s">
        <v>101</v>
      </c>
      <c r="F53" s="38">
        <v>17</v>
      </c>
      <c r="G53" s="38" t="s">
        <v>66</v>
      </c>
      <c r="H53" s="38" t="s">
        <v>67</v>
      </c>
      <c r="I53" s="15">
        <v>40</v>
      </c>
      <c r="J53" s="38"/>
      <c r="K53" s="38">
        <f t="shared" si="0"/>
        <v>0</v>
      </c>
      <c r="L53" s="38"/>
      <c r="M53" s="38">
        <v>11</v>
      </c>
      <c r="N53" s="38">
        <f t="shared" si="1"/>
        <v>11</v>
      </c>
      <c r="O53" s="38"/>
      <c r="P53" s="38"/>
      <c r="Q53" s="38">
        <f t="shared" si="2"/>
        <v>0</v>
      </c>
      <c r="R53" s="38"/>
      <c r="S53" s="17"/>
      <c r="T53" s="17">
        <f t="shared" si="3"/>
        <v>0</v>
      </c>
      <c r="U53" s="17"/>
      <c r="V53" s="18"/>
      <c r="W53" s="18">
        <f t="shared" si="4"/>
        <v>0</v>
      </c>
      <c r="X53" s="18"/>
      <c r="Y53" s="19"/>
      <c r="Z53" s="19">
        <f t="shared" si="5"/>
        <v>0</v>
      </c>
      <c r="AA53" s="40"/>
      <c r="AB53" s="15"/>
      <c r="AC53" s="38">
        <f t="shared" si="6"/>
        <v>0</v>
      </c>
      <c r="AD53" s="15"/>
      <c r="AE53" s="15"/>
    </row>
    <row r="54" spans="1:31" ht="15.5">
      <c r="A54" s="37">
        <v>51</v>
      </c>
      <c r="B54" s="38">
        <v>28</v>
      </c>
      <c r="C54" s="38"/>
      <c r="D54" s="38"/>
      <c r="E54" s="15" t="s">
        <v>103</v>
      </c>
      <c r="F54" s="38">
        <v>30.2</v>
      </c>
      <c r="G54" s="38" t="s">
        <v>66</v>
      </c>
      <c r="H54" s="38" t="s">
        <v>67</v>
      </c>
      <c r="I54" s="15">
        <v>225</v>
      </c>
      <c r="J54" s="38"/>
      <c r="K54" s="38">
        <f t="shared" si="0"/>
        <v>0</v>
      </c>
      <c r="L54" s="38"/>
      <c r="M54" s="38">
        <v>4</v>
      </c>
      <c r="N54" s="38">
        <f t="shared" si="1"/>
        <v>4</v>
      </c>
      <c r="O54" s="38"/>
      <c r="P54" s="38"/>
      <c r="Q54" s="38">
        <f t="shared" si="2"/>
        <v>0</v>
      </c>
      <c r="R54" s="38"/>
      <c r="S54" s="17"/>
      <c r="T54" s="17">
        <f t="shared" si="3"/>
        <v>0</v>
      </c>
      <c r="U54" s="17"/>
      <c r="V54" s="18"/>
      <c r="W54" s="18">
        <f t="shared" si="4"/>
        <v>0</v>
      </c>
      <c r="X54" s="18"/>
      <c r="Y54" s="19"/>
      <c r="Z54" s="19">
        <f t="shared" si="5"/>
        <v>0</v>
      </c>
      <c r="AA54" s="40"/>
      <c r="AB54" s="15"/>
      <c r="AC54" s="38">
        <f t="shared" si="6"/>
        <v>0</v>
      </c>
      <c r="AD54" s="15"/>
      <c r="AE54" s="15">
        <v>3</v>
      </c>
    </row>
    <row r="55" spans="1:31" ht="15.5">
      <c r="A55" s="37">
        <v>52</v>
      </c>
      <c r="B55" s="38">
        <v>29</v>
      </c>
      <c r="C55" s="38"/>
      <c r="D55" s="38"/>
      <c r="E55" s="15" t="s">
        <v>105</v>
      </c>
      <c r="F55" s="38">
        <v>29.3</v>
      </c>
      <c r="G55" s="38" t="s">
        <v>66</v>
      </c>
      <c r="H55" s="38" t="s">
        <v>67</v>
      </c>
      <c r="I55" s="15">
        <v>310</v>
      </c>
      <c r="J55" s="38"/>
      <c r="K55" s="38">
        <f t="shared" si="0"/>
        <v>0</v>
      </c>
      <c r="L55" s="38"/>
      <c r="M55" s="38"/>
      <c r="N55" s="38">
        <f t="shared" si="1"/>
        <v>0</v>
      </c>
      <c r="O55" s="38"/>
      <c r="P55" s="38">
        <v>5</v>
      </c>
      <c r="Q55" s="38">
        <f t="shared" si="2"/>
        <v>5</v>
      </c>
      <c r="R55" s="38"/>
      <c r="S55" s="17"/>
      <c r="T55" s="17">
        <f t="shared" si="3"/>
        <v>0</v>
      </c>
      <c r="U55" s="17"/>
      <c r="V55" s="18"/>
      <c r="W55" s="18">
        <f t="shared" si="4"/>
        <v>0</v>
      </c>
      <c r="X55" s="18"/>
      <c r="Y55" s="19">
        <v>6</v>
      </c>
      <c r="Z55" s="19">
        <f t="shared" si="5"/>
        <v>6</v>
      </c>
      <c r="AA55" s="40">
        <v>0</v>
      </c>
      <c r="AB55" s="15"/>
      <c r="AC55" s="38">
        <f t="shared" si="6"/>
        <v>0</v>
      </c>
      <c r="AD55" s="15"/>
      <c r="AE55" s="15">
        <v>20</v>
      </c>
    </row>
    <row r="56" spans="1:31" ht="15.5">
      <c r="A56" s="37">
        <v>53</v>
      </c>
      <c r="B56" s="38">
        <v>30</v>
      </c>
      <c r="C56" s="38"/>
      <c r="D56" s="38"/>
      <c r="E56" s="15" t="s">
        <v>107</v>
      </c>
      <c r="F56" s="38">
        <v>13</v>
      </c>
      <c r="G56" s="38" t="s">
        <v>66</v>
      </c>
      <c r="H56" s="38" t="s">
        <v>67</v>
      </c>
      <c r="I56" s="15">
        <v>172</v>
      </c>
      <c r="J56" s="38"/>
      <c r="K56" s="38">
        <f t="shared" si="0"/>
        <v>0</v>
      </c>
      <c r="L56" s="38"/>
      <c r="M56" s="38">
        <v>5</v>
      </c>
      <c r="N56" s="38">
        <f t="shared" si="1"/>
        <v>5</v>
      </c>
      <c r="O56" s="38"/>
      <c r="P56" s="38"/>
      <c r="Q56" s="38">
        <f t="shared" si="2"/>
        <v>0</v>
      </c>
      <c r="R56" s="38"/>
      <c r="S56" s="17"/>
      <c r="T56" s="17">
        <f t="shared" si="3"/>
        <v>0</v>
      </c>
      <c r="U56" s="17"/>
      <c r="V56" s="18"/>
      <c r="W56" s="18">
        <f t="shared" si="4"/>
        <v>0</v>
      </c>
      <c r="X56" s="18"/>
      <c r="Y56" s="19"/>
      <c r="Z56" s="19">
        <f t="shared" si="5"/>
        <v>0</v>
      </c>
      <c r="AA56" s="40"/>
      <c r="AB56" s="15"/>
      <c r="AC56" s="38">
        <f t="shared" si="6"/>
        <v>0</v>
      </c>
      <c r="AD56" s="15"/>
      <c r="AE56" s="15"/>
    </row>
    <row r="57" spans="1:31" ht="15.5">
      <c r="A57" s="37">
        <v>54</v>
      </c>
      <c r="B57" s="38">
        <v>31</v>
      </c>
      <c r="C57" s="38"/>
      <c r="D57" s="38"/>
      <c r="E57" s="15" t="s">
        <v>109</v>
      </c>
      <c r="F57" s="38">
        <v>8.9</v>
      </c>
      <c r="G57" s="38" t="s">
        <v>66</v>
      </c>
      <c r="H57" s="38" t="s">
        <v>67</v>
      </c>
      <c r="I57" s="15">
        <v>130</v>
      </c>
      <c r="J57" s="38"/>
      <c r="K57" s="38">
        <f t="shared" si="0"/>
        <v>0</v>
      </c>
      <c r="L57" s="38"/>
      <c r="M57" s="38"/>
      <c r="N57" s="38">
        <f t="shared" si="1"/>
        <v>0</v>
      </c>
      <c r="O57" s="38"/>
      <c r="P57" s="38"/>
      <c r="Q57" s="38">
        <f t="shared" si="2"/>
        <v>0</v>
      </c>
      <c r="R57" s="38"/>
      <c r="S57" s="17"/>
      <c r="T57" s="17">
        <f t="shared" si="3"/>
        <v>0</v>
      </c>
      <c r="U57" s="17"/>
      <c r="V57" s="18"/>
      <c r="W57" s="18">
        <f t="shared" si="4"/>
        <v>0</v>
      </c>
      <c r="X57" s="18"/>
      <c r="Y57" s="19"/>
      <c r="Z57" s="19">
        <f t="shared" si="5"/>
        <v>0</v>
      </c>
      <c r="AA57" s="40"/>
      <c r="AB57" s="15"/>
      <c r="AC57" s="38">
        <f t="shared" si="6"/>
        <v>0</v>
      </c>
      <c r="AD57" s="15"/>
      <c r="AE57" s="15"/>
    </row>
    <row r="58" spans="1:31" ht="15.5">
      <c r="A58" s="37">
        <v>55</v>
      </c>
      <c r="B58" s="38">
        <v>32</v>
      </c>
      <c r="C58" s="38"/>
      <c r="D58" s="38"/>
      <c r="E58" s="15" t="s">
        <v>111</v>
      </c>
      <c r="F58" s="38">
        <v>51</v>
      </c>
      <c r="G58" s="38" t="s">
        <v>66</v>
      </c>
      <c r="H58" s="38" t="s">
        <v>67</v>
      </c>
      <c r="I58" s="15">
        <v>215</v>
      </c>
      <c r="J58" s="38"/>
      <c r="K58" s="38">
        <f t="shared" si="0"/>
        <v>0</v>
      </c>
      <c r="L58" s="38"/>
      <c r="M58" s="38"/>
      <c r="N58" s="38">
        <f t="shared" si="1"/>
        <v>0</v>
      </c>
      <c r="O58" s="38"/>
      <c r="P58" s="38"/>
      <c r="Q58" s="38">
        <f t="shared" si="2"/>
        <v>0</v>
      </c>
      <c r="R58" s="38"/>
      <c r="S58" s="17"/>
      <c r="T58" s="17">
        <f t="shared" si="3"/>
        <v>0</v>
      </c>
      <c r="U58" s="17"/>
      <c r="V58" s="18">
        <v>25</v>
      </c>
      <c r="W58" s="18">
        <f t="shared" si="4"/>
        <v>12</v>
      </c>
      <c r="X58" s="18">
        <v>13</v>
      </c>
      <c r="Y58" s="19"/>
      <c r="Z58" s="19">
        <f t="shared" si="5"/>
        <v>0</v>
      </c>
      <c r="AA58" s="40"/>
      <c r="AB58" s="15"/>
      <c r="AC58" s="38">
        <f t="shared" si="6"/>
        <v>0</v>
      </c>
      <c r="AD58" s="15"/>
      <c r="AE58" s="15">
        <v>16</v>
      </c>
    </row>
    <row r="59" spans="1:31" ht="15.5">
      <c r="A59" s="37">
        <v>56</v>
      </c>
      <c r="B59" s="38">
        <v>32</v>
      </c>
      <c r="C59" s="38">
        <v>11</v>
      </c>
      <c r="D59" s="38" t="s">
        <v>35</v>
      </c>
      <c r="E59" s="15" t="s">
        <v>112</v>
      </c>
      <c r="F59" s="38">
        <v>1.3</v>
      </c>
      <c r="G59" s="38" t="s">
        <v>66</v>
      </c>
      <c r="H59" s="38" t="s">
        <v>67</v>
      </c>
      <c r="I59" s="15">
        <v>16</v>
      </c>
      <c r="J59" s="38"/>
      <c r="K59" s="38">
        <f t="shared" si="0"/>
        <v>0</v>
      </c>
      <c r="L59" s="38"/>
      <c r="M59" s="38"/>
      <c r="N59" s="38">
        <f t="shared" si="1"/>
        <v>0</v>
      </c>
      <c r="O59" s="38"/>
      <c r="P59" s="38"/>
      <c r="Q59" s="38">
        <f t="shared" si="2"/>
        <v>0</v>
      </c>
      <c r="R59" s="38"/>
      <c r="S59" s="17"/>
      <c r="T59" s="17">
        <f t="shared" si="3"/>
        <v>0</v>
      </c>
      <c r="U59" s="17"/>
      <c r="V59" s="18"/>
      <c r="W59" s="18">
        <f t="shared" si="4"/>
        <v>0</v>
      </c>
      <c r="X59" s="18"/>
      <c r="Y59" s="19"/>
      <c r="Z59" s="19">
        <f t="shared" si="5"/>
        <v>0</v>
      </c>
      <c r="AA59" s="40"/>
      <c r="AB59" s="15"/>
      <c r="AC59" s="38">
        <f t="shared" si="6"/>
        <v>0</v>
      </c>
      <c r="AD59" s="15"/>
      <c r="AE59" s="15"/>
    </row>
    <row r="60" spans="1:31" ht="15.5">
      <c r="A60" s="37">
        <v>57</v>
      </c>
      <c r="B60" s="38">
        <v>32</v>
      </c>
      <c r="C60" s="38">
        <v>12</v>
      </c>
      <c r="D60" s="38" t="s">
        <v>35</v>
      </c>
      <c r="E60" s="15" t="s">
        <v>113</v>
      </c>
      <c r="F60" s="38">
        <v>0.7</v>
      </c>
      <c r="G60" s="38" t="s">
        <v>66</v>
      </c>
      <c r="H60" s="38" t="s">
        <v>67</v>
      </c>
      <c r="I60" s="15">
        <v>10</v>
      </c>
      <c r="J60" s="38"/>
      <c r="K60" s="38">
        <f t="shared" si="0"/>
        <v>0</v>
      </c>
      <c r="L60" s="38"/>
      <c r="M60" s="38"/>
      <c r="N60" s="38">
        <f t="shared" si="1"/>
        <v>0</v>
      </c>
      <c r="O60" s="38"/>
      <c r="P60" s="38"/>
      <c r="Q60" s="38">
        <f t="shared" si="2"/>
        <v>0</v>
      </c>
      <c r="R60" s="38"/>
      <c r="S60" s="17"/>
      <c r="T60" s="17">
        <f t="shared" si="3"/>
        <v>0</v>
      </c>
      <c r="U60" s="17"/>
      <c r="V60" s="18"/>
      <c r="W60" s="18">
        <f t="shared" si="4"/>
        <v>0</v>
      </c>
      <c r="X60" s="18"/>
      <c r="Y60" s="19"/>
      <c r="Z60" s="19">
        <f t="shared" si="5"/>
        <v>0</v>
      </c>
      <c r="AA60" s="40"/>
      <c r="AB60" s="15"/>
      <c r="AC60" s="38">
        <f t="shared" si="6"/>
        <v>0</v>
      </c>
      <c r="AD60" s="15"/>
      <c r="AE60" s="15"/>
    </row>
    <row r="61" spans="1:31" ht="15.5">
      <c r="A61" s="37">
        <v>58</v>
      </c>
      <c r="B61" s="38">
        <v>32</v>
      </c>
      <c r="C61" s="38">
        <v>13</v>
      </c>
      <c r="D61" s="38" t="s">
        <v>35</v>
      </c>
      <c r="E61" s="15" t="s">
        <v>114</v>
      </c>
      <c r="F61" s="38">
        <v>0.6</v>
      </c>
      <c r="G61" s="38" t="s">
        <v>66</v>
      </c>
      <c r="H61" s="38" t="s">
        <v>67</v>
      </c>
      <c r="I61" s="15">
        <v>10</v>
      </c>
      <c r="J61" s="38"/>
      <c r="K61" s="38">
        <f t="shared" si="0"/>
        <v>0</v>
      </c>
      <c r="L61" s="38"/>
      <c r="M61" s="38"/>
      <c r="N61" s="38">
        <f t="shared" si="1"/>
        <v>0</v>
      </c>
      <c r="O61" s="38"/>
      <c r="P61" s="38"/>
      <c r="Q61" s="38">
        <f t="shared" si="2"/>
        <v>0</v>
      </c>
      <c r="R61" s="38"/>
      <c r="S61" s="17"/>
      <c r="T61" s="17">
        <f t="shared" si="3"/>
        <v>0</v>
      </c>
      <c r="U61" s="17"/>
      <c r="V61" s="18"/>
      <c r="W61" s="18">
        <f t="shared" si="4"/>
        <v>0</v>
      </c>
      <c r="X61" s="18"/>
      <c r="Y61" s="19"/>
      <c r="Z61" s="19">
        <f t="shared" si="5"/>
        <v>0</v>
      </c>
      <c r="AA61" s="40"/>
      <c r="AB61" s="15"/>
      <c r="AC61" s="38">
        <f t="shared" si="6"/>
        <v>0</v>
      </c>
      <c r="AD61" s="15"/>
      <c r="AE61" s="15"/>
    </row>
    <row r="62" spans="1:31" ht="15.5">
      <c r="A62" s="37">
        <v>59</v>
      </c>
      <c r="B62" s="38">
        <v>33</v>
      </c>
      <c r="C62" s="38"/>
      <c r="D62" s="38"/>
      <c r="E62" s="15" t="s">
        <v>116</v>
      </c>
      <c r="F62" s="38">
        <v>3.4</v>
      </c>
      <c r="G62" s="38" t="s">
        <v>66</v>
      </c>
      <c r="H62" s="38" t="s">
        <v>67</v>
      </c>
      <c r="I62" s="15">
        <v>10</v>
      </c>
      <c r="J62" s="38"/>
      <c r="K62" s="38">
        <f t="shared" si="0"/>
        <v>0</v>
      </c>
      <c r="L62" s="38"/>
      <c r="M62" s="38"/>
      <c r="N62" s="38">
        <f t="shared" si="1"/>
        <v>0</v>
      </c>
      <c r="O62" s="38"/>
      <c r="P62" s="38"/>
      <c r="Q62" s="38">
        <f t="shared" si="2"/>
        <v>0</v>
      </c>
      <c r="R62" s="38"/>
      <c r="S62" s="17"/>
      <c r="T62" s="17">
        <f t="shared" si="3"/>
        <v>0</v>
      </c>
      <c r="U62" s="17"/>
      <c r="V62" s="18"/>
      <c r="W62" s="18">
        <f t="shared" si="4"/>
        <v>0</v>
      </c>
      <c r="X62" s="18"/>
      <c r="Y62" s="19"/>
      <c r="Z62" s="19">
        <f t="shared" si="5"/>
        <v>0</v>
      </c>
      <c r="AA62" s="40"/>
      <c r="AB62" s="15"/>
      <c r="AC62" s="38">
        <f t="shared" si="6"/>
        <v>0</v>
      </c>
      <c r="AD62" s="15"/>
      <c r="AE62" s="15">
        <v>4</v>
      </c>
    </row>
    <row r="63" spans="1:31" ht="15.5">
      <c r="A63" s="37">
        <v>60</v>
      </c>
      <c r="B63" s="38">
        <v>33</v>
      </c>
      <c r="C63" s="38">
        <v>11</v>
      </c>
      <c r="D63" s="38" t="s">
        <v>35</v>
      </c>
      <c r="E63" s="15" t="s">
        <v>117</v>
      </c>
      <c r="F63" s="38">
        <v>0.3</v>
      </c>
      <c r="G63" s="38" t="s">
        <v>66</v>
      </c>
      <c r="H63" s="38" t="s">
        <v>22</v>
      </c>
      <c r="I63" s="15">
        <v>10</v>
      </c>
      <c r="J63" s="38"/>
      <c r="K63" s="38">
        <f t="shared" si="0"/>
        <v>0</v>
      </c>
      <c r="L63" s="38"/>
      <c r="M63" s="38"/>
      <c r="N63" s="38">
        <f t="shared" si="1"/>
        <v>0</v>
      </c>
      <c r="O63" s="38"/>
      <c r="P63" s="38"/>
      <c r="Q63" s="38">
        <f t="shared" si="2"/>
        <v>0</v>
      </c>
      <c r="R63" s="38"/>
      <c r="S63" s="17"/>
      <c r="T63" s="17">
        <f t="shared" si="3"/>
        <v>0</v>
      </c>
      <c r="U63" s="17"/>
      <c r="V63" s="18"/>
      <c r="W63" s="18">
        <f t="shared" si="4"/>
        <v>0</v>
      </c>
      <c r="X63" s="18"/>
      <c r="Y63" s="19"/>
      <c r="Z63" s="19">
        <f t="shared" si="5"/>
        <v>0</v>
      </c>
      <c r="AA63" s="40"/>
      <c r="AB63" s="15"/>
      <c r="AC63" s="38">
        <f t="shared" si="6"/>
        <v>0</v>
      </c>
      <c r="AD63" s="15"/>
      <c r="AE63" s="15"/>
    </row>
    <row r="64" spans="1:31" ht="15.5">
      <c r="A64" s="37">
        <v>61</v>
      </c>
      <c r="B64" s="38">
        <v>33</v>
      </c>
      <c r="C64" s="38">
        <v>12</v>
      </c>
      <c r="D64" s="38" t="s">
        <v>35</v>
      </c>
      <c r="E64" s="15" t="s">
        <v>118</v>
      </c>
      <c r="F64" s="38">
        <v>0.8</v>
      </c>
      <c r="G64" s="38" t="s">
        <v>66</v>
      </c>
      <c r="H64" s="38" t="s">
        <v>67</v>
      </c>
      <c r="I64" s="15">
        <v>10</v>
      </c>
      <c r="J64" s="38"/>
      <c r="K64" s="38">
        <f t="shared" si="0"/>
        <v>0</v>
      </c>
      <c r="L64" s="38"/>
      <c r="M64" s="38"/>
      <c r="N64" s="38">
        <f t="shared" si="1"/>
        <v>0</v>
      </c>
      <c r="O64" s="38"/>
      <c r="P64" s="38"/>
      <c r="Q64" s="38">
        <f t="shared" si="2"/>
        <v>0</v>
      </c>
      <c r="R64" s="38"/>
      <c r="S64" s="17"/>
      <c r="T64" s="17">
        <f t="shared" si="3"/>
        <v>0</v>
      </c>
      <c r="U64" s="17"/>
      <c r="V64" s="18">
        <v>20</v>
      </c>
      <c r="W64" s="18">
        <f t="shared" si="4"/>
        <v>3</v>
      </c>
      <c r="X64" s="18">
        <v>17</v>
      </c>
      <c r="Y64" s="19"/>
      <c r="Z64" s="19">
        <f t="shared" si="5"/>
        <v>0</v>
      </c>
      <c r="AA64" s="40"/>
      <c r="AB64" s="15"/>
      <c r="AC64" s="38">
        <f t="shared" si="6"/>
        <v>0</v>
      </c>
      <c r="AD64" s="15"/>
      <c r="AE64" s="15"/>
    </row>
    <row r="65" spans="1:31" ht="15.5">
      <c r="A65" s="37">
        <v>62</v>
      </c>
      <c r="B65" s="38">
        <v>33</v>
      </c>
      <c r="C65" s="38">
        <v>13</v>
      </c>
      <c r="D65" s="38" t="s">
        <v>35</v>
      </c>
      <c r="E65" s="15" t="s">
        <v>119</v>
      </c>
      <c r="F65" s="38">
        <v>2.8</v>
      </c>
      <c r="G65" s="38" t="s">
        <v>66</v>
      </c>
      <c r="H65" s="38" t="s">
        <v>67</v>
      </c>
      <c r="I65" s="15">
        <v>50</v>
      </c>
      <c r="J65" s="38"/>
      <c r="K65" s="38">
        <f t="shared" si="0"/>
        <v>0</v>
      </c>
      <c r="L65" s="38"/>
      <c r="M65" s="38"/>
      <c r="N65" s="38">
        <f t="shared" si="1"/>
        <v>0</v>
      </c>
      <c r="O65" s="38"/>
      <c r="P65" s="38"/>
      <c r="Q65" s="38">
        <f t="shared" si="2"/>
        <v>0</v>
      </c>
      <c r="R65" s="38"/>
      <c r="S65" s="17"/>
      <c r="T65" s="17">
        <f t="shared" si="3"/>
        <v>0</v>
      </c>
      <c r="U65" s="17"/>
      <c r="V65" s="18">
        <v>30</v>
      </c>
      <c r="W65" s="18">
        <f t="shared" si="4"/>
        <v>7</v>
      </c>
      <c r="X65" s="18">
        <f>40-X64</f>
        <v>23</v>
      </c>
      <c r="Y65" s="19"/>
      <c r="Z65" s="19">
        <f t="shared" si="5"/>
        <v>0</v>
      </c>
      <c r="AA65" s="40"/>
      <c r="AB65" s="15"/>
      <c r="AC65" s="38">
        <f t="shared" si="6"/>
        <v>0</v>
      </c>
      <c r="AD65" s="15"/>
      <c r="AE65" s="15"/>
    </row>
    <row r="66" spans="1:31" ht="15.5">
      <c r="A66" s="37">
        <v>63</v>
      </c>
      <c r="B66" s="38">
        <v>34</v>
      </c>
      <c r="C66" s="38"/>
      <c r="D66" s="38"/>
      <c r="E66" s="15" t="s">
        <v>121</v>
      </c>
      <c r="F66" s="38">
        <v>19</v>
      </c>
      <c r="G66" s="38" t="s">
        <v>21</v>
      </c>
      <c r="H66" s="38" t="s">
        <v>67</v>
      </c>
      <c r="I66" s="15">
        <v>26</v>
      </c>
      <c r="J66" s="38"/>
      <c r="K66" s="38">
        <f t="shared" si="0"/>
        <v>0</v>
      </c>
      <c r="L66" s="38"/>
      <c r="M66" s="38"/>
      <c r="N66" s="38">
        <f t="shared" si="1"/>
        <v>0</v>
      </c>
      <c r="O66" s="38"/>
      <c r="P66" s="38"/>
      <c r="Q66" s="38">
        <f t="shared" si="2"/>
        <v>0</v>
      </c>
      <c r="R66" s="38"/>
      <c r="S66" s="17">
        <v>15</v>
      </c>
      <c r="T66" s="17">
        <f t="shared" si="3"/>
        <v>11</v>
      </c>
      <c r="U66" s="17">
        <v>4</v>
      </c>
      <c r="V66" s="18">
        <v>20</v>
      </c>
      <c r="W66" s="18">
        <f t="shared" si="4"/>
        <v>9</v>
      </c>
      <c r="X66" s="18">
        <v>11</v>
      </c>
      <c r="Y66" s="19">
        <v>4</v>
      </c>
      <c r="Z66" s="19">
        <f t="shared" si="5"/>
        <v>4</v>
      </c>
      <c r="AA66" s="40"/>
      <c r="AB66" s="15"/>
      <c r="AC66" s="38">
        <f t="shared" si="6"/>
        <v>0</v>
      </c>
      <c r="AD66" s="15"/>
      <c r="AE66" s="15"/>
    </row>
    <row r="67" spans="1:31" ht="15.5">
      <c r="A67" s="37">
        <v>64</v>
      </c>
      <c r="B67" s="38">
        <v>35</v>
      </c>
      <c r="C67" s="38"/>
      <c r="D67" s="38"/>
      <c r="E67" s="15" t="s">
        <v>123</v>
      </c>
      <c r="F67" s="38">
        <v>28.4</v>
      </c>
      <c r="G67" s="38" t="s">
        <v>21</v>
      </c>
      <c r="H67" s="38" t="s">
        <v>22</v>
      </c>
      <c r="I67" s="15">
        <v>60</v>
      </c>
      <c r="J67" s="38"/>
      <c r="K67" s="38">
        <f t="shared" si="0"/>
        <v>0</v>
      </c>
      <c r="L67" s="38"/>
      <c r="M67" s="38"/>
      <c r="N67" s="38">
        <f t="shared" si="1"/>
        <v>0</v>
      </c>
      <c r="O67" s="38"/>
      <c r="P67" s="38"/>
      <c r="Q67" s="38">
        <f t="shared" si="2"/>
        <v>0</v>
      </c>
      <c r="R67" s="38"/>
      <c r="S67" s="17"/>
      <c r="T67" s="17">
        <f t="shared" si="3"/>
        <v>0</v>
      </c>
      <c r="U67" s="17"/>
      <c r="V67" s="18"/>
      <c r="W67" s="18">
        <f t="shared" si="4"/>
        <v>0</v>
      </c>
      <c r="X67" s="18"/>
      <c r="Y67" s="19"/>
      <c r="Z67" s="19">
        <f t="shared" si="5"/>
        <v>0</v>
      </c>
      <c r="AA67" s="40"/>
      <c r="AB67" s="15"/>
      <c r="AC67" s="38">
        <f t="shared" si="6"/>
        <v>0</v>
      </c>
      <c r="AD67" s="15"/>
      <c r="AE67" s="15">
        <v>7</v>
      </c>
    </row>
    <row r="68" spans="1:31" ht="15.5">
      <c r="A68" s="37">
        <v>65</v>
      </c>
      <c r="B68" s="38">
        <v>36</v>
      </c>
      <c r="C68" s="38"/>
      <c r="D68" s="38"/>
      <c r="E68" s="15" t="s">
        <v>125</v>
      </c>
      <c r="F68" s="38">
        <v>72.900000000000006</v>
      </c>
      <c r="G68" s="38" t="s">
        <v>21</v>
      </c>
      <c r="H68" s="38" t="s">
        <v>22</v>
      </c>
      <c r="I68" s="15">
        <v>160</v>
      </c>
      <c r="J68" s="38"/>
      <c r="K68" s="38">
        <f t="shared" si="0"/>
        <v>0</v>
      </c>
      <c r="L68" s="38"/>
      <c r="M68" s="38"/>
      <c r="N68" s="38">
        <f t="shared" si="1"/>
        <v>0</v>
      </c>
      <c r="O68" s="38"/>
      <c r="P68" s="38"/>
      <c r="Q68" s="38">
        <f t="shared" si="2"/>
        <v>0</v>
      </c>
      <c r="R68" s="38"/>
      <c r="S68" s="17"/>
      <c r="T68" s="17">
        <f t="shared" si="3"/>
        <v>0</v>
      </c>
      <c r="U68" s="17"/>
      <c r="V68" s="18"/>
      <c r="W68" s="18">
        <f t="shared" si="4"/>
        <v>0</v>
      </c>
      <c r="X68" s="18"/>
      <c r="Y68" s="19"/>
      <c r="Z68" s="19">
        <f t="shared" si="5"/>
        <v>0</v>
      </c>
      <c r="AA68" s="40"/>
      <c r="AB68" s="15"/>
      <c r="AC68" s="38">
        <f t="shared" si="6"/>
        <v>0</v>
      </c>
      <c r="AD68" s="15"/>
      <c r="AE68" s="15">
        <v>2</v>
      </c>
    </row>
    <row r="69" spans="1:31" ht="15.5">
      <c r="A69" s="37">
        <v>66</v>
      </c>
      <c r="B69" s="38">
        <v>37</v>
      </c>
      <c r="C69" s="38"/>
      <c r="D69" s="38"/>
      <c r="E69" s="15" t="s">
        <v>127</v>
      </c>
      <c r="F69" s="38">
        <v>26.9</v>
      </c>
      <c r="G69" s="38" t="s">
        <v>21</v>
      </c>
      <c r="H69" s="38" t="s">
        <v>22</v>
      </c>
      <c r="I69" s="15">
        <v>50</v>
      </c>
      <c r="J69" s="38"/>
      <c r="K69" s="38">
        <f t="shared" si="0"/>
        <v>0</v>
      </c>
      <c r="L69" s="38"/>
      <c r="M69" s="38"/>
      <c r="N69" s="38">
        <f t="shared" si="1"/>
        <v>0</v>
      </c>
      <c r="O69" s="38"/>
      <c r="P69" s="38"/>
      <c r="Q69" s="38">
        <f t="shared" si="2"/>
        <v>0</v>
      </c>
      <c r="R69" s="38"/>
      <c r="S69" s="17"/>
      <c r="T69" s="17">
        <f t="shared" si="3"/>
        <v>0</v>
      </c>
      <c r="U69" s="17"/>
      <c r="V69" s="18"/>
      <c r="W69" s="18">
        <f t="shared" si="4"/>
        <v>0</v>
      </c>
      <c r="X69" s="18"/>
      <c r="Y69" s="19">
        <v>11</v>
      </c>
      <c r="Z69" s="19">
        <f t="shared" si="5"/>
        <v>11</v>
      </c>
      <c r="AA69" s="40"/>
      <c r="AB69" s="15"/>
      <c r="AC69" s="38">
        <f t="shared" si="6"/>
        <v>0</v>
      </c>
      <c r="AD69" s="15"/>
      <c r="AE69" s="15">
        <v>3</v>
      </c>
    </row>
    <row r="70" spans="1:31" ht="15.5">
      <c r="A70" s="37">
        <v>67</v>
      </c>
      <c r="B70" s="38">
        <v>38</v>
      </c>
      <c r="C70" s="15"/>
      <c r="D70" s="15"/>
      <c r="E70" s="15" t="s">
        <v>129</v>
      </c>
      <c r="F70" s="38">
        <v>40.9</v>
      </c>
      <c r="G70" s="38" t="s">
        <v>21</v>
      </c>
      <c r="H70" s="38" t="s">
        <v>22</v>
      </c>
      <c r="I70" s="15">
        <v>82</v>
      </c>
      <c r="J70" s="38"/>
      <c r="K70" s="38">
        <f t="shared" si="0"/>
        <v>0</v>
      </c>
      <c r="L70" s="38"/>
      <c r="M70" s="38"/>
      <c r="N70" s="38">
        <f t="shared" si="1"/>
        <v>0</v>
      </c>
      <c r="O70" s="38"/>
      <c r="P70" s="38"/>
      <c r="Q70" s="38">
        <f t="shared" si="2"/>
        <v>0</v>
      </c>
      <c r="R70" s="38"/>
      <c r="S70" s="17"/>
      <c r="T70" s="17">
        <f t="shared" si="3"/>
        <v>0</v>
      </c>
      <c r="U70" s="17"/>
      <c r="V70" s="18"/>
      <c r="W70" s="18">
        <f t="shared" si="4"/>
        <v>0</v>
      </c>
      <c r="X70" s="18"/>
      <c r="Y70" s="19"/>
      <c r="Z70" s="19">
        <f t="shared" si="5"/>
        <v>0</v>
      </c>
      <c r="AA70" s="40"/>
      <c r="AB70" s="15"/>
      <c r="AC70" s="38">
        <f t="shared" si="6"/>
        <v>0</v>
      </c>
      <c r="AD70" s="15"/>
      <c r="AE70" s="15">
        <v>8</v>
      </c>
    </row>
    <row r="71" spans="1:31" ht="15.5">
      <c r="A71" s="37">
        <v>68</v>
      </c>
      <c r="B71" s="38">
        <v>39</v>
      </c>
      <c r="C71" s="15"/>
      <c r="D71" s="15"/>
      <c r="E71" s="15" t="s">
        <v>131</v>
      </c>
      <c r="F71" s="38">
        <v>52</v>
      </c>
      <c r="G71" s="38" t="s">
        <v>21</v>
      </c>
      <c r="H71" s="38" t="s">
        <v>22</v>
      </c>
      <c r="I71" s="15">
        <v>110</v>
      </c>
      <c r="J71" s="38"/>
      <c r="K71" s="38">
        <f t="shared" si="0"/>
        <v>0</v>
      </c>
      <c r="L71" s="38"/>
      <c r="M71" s="38"/>
      <c r="N71" s="38">
        <f t="shared" si="1"/>
        <v>0</v>
      </c>
      <c r="O71" s="38"/>
      <c r="P71" s="38"/>
      <c r="Q71" s="38">
        <f t="shared" si="2"/>
        <v>0</v>
      </c>
      <c r="R71" s="38"/>
      <c r="S71" s="17"/>
      <c r="T71" s="17">
        <f t="shared" si="3"/>
        <v>0</v>
      </c>
      <c r="U71" s="17"/>
      <c r="V71" s="18">
        <v>20</v>
      </c>
      <c r="W71" s="18">
        <f t="shared" si="4"/>
        <v>0</v>
      </c>
      <c r="X71" s="18">
        <v>20</v>
      </c>
      <c r="Y71" s="19"/>
      <c r="Z71" s="19">
        <f t="shared" si="5"/>
        <v>0</v>
      </c>
      <c r="AA71" s="40"/>
      <c r="AB71" s="15"/>
      <c r="AC71" s="38">
        <f t="shared" si="6"/>
        <v>0</v>
      </c>
      <c r="AD71" s="15"/>
      <c r="AE71" s="15"/>
    </row>
    <row r="72" spans="1:31" ht="15.5">
      <c r="A72" s="37">
        <v>69</v>
      </c>
      <c r="B72" s="38">
        <v>40</v>
      </c>
      <c r="C72" s="15"/>
      <c r="D72" s="15"/>
      <c r="E72" s="15" t="s">
        <v>133</v>
      </c>
      <c r="F72" s="38">
        <v>68.7</v>
      </c>
      <c r="G72" s="38" t="s">
        <v>21</v>
      </c>
      <c r="H72" s="38" t="s">
        <v>22</v>
      </c>
      <c r="I72" s="15">
        <v>130</v>
      </c>
      <c r="J72" s="38"/>
      <c r="K72" s="38">
        <f t="shared" si="0"/>
        <v>0</v>
      </c>
      <c r="L72" s="38"/>
      <c r="M72" s="38"/>
      <c r="N72" s="38">
        <f t="shared" si="1"/>
        <v>0</v>
      </c>
      <c r="O72" s="38"/>
      <c r="P72" s="38"/>
      <c r="Q72" s="38">
        <f t="shared" si="2"/>
        <v>0</v>
      </c>
      <c r="R72" s="38"/>
      <c r="S72" s="17"/>
      <c r="T72" s="17">
        <f t="shared" si="3"/>
        <v>0</v>
      </c>
      <c r="U72" s="17"/>
      <c r="V72" s="18"/>
      <c r="W72" s="18">
        <f t="shared" si="4"/>
        <v>0</v>
      </c>
      <c r="X72" s="18"/>
      <c r="Y72" s="19"/>
      <c r="Z72" s="19">
        <f t="shared" si="5"/>
        <v>0</v>
      </c>
      <c r="AA72" s="40"/>
      <c r="AB72" s="15"/>
      <c r="AC72" s="38">
        <f t="shared" si="6"/>
        <v>0</v>
      </c>
      <c r="AD72" s="15"/>
      <c r="AE72" s="15">
        <v>4</v>
      </c>
    </row>
    <row r="73" spans="1:31" ht="15.5">
      <c r="A73" s="37">
        <v>70</v>
      </c>
      <c r="B73" s="38">
        <v>41</v>
      </c>
      <c r="C73" s="38"/>
      <c r="D73" s="38"/>
      <c r="E73" s="15" t="s">
        <v>135</v>
      </c>
      <c r="F73" s="38">
        <v>57.1</v>
      </c>
      <c r="G73" s="38" t="s">
        <v>21</v>
      </c>
      <c r="H73" s="38" t="s">
        <v>22</v>
      </c>
      <c r="I73" s="15">
        <v>120</v>
      </c>
      <c r="J73" s="38"/>
      <c r="K73" s="38">
        <f t="shared" si="0"/>
        <v>0</v>
      </c>
      <c r="L73" s="38"/>
      <c r="M73" s="38"/>
      <c r="N73" s="38">
        <f t="shared" si="1"/>
        <v>0</v>
      </c>
      <c r="O73" s="38"/>
      <c r="P73" s="38"/>
      <c r="Q73" s="38">
        <f t="shared" si="2"/>
        <v>0</v>
      </c>
      <c r="R73" s="38"/>
      <c r="S73" s="17">
        <v>15</v>
      </c>
      <c r="T73" s="17">
        <f t="shared" si="3"/>
        <v>11</v>
      </c>
      <c r="U73" s="17">
        <v>4</v>
      </c>
      <c r="V73" s="18"/>
      <c r="W73" s="18">
        <f t="shared" si="4"/>
        <v>0</v>
      </c>
      <c r="X73" s="18"/>
      <c r="Y73" s="19">
        <v>11</v>
      </c>
      <c r="Z73" s="19">
        <f t="shared" si="5"/>
        <v>10</v>
      </c>
      <c r="AA73" s="40">
        <v>1</v>
      </c>
      <c r="AB73" s="15"/>
      <c r="AC73" s="38">
        <f t="shared" si="6"/>
        <v>0</v>
      </c>
      <c r="AD73" s="15"/>
      <c r="AE73" s="15"/>
    </row>
    <row r="74" spans="1:31" ht="15.5">
      <c r="A74" s="37">
        <v>71</v>
      </c>
      <c r="B74" s="38">
        <v>42</v>
      </c>
      <c r="C74" s="38"/>
      <c r="D74" s="38"/>
      <c r="E74" s="15" t="s">
        <v>137</v>
      </c>
      <c r="F74" s="38">
        <v>6.4</v>
      </c>
      <c r="G74" s="38" t="s">
        <v>21</v>
      </c>
      <c r="H74" s="38" t="s">
        <v>22</v>
      </c>
      <c r="I74" s="15">
        <v>20</v>
      </c>
      <c r="J74" s="38"/>
      <c r="K74" s="38">
        <f t="shared" si="0"/>
        <v>0</v>
      </c>
      <c r="L74" s="38"/>
      <c r="M74" s="38"/>
      <c r="N74" s="38">
        <f t="shared" si="1"/>
        <v>0</v>
      </c>
      <c r="O74" s="38"/>
      <c r="P74" s="38"/>
      <c r="Q74" s="38">
        <f t="shared" si="2"/>
        <v>0</v>
      </c>
      <c r="R74" s="38"/>
      <c r="S74" s="17"/>
      <c r="T74" s="17">
        <f t="shared" si="3"/>
        <v>0</v>
      </c>
      <c r="U74" s="17"/>
      <c r="V74" s="18"/>
      <c r="W74" s="18">
        <f t="shared" si="4"/>
        <v>0</v>
      </c>
      <c r="X74" s="18"/>
      <c r="Y74" s="19"/>
      <c r="Z74" s="19">
        <f t="shared" si="5"/>
        <v>0</v>
      </c>
      <c r="AA74" s="40"/>
      <c r="AB74" s="15"/>
      <c r="AC74" s="38">
        <f t="shared" si="6"/>
        <v>0</v>
      </c>
      <c r="AD74" s="15"/>
      <c r="AE74" s="15"/>
    </row>
    <row r="75" spans="1:31" ht="15.5">
      <c r="A75" s="37">
        <v>72</v>
      </c>
      <c r="B75" s="38">
        <v>42</v>
      </c>
      <c r="C75" s="38">
        <v>11</v>
      </c>
      <c r="D75" s="38" t="s">
        <v>35</v>
      </c>
      <c r="E75" s="15" t="s">
        <v>138</v>
      </c>
      <c r="F75" s="38">
        <v>3.4</v>
      </c>
      <c r="G75" s="38" t="s">
        <v>21</v>
      </c>
      <c r="H75" s="38" t="s">
        <v>22</v>
      </c>
      <c r="I75" s="15">
        <v>10</v>
      </c>
      <c r="J75" s="38"/>
      <c r="K75" s="38">
        <f t="shared" si="0"/>
        <v>0</v>
      </c>
      <c r="L75" s="38"/>
      <c r="M75" s="38"/>
      <c r="N75" s="38">
        <f t="shared" si="1"/>
        <v>0</v>
      </c>
      <c r="O75" s="38"/>
      <c r="P75" s="38"/>
      <c r="Q75" s="38">
        <f t="shared" si="2"/>
        <v>0</v>
      </c>
      <c r="R75" s="38"/>
      <c r="S75" s="17"/>
      <c r="T75" s="17">
        <f t="shared" si="3"/>
        <v>0</v>
      </c>
      <c r="U75" s="17"/>
      <c r="V75" s="18"/>
      <c r="W75" s="18">
        <f t="shared" si="4"/>
        <v>0</v>
      </c>
      <c r="X75" s="18"/>
      <c r="Y75" s="19"/>
      <c r="Z75" s="19">
        <f t="shared" si="5"/>
        <v>0</v>
      </c>
      <c r="AA75" s="40"/>
      <c r="AB75" s="15"/>
      <c r="AC75" s="38">
        <f t="shared" si="6"/>
        <v>0</v>
      </c>
      <c r="AD75" s="15"/>
      <c r="AE75" s="15"/>
    </row>
    <row r="76" spans="1:31" ht="15.5">
      <c r="A76" s="37">
        <v>73</v>
      </c>
      <c r="B76" s="38">
        <v>42</v>
      </c>
      <c r="C76" s="38">
        <v>12</v>
      </c>
      <c r="D76" s="38" t="s">
        <v>35</v>
      </c>
      <c r="E76" s="15" t="s">
        <v>198</v>
      </c>
      <c r="F76" s="38">
        <v>0.3</v>
      </c>
      <c r="G76" s="38" t="s">
        <v>21</v>
      </c>
      <c r="H76" s="38" t="s">
        <v>22</v>
      </c>
      <c r="I76" s="15">
        <v>10</v>
      </c>
      <c r="J76" s="38"/>
      <c r="K76" s="38">
        <f t="shared" si="0"/>
        <v>0</v>
      </c>
      <c r="L76" s="38"/>
      <c r="M76" s="38"/>
      <c r="N76" s="38">
        <f t="shared" si="1"/>
        <v>0</v>
      </c>
      <c r="O76" s="38"/>
      <c r="P76" s="38"/>
      <c r="Q76" s="38">
        <f t="shared" si="2"/>
        <v>0</v>
      </c>
      <c r="R76" s="38"/>
      <c r="S76" s="17"/>
      <c r="T76" s="17">
        <f t="shared" si="3"/>
        <v>0</v>
      </c>
      <c r="U76" s="17"/>
      <c r="V76" s="18"/>
      <c r="W76" s="18">
        <f t="shared" si="4"/>
        <v>0</v>
      </c>
      <c r="X76" s="18"/>
      <c r="Y76" s="19"/>
      <c r="Z76" s="19">
        <f t="shared" si="5"/>
        <v>0</v>
      </c>
      <c r="AA76" s="40"/>
      <c r="AB76" s="15"/>
      <c r="AC76" s="38">
        <f t="shared" si="6"/>
        <v>0</v>
      </c>
      <c r="AD76" s="15"/>
      <c r="AE76" s="15"/>
    </row>
    <row r="77" spans="1:31" ht="15.5">
      <c r="A77" s="37">
        <v>74</v>
      </c>
      <c r="B77" s="38">
        <v>42</v>
      </c>
      <c r="C77" s="38">
        <v>13</v>
      </c>
      <c r="D77" s="38" t="s">
        <v>35</v>
      </c>
      <c r="E77" s="15" t="s">
        <v>140</v>
      </c>
      <c r="F77" s="38">
        <v>0.7</v>
      </c>
      <c r="G77" s="38" t="s">
        <v>21</v>
      </c>
      <c r="H77" s="38" t="s">
        <v>22</v>
      </c>
      <c r="I77" s="15">
        <v>10</v>
      </c>
      <c r="J77" s="38"/>
      <c r="K77" s="38">
        <f t="shared" si="0"/>
        <v>0</v>
      </c>
      <c r="L77" s="38"/>
      <c r="M77" s="38"/>
      <c r="N77" s="38">
        <f t="shared" si="1"/>
        <v>0</v>
      </c>
      <c r="O77" s="38"/>
      <c r="P77" s="38"/>
      <c r="Q77" s="38">
        <f t="shared" si="2"/>
        <v>0</v>
      </c>
      <c r="R77" s="38"/>
      <c r="S77" s="17"/>
      <c r="T77" s="17">
        <f t="shared" si="3"/>
        <v>0</v>
      </c>
      <c r="U77" s="17"/>
      <c r="V77" s="18"/>
      <c r="W77" s="18">
        <f t="shared" si="4"/>
        <v>0</v>
      </c>
      <c r="X77" s="18"/>
      <c r="Y77" s="19"/>
      <c r="Z77" s="19">
        <f t="shared" si="5"/>
        <v>0</v>
      </c>
      <c r="AA77" s="40"/>
      <c r="AB77" s="15"/>
      <c r="AC77" s="38">
        <f t="shared" si="6"/>
        <v>0</v>
      </c>
      <c r="AD77" s="15"/>
      <c r="AE77" s="15"/>
    </row>
    <row r="78" spans="1:31" ht="15.5">
      <c r="A78" s="37">
        <v>75</v>
      </c>
      <c r="B78" s="38">
        <v>42</v>
      </c>
      <c r="C78" s="38">
        <v>14</v>
      </c>
      <c r="D78" s="38" t="s">
        <v>35</v>
      </c>
      <c r="E78" s="15" t="s">
        <v>141</v>
      </c>
      <c r="F78" s="38">
        <v>0.5</v>
      </c>
      <c r="G78" s="38" t="s">
        <v>21</v>
      </c>
      <c r="H78" s="38" t="s">
        <v>22</v>
      </c>
      <c r="I78" s="15">
        <v>10</v>
      </c>
      <c r="J78" s="38"/>
      <c r="K78" s="38">
        <f t="shared" si="0"/>
        <v>0</v>
      </c>
      <c r="L78" s="38"/>
      <c r="M78" s="38"/>
      <c r="N78" s="38">
        <f t="shared" si="1"/>
        <v>0</v>
      </c>
      <c r="O78" s="38"/>
      <c r="P78" s="38"/>
      <c r="Q78" s="38">
        <f t="shared" si="2"/>
        <v>0</v>
      </c>
      <c r="R78" s="38"/>
      <c r="S78" s="17"/>
      <c r="T78" s="17">
        <f t="shared" si="3"/>
        <v>0</v>
      </c>
      <c r="U78" s="17"/>
      <c r="V78" s="18"/>
      <c r="W78" s="18">
        <f t="shared" si="4"/>
        <v>0</v>
      </c>
      <c r="X78" s="18"/>
      <c r="Y78" s="19"/>
      <c r="Z78" s="19">
        <f t="shared" si="5"/>
        <v>0</v>
      </c>
      <c r="AA78" s="40"/>
      <c r="AB78" s="15"/>
      <c r="AC78" s="38">
        <f t="shared" si="6"/>
        <v>0</v>
      </c>
      <c r="AD78" s="15"/>
      <c r="AE78" s="15"/>
    </row>
    <row r="79" spans="1:31" ht="15.5">
      <c r="A79" s="37">
        <v>76</v>
      </c>
      <c r="B79" s="38">
        <v>43</v>
      </c>
      <c r="C79" s="38"/>
      <c r="D79" s="38"/>
      <c r="E79" s="15" t="s">
        <v>143</v>
      </c>
      <c r="F79" s="38">
        <v>0.5</v>
      </c>
      <c r="G79" s="38" t="s">
        <v>21</v>
      </c>
      <c r="H79" s="38" t="s">
        <v>22</v>
      </c>
      <c r="I79" s="15">
        <v>110</v>
      </c>
      <c r="J79" s="38"/>
      <c r="K79" s="38">
        <f t="shared" si="0"/>
        <v>0</v>
      </c>
      <c r="L79" s="38"/>
      <c r="M79" s="38"/>
      <c r="N79" s="38">
        <f t="shared" si="1"/>
        <v>0</v>
      </c>
      <c r="O79" s="38"/>
      <c r="P79" s="38"/>
      <c r="Q79" s="38">
        <f t="shared" si="2"/>
        <v>0</v>
      </c>
      <c r="R79" s="38"/>
      <c r="S79" s="17">
        <v>15</v>
      </c>
      <c r="T79" s="17">
        <f t="shared" si="3"/>
        <v>15</v>
      </c>
      <c r="U79" s="17"/>
      <c r="V79" s="18">
        <v>25</v>
      </c>
      <c r="W79" s="18">
        <f t="shared" si="4"/>
        <v>18</v>
      </c>
      <c r="X79" s="18">
        <v>7</v>
      </c>
      <c r="Y79" s="19"/>
      <c r="Z79" s="19">
        <f t="shared" si="5"/>
        <v>0</v>
      </c>
      <c r="AA79" s="40"/>
      <c r="AB79" s="15"/>
      <c r="AC79" s="38">
        <f t="shared" si="6"/>
        <v>0</v>
      </c>
      <c r="AD79" s="15"/>
      <c r="AE79" s="15"/>
    </row>
    <row r="80" spans="1:31" ht="15.5">
      <c r="A80" s="37">
        <v>77</v>
      </c>
      <c r="B80" s="38">
        <v>43</v>
      </c>
      <c r="C80" s="38">
        <v>11</v>
      </c>
      <c r="D80" s="38" t="s">
        <v>35</v>
      </c>
      <c r="E80" s="15" t="s">
        <v>144</v>
      </c>
      <c r="F80" s="38">
        <v>1.2</v>
      </c>
      <c r="G80" s="38" t="s">
        <v>21</v>
      </c>
      <c r="H80" s="38" t="s">
        <v>22</v>
      </c>
      <c r="I80" s="15">
        <v>10</v>
      </c>
      <c r="J80" s="38"/>
      <c r="K80" s="38">
        <f t="shared" si="0"/>
        <v>0</v>
      </c>
      <c r="L80" s="38"/>
      <c r="M80" s="38"/>
      <c r="N80" s="38">
        <f t="shared" si="1"/>
        <v>0</v>
      </c>
      <c r="O80" s="38"/>
      <c r="P80" s="38"/>
      <c r="Q80" s="38">
        <f t="shared" si="2"/>
        <v>0</v>
      </c>
      <c r="R80" s="38"/>
      <c r="S80" s="17"/>
      <c r="T80" s="17">
        <f t="shared" si="3"/>
        <v>0</v>
      </c>
      <c r="U80" s="17"/>
      <c r="V80" s="18"/>
      <c r="W80" s="18">
        <f t="shared" si="4"/>
        <v>0</v>
      </c>
      <c r="X80" s="18"/>
      <c r="Y80" s="19"/>
      <c r="Z80" s="19">
        <f t="shared" si="5"/>
        <v>0</v>
      </c>
      <c r="AA80" s="40"/>
      <c r="AB80" s="15"/>
      <c r="AC80" s="38">
        <f t="shared" si="6"/>
        <v>0</v>
      </c>
      <c r="AD80" s="15"/>
      <c r="AE80" s="15"/>
    </row>
    <row r="81" spans="1:31" ht="15.5">
      <c r="A81" s="37">
        <v>78</v>
      </c>
      <c r="B81" s="38">
        <v>43</v>
      </c>
      <c r="C81" s="38">
        <v>12</v>
      </c>
      <c r="D81" s="38" t="s">
        <v>35</v>
      </c>
      <c r="E81" s="15" t="s">
        <v>145</v>
      </c>
      <c r="F81" s="38">
        <v>0.8</v>
      </c>
      <c r="G81" s="38" t="s">
        <v>21</v>
      </c>
      <c r="H81" s="38" t="s">
        <v>22</v>
      </c>
      <c r="I81" s="15">
        <v>10</v>
      </c>
      <c r="J81" s="38"/>
      <c r="K81" s="38">
        <f t="shared" si="0"/>
        <v>0</v>
      </c>
      <c r="L81" s="38"/>
      <c r="M81" s="38"/>
      <c r="N81" s="38">
        <f t="shared" si="1"/>
        <v>0</v>
      </c>
      <c r="O81" s="38"/>
      <c r="P81" s="38"/>
      <c r="Q81" s="38">
        <f t="shared" si="2"/>
        <v>0</v>
      </c>
      <c r="R81" s="38"/>
      <c r="S81" s="17"/>
      <c r="T81" s="17">
        <f t="shared" si="3"/>
        <v>0</v>
      </c>
      <c r="U81" s="17"/>
      <c r="V81" s="18"/>
      <c r="W81" s="18">
        <f t="shared" si="4"/>
        <v>0</v>
      </c>
      <c r="X81" s="18"/>
      <c r="Y81" s="19"/>
      <c r="Z81" s="19">
        <f t="shared" si="5"/>
        <v>0</v>
      </c>
      <c r="AA81" s="40"/>
      <c r="AB81" s="15"/>
      <c r="AC81" s="38">
        <f t="shared" si="6"/>
        <v>0</v>
      </c>
      <c r="AD81" s="15"/>
      <c r="AE81" s="15"/>
    </row>
    <row r="82" spans="1:31" ht="15.5">
      <c r="A82" s="37">
        <v>79</v>
      </c>
      <c r="B82" s="38">
        <v>43</v>
      </c>
      <c r="C82" s="38">
        <v>13</v>
      </c>
      <c r="D82" s="38" t="s">
        <v>35</v>
      </c>
      <c r="E82" s="15" t="s">
        <v>146</v>
      </c>
      <c r="F82" s="38">
        <v>1.2</v>
      </c>
      <c r="G82" s="38" t="s">
        <v>21</v>
      </c>
      <c r="H82" s="38" t="s">
        <v>22</v>
      </c>
      <c r="I82" s="15">
        <v>10</v>
      </c>
      <c r="J82" s="38"/>
      <c r="K82" s="38">
        <f t="shared" si="0"/>
        <v>0</v>
      </c>
      <c r="L82" s="38"/>
      <c r="M82" s="38"/>
      <c r="N82" s="38">
        <f t="shared" si="1"/>
        <v>0</v>
      </c>
      <c r="O82" s="38"/>
      <c r="P82" s="38"/>
      <c r="Q82" s="38">
        <f t="shared" si="2"/>
        <v>0</v>
      </c>
      <c r="R82" s="38"/>
      <c r="S82" s="17"/>
      <c r="T82" s="17">
        <f t="shared" si="3"/>
        <v>0</v>
      </c>
      <c r="U82" s="17"/>
      <c r="V82" s="18"/>
      <c r="W82" s="18">
        <f t="shared" si="4"/>
        <v>0</v>
      </c>
      <c r="X82" s="18"/>
      <c r="Y82" s="19"/>
      <c r="Z82" s="19">
        <f t="shared" si="5"/>
        <v>0</v>
      </c>
      <c r="AA82" s="40"/>
      <c r="AB82" s="15"/>
      <c r="AC82" s="38">
        <f t="shared" si="6"/>
        <v>0</v>
      </c>
      <c r="AD82" s="15"/>
      <c r="AE82" s="15"/>
    </row>
    <row r="83" spans="1:31" ht="15.5">
      <c r="A83" s="37">
        <v>80</v>
      </c>
      <c r="B83" s="38">
        <v>43</v>
      </c>
      <c r="C83" s="38">
        <v>14</v>
      </c>
      <c r="D83" s="38" t="s">
        <v>35</v>
      </c>
      <c r="E83" s="15" t="s">
        <v>147</v>
      </c>
      <c r="F83" s="38">
        <v>10.1</v>
      </c>
      <c r="G83" s="38" t="s">
        <v>21</v>
      </c>
      <c r="H83" s="38" t="s">
        <v>22</v>
      </c>
      <c r="I83" s="15">
        <v>10</v>
      </c>
      <c r="J83" s="38"/>
      <c r="K83" s="38">
        <f t="shared" si="0"/>
        <v>0</v>
      </c>
      <c r="L83" s="38"/>
      <c r="M83" s="38"/>
      <c r="N83" s="38">
        <f t="shared" si="1"/>
        <v>0</v>
      </c>
      <c r="O83" s="38"/>
      <c r="P83" s="38"/>
      <c r="Q83" s="38">
        <f t="shared" si="2"/>
        <v>0</v>
      </c>
      <c r="R83" s="38"/>
      <c r="S83" s="17"/>
      <c r="T83" s="17">
        <f t="shared" si="3"/>
        <v>0</v>
      </c>
      <c r="U83" s="17"/>
      <c r="V83" s="18"/>
      <c r="W83" s="18">
        <f t="shared" si="4"/>
        <v>0</v>
      </c>
      <c r="X83" s="18"/>
      <c r="Y83" s="19"/>
      <c r="Z83" s="19">
        <f t="shared" si="5"/>
        <v>0</v>
      </c>
      <c r="AA83" s="40"/>
      <c r="AB83" s="15"/>
      <c r="AC83" s="38">
        <f t="shared" si="6"/>
        <v>0</v>
      </c>
      <c r="AD83" s="15"/>
      <c r="AE83" s="15"/>
    </row>
    <row r="84" spans="1:31" ht="15.5">
      <c r="A84" s="37">
        <v>81</v>
      </c>
      <c r="B84" s="38">
        <v>43</v>
      </c>
      <c r="C84" s="38">
        <v>15</v>
      </c>
      <c r="D84" s="38" t="s">
        <v>35</v>
      </c>
      <c r="E84" s="15" t="s">
        <v>148</v>
      </c>
      <c r="F84" s="38">
        <v>1</v>
      </c>
      <c r="G84" s="38" t="s">
        <v>21</v>
      </c>
      <c r="H84" s="38" t="s">
        <v>22</v>
      </c>
      <c r="I84" s="15">
        <v>20</v>
      </c>
      <c r="J84" s="38"/>
      <c r="K84" s="38">
        <f t="shared" si="0"/>
        <v>0</v>
      </c>
      <c r="L84" s="38"/>
      <c r="M84" s="38"/>
      <c r="N84" s="38">
        <f t="shared" si="1"/>
        <v>0</v>
      </c>
      <c r="O84" s="38"/>
      <c r="P84" s="38"/>
      <c r="Q84" s="38">
        <f t="shared" si="2"/>
        <v>0</v>
      </c>
      <c r="R84" s="38"/>
      <c r="S84" s="17"/>
      <c r="T84" s="17">
        <f t="shared" si="3"/>
        <v>0</v>
      </c>
      <c r="U84" s="17"/>
      <c r="V84" s="18"/>
      <c r="W84" s="18">
        <f t="shared" si="4"/>
        <v>0</v>
      </c>
      <c r="X84" s="18"/>
      <c r="Y84" s="19"/>
      <c r="Z84" s="19">
        <f t="shared" si="5"/>
        <v>0</v>
      </c>
      <c r="AA84" s="40"/>
      <c r="AB84" s="15"/>
      <c r="AC84" s="38">
        <f t="shared" si="6"/>
        <v>0</v>
      </c>
      <c r="AD84" s="15"/>
      <c r="AE84" s="15"/>
    </row>
    <row r="85" spans="1:31" ht="15.5">
      <c r="A85" s="37">
        <v>82</v>
      </c>
      <c r="B85" s="38">
        <v>43</v>
      </c>
      <c r="C85" s="38">
        <v>16</v>
      </c>
      <c r="D85" s="38" t="s">
        <v>35</v>
      </c>
      <c r="E85" s="15" t="s">
        <v>149</v>
      </c>
      <c r="F85" s="38">
        <v>42.1</v>
      </c>
      <c r="G85" s="38" t="s">
        <v>21</v>
      </c>
      <c r="H85" s="38" t="s">
        <v>22</v>
      </c>
      <c r="I85" s="15">
        <v>10</v>
      </c>
      <c r="J85" s="38"/>
      <c r="K85" s="38">
        <f t="shared" si="0"/>
        <v>0</v>
      </c>
      <c r="L85" s="38"/>
      <c r="M85" s="38"/>
      <c r="N85" s="38">
        <f t="shared" si="1"/>
        <v>0</v>
      </c>
      <c r="O85" s="38"/>
      <c r="P85" s="38"/>
      <c r="Q85" s="38">
        <f t="shared" si="2"/>
        <v>0</v>
      </c>
      <c r="R85" s="38"/>
      <c r="S85" s="17"/>
      <c r="T85" s="17">
        <f t="shared" si="3"/>
        <v>0</v>
      </c>
      <c r="U85" s="17"/>
      <c r="V85" s="18"/>
      <c r="W85" s="18">
        <f t="shared" si="4"/>
        <v>0</v>
      </c>
      <c r="X85" s="18"/>
      <c r="Y85" s="19"/>
      <c r="Z85" s="19">
        <f t="shared" si="5"/>
        <v>0</v>
      </c>
      <c r="AA85" s="40"/>
      <c r="AB85" s="15"/>
      <c r="AC85" s="38">
        <f t="shared" si="6"/>
        <v>0</v>
      </c>
      <c r="AD85" s="15"/>
      <c r="AE85" s="15"/>
    </row>
    <row r="86" spans="1:31" ht="15.5">
      <c r="A86" s="37">
        <v>83</v>
      </c>
      <c r="B86" s="38">
        <v>44</v>
      </c>
      <c r="C86" s="38"/>
      <c r="D86" s="38"/>
      <c r="E86" s="15" t="s">
        <v>151</v>
      </c>
      <c r="F86" s="38">
        <v>41</v>
      </c>
      <c r="G86" s="38" t="s">
        <v>21</v>
      </c>
      <c r="H86" s="38" t="s">
        <v>22</v>
      </c>
      <c r="I86" s="15">
        <v>100</v>
      </c>
      <c r="J86" s="38"/>
      <c r="K86" s="38">
        <f t="shared" si="0"/>
        <v>0</v>
      </c>
      <c r="L86" s="38"/>
      <c r="M86" s="38"/>
      <c r="N86" s="38">
        <f t="shared" si="1"/>
        <v>0</v>
      </c>
      <c r="O86" s="38"/>
      <c r="P86" s="38"/>
      <c r="Q86" s="38">
        <f t="shared" si="2"/>
        <v>0</v>
      </c>
      <c r="R86" s="38"/>
      <c r="S86" s="17"/>
      <c r="T86" s="17">
        <f t="shared" si="3"/>
        <v>0</v>
      </c>
      <c r="U86" s="17"/>
      <c r="V86" s="18"/>
      <c r="W86" s="18">
        <f t="shared" si="4"/>
        <v>0</v>
      </c>
      <c r="X86" s="18"/>
      <c r="Y86" s="19"/>
      <c r="Z86" s="19">
        <f t="shared" si="5"/>
        <v>0</v>
      </c>
      <c r="AA86" s="40"/>
      <c r="AB86" s="15"/>
      <c r="AC86" s="38">
        <f t="shared" si="6"/>
        <v>0</v>
      </c>
      <c r="AD86" s="15"/>
      <c r="AE86" s="15">
        <v>16</v>
      </c>
    </row>
    <row r="87" spans="1:31" ht="15.5">
      <c r="A87" s="37">
        <v>84</v>
      </c>
      <c r="B87" s="38">
        <v>45</v>
      </c>
      <c r="C87" s="38"/>
      <c r="D87" s="38"/>
      <c r="E87" s="15" t="s">
        <v>153</v>
      </c>
      <c r="F87" s="38">
        <v>53.3</v>
      </c>
      <c r="G87" s="38" t="s">
        <v>21</v>
      </c>
      <c r="H87" s="38" t="s">
        <v>22</v>
      </c>
      <c r="I87" s="15">
        <v>120</v>
      </c>
      <c r="J87" s="38"/>
      <c r="K87" s="38">
        <f t="shared" si="0"/>
        <v>0</v>
      </c>
      <c r="L87" s="38"/>
      <c r="M87" s="38"/>
      <c r="N87" s="38">
        <f t="shared" si="1"/>
        <v>0</v>
      </c>
      <c r="O87" s="38"/>
      <c r="P87" s="38"/>
      <c r="Q87" s="38">
        <f t="shared" si="2"/>
        <v>0</v>
      </c>
      <c r="R87" s="38"/>
      <c r="S87" s="17"/>
      <c r="T87" s="17">
        <f t="shared" si="3"/>
        <v>0</v>
      </c>
      <c r="U87" s="17"/>
      <c r="V87" s="18"/>
      <c r="W87" s="18">
        <f t="shared" si="4"/>
        <v>0</v>
      </c>
      <c r="X87" s="18"/>
      <c r="Y87" s="19">
        <v>10</v>
      </c>
      <c r="Z87" s="19">
        <f t="shared" si="5"/>
        <v>10</v>
      </c>
      <c r="AA87" s="40"/>
      <c r="AB87" s="15"/>
      <c r="AC87" s="38">
        <f t="shared" si="6"/>
        <v>0</v>
      </c>
      <c r="AD87" s="15"/>
      <c r="AE87" s="15"/>
    </row>
    <row r="88" spans="1:31" ht="15.5">
      <c r="A88" s="37">
        <v>85</v>
      </c>
      <c r="B88" s="38">
        <v>46</v>
      </c>
      <c r="C88" s="38"/>
      <c r="D88" s="38"/>
      <c r="E88" s="15" t="s">
        <v>155</v>
      </c>
      <c r="F88" s="38">
        <v>57</v>
      </c>
      <c r="G88" s="38" t="s">
        <v>21</v>
      </c>
      <c r="H88" s="38" t="s">
        <v>22</v>
      </c>
      <c r="I88" s="15">
        <v>130</v>
      </c>
      <c r="J88" s="38"/>
      <c r="K88" s="38">
        <f t="shared" si="0"/>
        <v>0</v>
      </c>
      <c r="L88" s="38"/>
      <c r="M88" s="38"/>
      <c r="N88" s="38">
        <f t="shared" si="1"/>
        <v>0</v>
      </c>
      <c r="O88" s="38"/>
      <c r="P88" s="38"/>
      <c r="Q88" s="38">
        <f t="shared" si="2"/>
        <v>0</v>
      </c>
      <c r="R88" s="38"/>
      <c r="S88" s="17"/>
      <c r="T88" s="17">
        <f t="shared" si="3"/>
        <v>0</v>
      </c>
      <c r="U88" s="17"/>
      <c r="V88" s="18">
        <v>25</v>
      </c>
      <c r="W88" s="18">
        <f t="shared" si="4"/>
        <v>10</v>
      </c>
      <c r="X88" s="18">
        <v>15</v>
      </c>
      <c r="Y88" s="19"/>
      <c r="Z88" s="19">
        <f t="shared" si="5"/>
        <v>0</v>
      </c>
      <c r="AA88" s="40"/>
      <c r="AB88" s="15"/>
      <c r="AC88" s="38">
        <f t="shared" si="6"/>
        <v>0</v>
      </c>
      <c r="AD88" s="15"/>
      <c r="AE88" s="15"/>
    </row>
    <row r="89" spans="1:31" ht="15.5">
      <c r="A89" s="37">
        <v>86</v>
      </c>
      <c r="B89" s="38">
        <v>47</v>
      </c>
      <c r="C89" s="38"/>
      <c r="D89" s="38"/>
      <c r="E89" s="15" t="s">
        <v>157</v>
      </c>
      <c r="F89" s="38">
        <v>15.9</v>
      </c>
      <c r="G89" s="38" t="s">
        <v>21</v>
      </c>
      <c r="H89" s="38" t="s">
        <v>22</v>
      </c>
      <c r="I89" s="15">
        <v>40</v>
      </c>
      <c r="J89" s="38"/>
      <c r="K89" s="38">
        <f t="shared" si="0"/>
        <v>0</v>
      </c>
      <c r="L89" s="38"/>
      <c r="M89" s="38"/>
      <c r="N89" s="38">
        <f t="shared" si="1"/>
        <v>0</v>
      </c>
      <c r="O89" s="38"/>
      <c r="P89" s="38"/>
      <c r="Q89" s="38">
        <f t="shared" si="2"/>
        <v>0</v>
      </c>
      <c r="R89" s="38"/>
      <c r="S89" s="17"/>
      <c r="T89" s="17">
        <f t="shared" si="3"/>
        <v>0</v>
      </c>
      <c r="U89" s="17"/>
      <c r="V89" s="18"/>
      <c r="W89" s="18">
        <f t="shared" si="4"/>
        <v>0</v>
      </c>
      <c r="X89" s="18"/>
      <c r="Y89" s="19"/>
      <c r="Z89" s="19">
        <f t="shared" si="5"/>
        <v>0</v>
      </c>
      <c r="AA89" s="40"/>
      <c r="AB89" s="15"/>
      <c r="AC89" s="38">
        <f t="shared" si="6"/>
        <v>0</v>
      </c>
      <c r="AD89" s="15"/>
      <c r="AE89" s="15"/>
    </row>
    <row r="90" spans="1:31" ht="15.5">
      <c r="A90" s="37">
        <v>87</v>
      </c>
      <c r="B90" s="38">
        <v>48</v>
      </c>
      <c r="C90" s="38">
        <v>1</v>
      </c>
      <c r="D90" s="38"/>
      <c r="E90" s="15" t="s">
        <v>159</v>
      </c>
      <c r="F90" s="38">
        <v>23.7</v>
      </c>
      <c r="G90" s="38" t="s">
        <v>21</v>
      </c>
      <c r="H90" s="38" t="s">
        <v>22</v>
      </c>
      <c r="I90" s="15">
        <v>50</v>
      </c>
      <c r="J90" s="38"/>
      <c r="K90" s="38">
        <f t="shared" si="0"/>
        <v>0</v>
      </c>
      <c r="L90" s="38"/>
      <c r="M90" s="38"/>
      <c r="N90" s="38">
        <f t="shared" si="1"/>
        <v>0</v>
      </c>
      <c r="O90" s="38"/>
      <c r="P90" s="38"/>
      <c r="Q90" s="38">
        <f t="shared" si="2"/>
        <v>0</v>
      </c>
      <c r="R90" s="38"/>
      <c r="S90" s="17"/>
      <c r="T90" s="17">
        <f t="shared" si="3"/>
        <v>0</v>
      </c>
      <c r="U90" s="17"/>
      <c r="V90" s="18"/>
      <c r="W90" s="18">
        <f t="shared" si="4"/>
        <v>0</v>
      </c>
      <c r="X90" s="18"/>
      <c r="Y90" s="19"/>
      <c r="Z90" s="19">
        <f t="shared" si="5"/>
        <v>0</v>
      </c>
      <c r="AA90" s="40"/>
      <c r="AB90" s="15"/>
      <c r="AC90" s="38">
        <f t="shared" si="6"/>
        <v>0</v>
      </c>
      <c r="AD90" s="15"/>
      <c r="AE90" s="15"/>
    </row>
    <row r="91" spans="1:31" ht="15.5">
      <c r="A91" s="37">
        <v>88</v>
      </c>
      <c r="B91" s="38">
        <v>48</v>
      </c>
      <c r="C91" s="38">
        <v>2</v>
      </c>
      <c r="D91" s="38"/>
      <c r="E91" s="15" t="s">
        <v>160</v>
      </c>
      <c r="F91" s="38">
        <v>28.5</v>
      </c>
      <c r="G91" s="38" t="s">
        <v>21</v>
      </c>
      <c r="H91" s="38" t="s">
        <v>22</v>
      </c>
      <c r="I91" s="15">
        <v>60</v>
      </c>
      <c r="J91" s="38"/>
      <c r="K91" s="38">
        <f t="shared" si="0"/>
        <v>0</v>
      </c>
      <c r="L91" s="38"/>
      <c r="M91" s="38"/>
      <c r="N91" s="38">
        <f t="shared" si="1"/>
        <v>0</v>
      </c>
      <c r="O91" s="38"/>
      <c r="P91" s="38"/>
      <c r="Q91" s="38">
        <f t="shared" si="2"/>
        <v>0</v>
      </c>
      <c r="R91" s="38"/>
      <c r="S91" s="17"/>
      <c r="T91" s="17">
        <f t="shared" si="3"/>
        <v>0</v>
      </c>
      <c r="U91" s="17"/>
      <c r="V91" s="18"/>
      <c r="W91" s="18">
        <f t="shared" si="4"/>
        <v>0</v>
      </c>
      <c r="X91" s="18"/>
      <c r="Y91" s="19"/>
      <c r="Z91" s="19">
        <f t="shared" si="5"/>
        <v>0</v>
      </c>
      <c r="AA91" s="40"/>
      <c r="AB91" s="15">
        <v>49</v>
      </c>
      <c r="AC91" s="38">
        <f t="shared" si="6"/>
        <v>49</v>
      </c>
      <c r="AD91" s="15"/>
      <c r="AE91" s="15"/>
    </row>
    <row r="92" spans="1:31" ht="15.5">
      <c r="A92" s="37">
        <v>89</v>
      </c>
      <c r="B92" s="38">
        <v>49</v>
      </c>
      <c r="C92" s="38"/>
      <c r="D92" s="38"/>
      <c r="E92" s="15" t="s">
        <v>162</v>
      </c>
      <c r="F92" s="38">
        <v>48.8</v>
      </c>
      <c r="G92" s="38" t="s">
        <v>21</v>
      </c>
      <c r="H92" s="38" t="s">
        <v>22</v>
      </c>
      <c r="I92" s="15">
        <v>80</v>
      </c>
      <c r="J92" s="38"/>
      <c r="K92" s="38">
        <f t="shared" si="0"/>
        <v>0</v>
      </c>
      <c r="L92" s="38"/>
      <c r="M92" s="38"/>
      <c r="N92" s="38">
        <f t="shared" si="1"/>
        <v>0</v>
      </c>
      <c r="O92" s="38"/>
      <c r="P92" s="38"/>
      <c r="Q92" s="38">
        <f t="shared" si="2"/>
        <v>0</v>
      </c>
      <c r="R92" s="38"/>
      <c r="S92" s="17"/>
      <c r="T92" s="17">
        <f t="shared" si="3"/>
        <v>0</v>
      </c>
      <c r="U92" s="17"/>
      <c r="V92" s="18"/>
      <c r="W92" s="18">
        <f t="shared" si="4"/>
        <v>0</v>
      </c>
      <c r="X92" s="18"/>
      <c r="Y92" s="19"/>
      <c r="Z92" s="19">
        <f t="shared" si="5"/>
        <v>0</v>
      </c>
      <c r="AA92" s="40"/>
      <c r="AB92" s="15">
        <v>39</v>
      </c>
      <c r="AC92" s="38">
        <f t="shared" si="6"/>
        <v>39</v>
      </c>
      <c r="AD92" s="15"/>
      <c r="AE92" s="15"/>
    </row>
    <row r="93" spans="1:31" ht="15.5">
      <c r="A93" s="37">
        <v>90</v>
      </c>
      <c r="B93" s="38">
        <v>50</v>
      </c>
      <c r="C93" s="38"/>
      <c r="D93" s="38"/>
      <c r="E93" s="15" t="s">
        <v>164</v>
      </c>
      <c r="F93" s="38">
        <v>42</v>
      </c>
      <c r="G93" s="38" t="s">
        <v>21</v>
      </c>
      <c r="H93" s="38" t="s">
        <v>22</v>
      </c>
      <c r="I93" s="15">
        <v>80</v>
      </c>
      <c r="J93" s="38"/>
      <c r="K93" s="38">
        <f t="shared" si="0"/>
        <v>0</v>
      </c>
      <c r="L93" s="38"/>
      <c r="M93" s="38"/>
      <c r="N93" s="38">
        <f t="shared" si="1"/>
        <v>0</v>
      </c>
      <c r="O93" s="38"/>
      <c r="P93" s="38"/>
      <c r="Q93" s="38">
        <f t="shared" si="2"/>
        <v>0</v>
      </c>
      <c r="R93" s="38"/>
      <c r="S93" s="17">
        <v>15</v>
      </c>
      <c r="T93" s="17">
        <f t="shared" si="3"/>
        <v>11</v>
      </c>
      <c r="U93" s="17">
        <v>4</v>
      </c>
      <c r="V93" s="18"/>
      <c r="W93" s="18">
        <f t="shared" si="4"/>
        <v>0</v>
      </c>
      <c r="X93" s="18"/>
      <c r="Y93" s="19"/>
      <c r="Z93" s="19">
        <f t="shared" si="5"/>
        <v>0</v>
      </c>
      <c r="AA93" s="40"/>
      <c r="AB93" s="15"/>
      <c r="AC93" s="38">
        <f t="shared" si="6"/>
        <v>0</v>
      </c>
      <c r="AD93" s="15"/>
      <c r="AE93" s="15"/>
    </row>
    <row r="94" spans="1:31" ht="15.5">
      <c r="A94" s="37">
        <v>91</v>
      </c>
      <c r="B94" s="38">
        <v>51</v>
      </c>
      <c r="C94" s="38"/>
      <c r="D94" s="38"/>
      <c r="E94" s="15" t="s">
        <v>166</v>
      </c>
      <c r="F94" s="38">
        <v>66</v>
      </c>
      <c r="G94" s="38" t="s">
        <v>21</v>
      </c>
      <c r="H94" s="38" t="s">
        <v>22</v>
      </c>
      <c r="I94" s="15">
        <v>120</v>
      </c>
      <c r="J94" s="38"/>
      <c r="K94" s="38">
        <f t="shared" si="0"/>
        <v>0</v>
      </c>
      <c r="L94" s="38"/>
      <c r="M94" s="38"/>
      <c r="N94" s="38">
        <f t="shared" si="1"/>
        <v>0</v>
      </c>
      <c r="O94" s="38"/>
      <c r="P94" s="38"/>
      <c r="Q94" s="38">
        <f t="shared" si="2"/>
        <v>0</v>
      </c>
      <c r="R94" s="38"/>
      <c r="S94" s="17">
        <v>15</v>
      </c>
      <c r="T94" s="17">
        <f t="shared" si="3"/>
        <v>15</v>
      </c>
      <c r="U94" s="17"/>
      <c r="V94" s="18"/>
      <c r="W94" s="18">
        <f t="shared" si="4"/>
        <v>0</v>
      </c>
      <c r="X94" s="18"/>
      <c r="Y94" s="19"/>
      <c r="Z94" s="19">
        <f t="shared" si="5"/>
        <v>0</v>
      </c>
      <c r="AA94" s="40"/>
      <c r="AB94" s="15"/>
      <c r="AC94" s="38">
        <f t="shared" si="6"/>
        <v>0</v>
      </c>
      <c r="AD94" s="15"/>
      <c r="AE94" s="15"/>
    </row>
    <row r="95" spans="1:31" ht="15.5">
      <c r="A95" s="37">
        <v>92</v>
      </c>
      <c r="B95" s="38">
        <v>52</v>
      </c>
      <c r="C95" s="38"/>
      <c r="D95" s="38"/>
      <c r="E95" s="15" t="s">
        <v>168</v>
      </c>
      <c r="F95" s="38">
        <v>17.5</v>
      </c>
      <c r="G95" s="38" t="s">
        <v>66</v>
      </c>
      <c r="H95" s="38" t="s">
        <v>67</v>
      </c>
      <c r="I95" s="15">
        <v>10</v>
      </c>
      <c r="J95" s="38"/>
      <c r="K95" s="38">
        <f t="shared" si="0"/>
        <v>0</v>
      </c>
      <c r="L95" s="38"/>
      <c r="M95" s="38"/>
      <c r="N95" s="38">
        <f t="shared" si="1"/>
        <v>0</v>
      </c>
      <c r="O95" s="38"/>
      <c r="P95" s="38"/>
      <c r="Q95" s="38">
        <f t="shared" si="2"/>
        <v>0</v>
      </c>
      <c r="R95" s="38"/>
      <c r="S95" s="17"/>
      <c r="T95" s="17">
        <f t="shared" si="3"/>
        <v>0</v>
      </c>
      <c r="U95" s="17"/>
      <c r="V95" s="18"/>
      <c r="W95" s="18">
        <f t="shared" si="4"/>
        <v>0</v>
      </c>
      <c r="X95" s="18"/>
      <c r="Y95" s="19"/>
      <c r="Z95" s="19">
        <f t="shared" si="5"/>
        <v>0</v>
      </c>
      <c r="AA95" s="40"/>
      <c r="AB95" s="15"/>
      <c r="AC95" s="38">
        <f t="shared" si="6"/>
        <v>0</v>
      </c>
      <c r="AD95" s="15"/>
      <c r="AE95" s="15"/>
    </row>
    <row r="96" spans="1:31" ht="15.5">
      <c r="A96" s="37">
        <v>93</v>
      </c>
      <c r="B96" s="38">
        <v>53</v>
      </c>
      <c r="C96" s="38"/>
      <c r="D96" s="38"/>
      <c r="E96" s="15" t="s">
        <v>170</v>
      </c>
      <c r="F96" s="38">
        <v>28.9</v>
      </c>
      <c r="G96" s="38" t="s">
        <v>66</v>
      </c>
      <c r="H96" s="38" t="s">
        <v>67</v>
      </c>
      <c r="I96" s="15">
        <v>50</v>
      </c>
      <c r="J96" s="38"/>
      <c r="K96" s="38">
        <f t="shared" si="0"/>
        <v>0</v>
      </c>
      <c r="L96" s="38"/>
      <c r="M96" s="38"/>
      <c r="N96" s="38">
        <f t="shared" si="1"/>
        <v>0</v>
      </c>
      <c r="O96" s="38"/>
      <c r="P96" s="38"/>
      <c r="Q96" s="38">
        <f t="shared" si="2"/>
        <v>0</v>
      </c>
      <c r="R96" s="38"/>
      <c r="S96" s="17"/>
      <c r="T96" s="17">
        <f t="shared" si="3"/>
        <v>0</v>
      </c>
      <c r="U96" s="17"/>
      <c r="V96" s="18"/>
      <c r="W96" s="18">
        <f t="shared" si="4"/>
        <v>0</v>
      </c>
      <c r="X96" s="18"/>
      <c r="Y96" s="19"/>
      <c r="Z96" s="19">
        <f t="shared" si="5"/>
        <v>0</v>
      </c>
      <c r="AA96" s="40"/>
      <c r="AB96" s="15"/>
      <c r="AC96" s="38">
        <f t="shared" si="6"/>
        <v>0</v>
      </c>
      <c r="AD96" s="15"/>
      <c r="AE96" s="15"/>
    </row>
    <row r="97" spans="1:31" ht="15.5">
      <c r="A97" s="37">
        <v>94</v>
      </c>
      <c r="B97" s="38">
        <v>54</v>
      </c>
      <c r="C97" s="38"/>
      <c r="D97" s="38"/>
      <c r="E97" s="15" t="s">
        <v>172</v>
      </c>
      <c r="F97" s="38">
        <v>1.5</v>
      </c>
      <c r="G97" s="38" t="s">
        <v>66</v>
      </c>
      <c r="H97" s="38" t="s">
        <v>67</v>
      </c>
      <c r="I97" s="15">
        <v>10</v>
      </c>
      <c r="J97" s="38"/>
      <c r="K97" s="38">
        <f t="shared" si="0"/>
        <v>0</v>
      </c>
      <c r="L97" s="38"/>
      <c r="M97" s="38"/>
      <c r="N97" s="38">
        <f t="shared" si="1"/>
        <v>0</v>
      </c>
      <c r="O97" s="38"/>
      <c r="P97" s="38"/>
      <c r="Q97" s="38">
        <f t="shared" si="2"/>
        <v>0</v>
      </c>
      <c r="R97" s="38"/>
      <c r="S97" s="17"/>
      <c r="T97" s="17">
        <f t="shared" si="3"/>
        <v>0</v>
      </c>
      <c r="U97" s="17"/>
      <c r="V97" s="18"/>
      <c r="W97" s="18">
        <f t="shared" si="4"/>
        <v>0</v>
      </c>
      <c r="X97" s="18"/>
      <c r="Y97" s="19"/>
      <c r="Z97" s="19">
        <f t="shared" si="5"/>
        <v>0</v>
      </c>
      <c r="AA97" s="40"/>
      <c r="AB97" s="15"/>
      <c r="AC97" s="38">
        <f t="shared" si="6"/>
        <v>0</v>
      </c>
      <c r="AD97" s="15"/>
      <c r="AE97" s="15"/>
    </row>
    <row r="98" spans="1:31" ht="15.5">
      <c r="A98" s="37">
        <v>95</v>
      </c>
      <c r="B98" s="38">
        <v>55</v>
      </c>
      <c r="C98" s="38"/>
      <c r="D98" s="38"/>
      <c r="E98" s="15" t="s">
        <v>174</v>
      </c>
      <c r="F98" s="38">
        <v>47.9</v>
      </c>
      <c r="G98" s="38" t="s">
        <v>66</v>
      </c>
      <c r="H98" s="38" t="s">
        <v>22</v>
      </c>
      <c r="I98" s="15">
        <v>110</v>
      </c>
      <c r="J98" s="38"/>
      <c r="K98" s="38">
        <f t="shared" si="0"/>
        <v>0</v>
      </c>
      <c r="L98" s="38"/>
      <c r="M98" s="38">
        <v>10</v>
      </c>
      <c r="N98" s="38">
        <f t="shared" si="1"/>
        <v>10</v>
      </c>
      <c r="O98" s="38"/>
      <c r="P98" s="38"/>
      <c r="Q98" s="38">
        <f t="shared" si="2"/>
        <v>0</v>
      </c>
      <c r="R98" s="38"/>
      <c r="S98" s="17">
        <v>12</v>
      </c>
      <c r="T98" s="17">
        <f t="shared" si="3"/>
        <v>12</v>
      </c>
      <c r="U98" s="17"/>
      <c r="V98" s="18">
        <v>20</v>
      </c>
      <c r="W98" s="18">
        <f t="shared" si="4"/>
        <v>1</v>
      </c>
      <c r="X98" s="18">
        <v>19</v>
      </c>
      <c r="Y98" s="19"/>
      <c r="Z98" s="19">
        <f t="shared" si="5"/>
        <v>0</v>
      </c>
      <c r="AA98" s="40"/>
      <c r="AB98" s="15"/>
      <c r="AC98" s="38">
        <f t="shared" si="6"/>
        <v>0</v>
      </c>
      <c r="AD98" s="15"/>
      <c r="AE98" s="15"/>
    </row>
    <row r="99" spans="1:31" ht="15.5">
      <c r="A99" s="37">
        <v>96</v>
      </c>
      <c r="B99" s="38">
        <v>56</v>
      </c>
      <c r="C99" s="38"/>
      <c r="D99" s="38"/>
      <c r="E99" s="15" t="s">
        <v>176</v>
      </c>
      <c r="F99" s="38">
        <v>33.700000000000003</v>
      </c>
      <c r="G99" s="38" t="s">
        <v>66</v>
      </c>
      <c r="H99" s="38" t="s">
        <v>22</v>
      </c>
      <c r="I99" s="15">
        <v>80</v>
      </c>
      <c r="J99" s="38">
        <v>18</v>
      </c>
      <c r="K99" s="38">
        <f t="shared" si="0"/>
        <v>18</v>
      </c>
      <c r="L99" s="38"/>
      <c r="M99" s="38"/>
      <c r="N99" s="38">
        <f t="shared" si="1"/>
        <v>0</v>
      </c>
      <c r="O99" s="38"/>
      <c r="P99" s="38"/>
      <c r="Q99" s="38">
        <f t="shared" si="2"/>
        <v>0</v>
      </c>
      <c r="R99" s="38"/>
      <c r="S99" s="17"/>
      <c r="T99" s="17">
        <f t="shared" si="3"/>
        <v>0</v>
      </c>
      <c r="U99" s="17"/>
      <c r="V99" s="18"/>
      <c r="W99" s="18">
        <f t="shared" si="4"/>
        <v>0</v>
      </c>
      <c r="X99" s="18"/>
      <c r="Y99" s="19">
        <v>10</v>
      </c>
      <c r="Z99" s="19">
        <f t="shared" si="5"/>
        <v>8</v>
      </c>
      <c r="AA99" s="40">
        <v>2</v>
      </c>
      <c r="AB99" s="15"/>
      <c r="AC99" s="38">
        <f t="shared" si="6"/>
        <v>0</v>
      </c>
      <c r="AD99" s="15"/>
      <c r="AE99" s="15"/>
    </row>
    <row r="100" spans="1:31" ht="15.5">
      <c r="A100" s="37">
        <v>97</v>
      </c>
      <c r="B100" s="38">
        <v>57</v>
      </c>
      <c r="C100" s="38"/>
      <c r="D100" s="38"/>
      <c r="E100" s="15" t="s">
        <v>178</v>
      </c>
      <c r="F100" s="38">
        <v>27</v>
      </c>
      <c r="G100" s="38" t="s">
        <v>66</v>
      </c>
      <c r="H100" s="38" t="s">
        <v>22</v>
      </c>
      <c r="I100" s="15">
        <v>50</v>
      </c>
      <c r="J100" s="38"/>
      <c r="K100" s="38">
        <f t="shared" si="0"/>
        <v>0</v>
      </c>
      <c r="L100" s="38"/>
      <c r="M100" s="38"/>
      <c r="N100" s="38">
        <f t="shared" si="1"/>
        <v>0</v>
      </c>
      <c r="O100" s="38"/>
      <c r="P100" s="38"/>
      <c r="Q100" s="38">
        <f t="shared" si="2"/>
        <v>0</v>
      </c>
      <c r="R100" s="38"/>
      <c r="S100" s="17"/>
      <c r="T100" s="17">
        <f t="shared" si="3"/>
        <v>0</v>
      </c>
      <c r="U100" s="17"/>
      <c r="V100" s="18"/>
      <c r="W100" s="18">
        <f t="shared" si="4"/>
        <v>0</v>
      </c>
      <c r="X100" s="18"/>
      <c r="Y100" s="19">
        <v>10</v>
      </c>
      <c r="Z100" s="19">
        <f t="shared" si="5"/>
        <v>8</v>
      </c>
      <c r="AA100" s="40">
        <v>2</v>
      </c>
      <c r="AB100" s="15"/>
      <c r="AC100" s="38">
        <f t="shared" si="6"/>
        <v>0</v>
      </c>
      <c r="AD100" s="15"/>
      <c r="AE100" s="15"/>
    </row>
    <row r="101" spans="1:31" ht="15.5">
      <c r="A101" s="37">
        <v>98</v>
      </c>
      <c r="B101" s="38">
        <v>58</v>
      </c>
      <c r="C101" s="38"/>
      <c r="D101" s="38"/>
      <c r="E101" s="15" t="s">
        <v>180</v>
      </c>
      <c r="F101" s="38">
        <v>40.700000000000003</v>
      </c>
      <c r="G101" s="38" t="s">
        <v>66</v>
      </c>
      <c r="H101" s="38" t="s">
        <v>22</v>
      </c>
      <c r="I101" s="15">
        <v>100</v>
      </c>
      <c r="J101" s="38">
        <v>14</v>
      </c>
      <c r="K101" s="38">
        <f t="shared" si="0"/>
        <v>14</v>
      </c>
      <c r="L101" s="38"/>
      <c r="M101" s="38"/>
      <c r="N101" s="38">
        <f t="shared" si="1"/>
        <v>0</v>
      </c>
      <c r="O101" s="38"/>
      <c r="P101" s="38"/>
      <c r="Q101" s="38">
        <f t="shared" si="2"/>
        <v>0</v>
      </c>
      <c r="R101" s="38"/>
      <c r="S101" s="17">
        <v>12</v>
      </c>
      <c r="T101" s="17">
        <f t="shared" si="3"/>
        <v>8</v>
      </c>
      <c r="U101" s="17">
        <v>4</v>
      </c>
      <c r="V101" s="18"/>
      <c r="W101" s="18">
        <f t="shared" si="4"/>
        <v>0</v>
      </c>
      <c r="X101" s="18"/>
      <c r="Y101" s="19"/>
      <c r="Z101" s="19">
        <f t="shared" si="5"/>
        <v>0</v>
      </c>
      <c r="AA101" s="40"/>
      <c r="AB101" s="15"/>
      <c r="AC101" s="38">
        <f t="shared" si="6"/>
        <v>0</v>
      </c>
      <c r="AD101" s="15"/>
      <c r="AE101" s="15"/>
    </row>
    <row r="102" spans="1:31" ht="15.5">
      <c r="A102" s="37">
        <v>99</v>
      </c>
      <c r="B102" s="38">
        <v>59</v>
      </c>
      <c r="C102" s="38"/>
      <c r="D102" s="38"/>
      <c r="E102" s="15" t="s">
        <v>182</v>
      </c>
      <c r="F102" s="38">
        <v>20.6</v>
      </c>
      <c r="G102" s="38" t="s">
        <v>21</v>
      </c>
      <c r="H102" s="38" t="s">
        <v>22</v>
      </c>
      <c r="I102" s="15">
        <v>50</v>
      </c>
      <c r="J102" s="38"/>
      <c r="K102" s="38">
        <f t="shared" si="0"/>
        <v>0</v>
      </c>
      <c r="L102" s="38"/>
      <c r="M102" s="38">
        <v>8</v>
      </c>
      <c r="N102" s="38">
        <f t="shared" si="1"/>
        <v>8</v>
      </c>
      <c r="O102" s="38"/>
      <c r="P102" s="38"/>
      <c r="Q102" s="38">
        <f t="shared" si="2"/>
        <v>0</v>
      </c>
      <c r="R102" s="38"/>
      <c r="S102" s="17"/>
      <c r="T102" s="17">
        <f t="shared" si="3"/>
        <v>0</v>
      </c>
      <c r="U102" s="17"/>
      <c r="V102" s="18">
        <v>25</v>
      </c>
      <c r="W102" s="18">
        <f t="shared" si="4"/>
        <v>1</v>
      </c>
      <c r="X102" s="18">
        <v>24</v>
      </c>
      <c r="Y102" s="19"/>
      <c r="Z102" s="19">
        <f t="shared" si="5"/>
        <v>0</v>
      </c>
      <c r="AA102" s="40"/>
      <c r="AB102" s="15"/>
      <c r="AC102" s="38">
        <f t="shared" si="6"/>
        <v>0</v>
      </c>
      <c r="AD102" s="15"/>
      <c r="AE102" s="15"/>
    </row>
    <row r="103" spans="1:31" ht="15.5">
      <c r="A103" s="37">
        <v>100</v>
      </c>
      <c r="B103" s="38">
        <v>60</v>
      </c>
      <c r="C103" s="38"/>
      <c r="D103" s="38"/>
      <c r="E103" s="15" t="s">
        <v>184</v>
      </c>
      <c r="F103" s="38">
        <v>12.3</v>
      </c>
      <c r="G103" s="38" t="s">
        <v>21</v>
      </c>
      <c r="H103" s="38" t="s">
        <v>22</v>
      </c>
      <c r="I103" s="15">
        <v>26</v>
      </c>
      <c r="J103" s="38"/>
      <c r="K103" s="38">
        <f t="shared" si="0"/>
        <v>0</v>
      </c>
      <c r="L103" s="38"/>
      <c r="M103" s="38"/>
      <c r="N103" s="38">
        <f t="shared" si="1"/>
        <v>0</v>
      </c>
      <c r="O103" s="38"/>
      <c r="P103" s="38"/>
      <c r="Q103" s="38">
        <f t="shared" si="2"/>
        <v>0</v>
      </c>
      <c r="R103" s="38"/>
      <c r="S103" s="17">
        <v>15</v>
      </c>
      <c r="T103" s="17">
        <f t="shared" si="3"/>
        <v>10</v>
      </c>
      <c r="U103" s="17">
        <v>5</v>
      </c>
      <c r="V103" s="18"/>
      <c r="W103" s="18">
        <f t="shared" si="4"/>
        <v>0</v>
      </c>
      <c r="X103" s="18"/>
      <c r="Y103" s="19"/>
      <c r="Z103" s="19">
        <f t="shared" si="5"/>
        <v>0</v>
      </c>
      <c r="AA103" s="40"/>
      <c r="AB103" s="15"/>
      <c r="AC103" s="38">
        <f t="shared" si="6"/>
        <v>0</v>
      </c>
      <c r="AD103" s="15"/>
      <c r="AE103" s="15"/>
    </row>
    <row r="104" spans="1:31" ht="15.5">
      <c r="A104" s="37">
        <v>101</v>
      </c>
      <c r="B104" s="38">
        <v>61</v>
      </c>
      <c r="C104" s="38"/>
      <c r="D104" s="38"/>
      <c r="E104" s="15" t="s">
        <v>186</v>
      </c>
      <c r="F104" s="38">
        <v>50.9</v>
      </c>
      <c r="G104" s="38" t="s">
        <v>21</v>
      </c>
      <c r="H104" s="38" t="s">
        <v>22</v>
      </c>
      <c r="I104" s="15">
        <v>100</v>
      </c>
      <c r="J104" s="38"/>
      <c r="K104" s="38">
        <f t="shared" si="0"/>
        <v>0</v>
      </c>
      <c r="L104" s="38"/>
      <c r="M104" s="38"/>
      <c r="N104" s="38">
        <f t="shared" si="1"/>
        <v>0</v>
      </c>
      <c r="O104" s="38"/>
      <c r="P104" s="38"/>
      <c r="Q104" s="38">
        <f t="shared" si="2"/>
        <v>0</v>
      </c>
      <c r="R104" s="38"/>
      <c r="S104" s="17"/>
      <c r="T104" s="17">
        <f t="shared" si="3"/>
        <v>0</v>
      </c>
      <c r="U104" s="17"/>
      <c r="V104" s="18"/>
      <c r="W104" s="18">
        <f t="shared" si="4"/>
        <v>0</v>
      </c>
      <c r="X104" s="18"/>
      <c r="Y104" s="19"/>
      <c r="Z104" s="19">
        <f t="shared" si="5"/>
        <v>0</v>
      </c>
      <c r="AA104" s="40"/>
      <c r="AB104" s="15">
        <v>30</v>
      </c>
      <c r="AC104" s="38">
        <f t="shared" si="6"/>
        <v>30</v>
      </c>
      <c r="AD104" s="15"/>
      <c r="AE104" s="15"/>
    </row>
    <row r="105" spans="1:31" ht="15.5">
      <c r="A105" s="37">
        <v>102</v>
      </c>
      <c r="B105" s="38">
        <v>62</v>
      </c>
      <c r="C105" s="38"/>
      <c r="D105" s="38"/>
      <c r="E105" s="15" t="s">
        <v>188</v>
      </c>
      <c r="F105" s="38">
        <v>19</v>
      </c>
      <c r="G105" s="38" t="s">
        <v>21</v>
      </c>
      <c r="H105" s="38" t="s">
        <v>22</v>
      </c>
      <c r="I105" s="15">
        <v>24</v>
      </c>
      <c r="J105" s="38"/>
      <c r="K105" s="38">
        <f t="shared" si="0"/>
        <v>0</v>
      </c>
      <c r="L105" s="38"/>
      <c r="M105" s="38"/>
      <c r="N105" s="38">
        <f t="shared" si="1"/>
        <v>0</v>
      </c>
      <c r="O105" s="38"/>
      <c r="P105" s="38"/>
      <c r="Q105" s="38">
        <f t="shared" si="2"/>
        <v>0</v>
      </c>
      <c r="R105" s="38"/>
      <c r="S105" s="17"/>
      <c r="T105" s="17">
        <f t="shared" si="3"/>
        <v>0</v>
      </c>
      <c r="U105" s="17"/>
      <c r="V105" s="18"/>
      <c r="W105" s="18">
        <f t="shared" si="4"/>
        <v>0</v>
      </c>
      <c r="X105" s="18"/>
      <c r="Y105" s="19"/>
      <c r="Z105" s="19">
        <f t="shared" si="5"/>
        <v>0</v>
      </c>
      <c r="AA105" s="40"/>
      <c r="AB105" s="15">
        <v>10</v>
      </c>
      <c r="AC105" s="38">
        <f t="shared" si="6"/>
        <v>10</v>
      </c>
      <c r="AD105" s="15"/>
      <c r="AE105" s="15"/>
    </row>
    <row r="106" spans="1:31" ht="15.5">
      <c r="A106" s="37">
        <v>103</v>
      </c>
      <c r="B106" s="38">
        <v>63</v>
      </c>
      <c r="C106" s="38"/>
      <c r="D106" s="38"/>
      <c r="E106" s="15" t="s">
        <v>190</v>
      </c>
      <c r="F106" s="38">
        <v>1.3</v>
      </c>
      <c r="G106" s="38" t="s">
        <v>21</v>
      </c>
      <c r="H106" s="38" t="s">
        <v>67</v>
      </c>
      <c r="I106" s="15">
        <v>10</v>
      </c>
      <c r="J106" s="38"/>
      <c r="K106" s="38">
        <f t="shared" si="0"/>
        <v>0</v>
      </c>
      <c r="L106" s="38"/>
      <c r="M106" s="38"/>
      <c r="N106" s="38">
        <f t="shared" si="1"/>
        <v>0</v>
      </c>
      <c r="O106" s="38"/>
      <c r="P106" s="38"/>
      <c r="Q106" s="38">
        <f t="shared" si="2"/>
        <v>0</v>
      </c>
      <c r="R106" s="38"/>
      <c r="S106" s="17"/>
      <c r="T106" s="17">
        <f t="shared" si="3"/>
        <v>0</v>
      </c>
      <c r="U106" s="17"/>
      <c r="V106" s="18">
        <v>23</v>
      </c>
      <c r="W106" s="18">
        <f t="shared" si="4"/>
        <v>0</v>
      </c>
      <c r="X106" s="18">
        <v>23</v>
      </c>
      <c r="Y106" s="19"/>
      <c r="Z106" s="19">
        <f t="shared" si="5"/>
        <v>0</v>
      </c>
      <c r="AA106" s="40"/>
      <c r="AB106" s="15"/>
      <c r="AC106" s="38">
        <f t="shared" si="6"/>
        <v>0</v>
      </c>
      <c r="AD106" s="15"/>
      <c r="AE106" s="15"/>
    </row>
    <row r="107" spans="1:31" ht="15.5">
      <c r="A107" s="104" t="s">
        <v>199</v>
      </c>
      <c r="B107" s="81"/>
      <c r="C107" s="81"/>
      <c r="D107" s="81"/>
      <c r="E107" s="82"/>
      <c r="F107" s="42">
        <v>2374</v>
      </c>
      <c r="G107" s="43"/>
      <c r="H107" s="43"/>
      <c r="I107" s="44">
        <f t="shared" ref="I107:AE107" si="7">SUM(I4:I106)</f>
        <v>6772</v>
      </c>
      <c r="J107" s="44">
        <f t="shared" si="7"/>
        <v>113</v>
      </c>
      <c r="K107" s="44">
        <f t="shared" si="7"/>
        <v>113</v>
      </c>
      <c r="L107" s="44">
        <f t="shared" si="7"/>
        <v>0</v>
      </c>
      <c r="M107" s="44">
        <f t="shared" si="7"/>
        <v>114</v>
      </c>
      <c r="N107" s="44">
        <f t="shared" si="7"/>
        <v>114</v>
      </c>
      <c r="O107" s="44">
        <f t="shared" si="7"/>
        <v>0</v>
      </c>
      <c r="P107" s="44">
        <f t="shared" si="7"/>
        <v>97</v>
      </c>
      <c r="Q107" s="44">
        <f t="shared" si="7"/>
        <v>97</v>
      </c>
      <c r="R107" s="44">
        <f t="shared" si="7"/>
        <v>0</v>
      </c>
      <c r="S107" s="44">
        <f t="shared" si="7"/>
        <v>245</v>
      </c>
      <c r="T107" s="44">
        <f t="shared" si="7"/>
        <v>130</v>
      </c>
      <c r="U107" s="44">
        <f t="shared" si="7"/>
        <v>115</v>
      </c>
      <c r="V107" s="44">
        <f t="shared" si="7"/>
        <v>388</v>
      </c>
      <c r="W107" s="44">
        <f t="shared" si="7"/>
        <v>89</v>
      </c>
      <c r="X107" s="44">
        <f t="shared" si="7"/>
        <v>299</v>
      </c>
      <c r="Y107" s="44">
        <f t="shared" si="7"/>
        <v>174</v>
      </c>
      <c r="Z107" s="44">
        <f t="shared" si="7"/>
        <v>152</v>
      </c>
      <c r="AA107" s="44">
        <f t="shared" si="7"/>
        <v>22</v>
      </c>
      <c r="AB107" s="44">
        <f t="shared" si="7"/>
        <v>311</v>
      </c>
      <c r="AC107" s="44">
        <f t="shared" si="7"/>
        <v>311</v>
      </c>
      <c r="AD107" s="44">
        <f t="shared" si="7"/>
        <v>0</v>
      </c>
      <c r="AE107" s="44">
        <f t="shared" si="7"/>
        <v>96</v>
      </c>
    </row>
    <row r="108" spans="1:31" ht="15.5">
      <c r="A108" s="45"/>
      <c r="B108" s="46"/>
      <c r="C108" s="45"/>
      <c r="D108" s="45"/>
      <c r="E108" s="45"/>
      <c r="F108" s="46"/>
      <c r="G108" s="45"/>
      <c r="H108" s="45"/>
      <c r="I108" s="45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5"/>
      <c r="AB108" s="45"/>
      <c r="AC108" s="45"/>
      <c r="AD108" s="45"/>
      <c r="AE108" s="45"/>
    </row>
    <row r="109" spans="1:31" ht="15.5">
      <c r="A109" s="47" t="s">
        <v>200</v>
      </c>
      <c r="B109" s="46"/>
      <c r="C109" s="45"/>
      <c r="D109" s="45"/>
      <c r="E109" s="45"/>
      <c r="F109" s="46"/>
      <c r="G109" s="45"/>
      <c r="H109" s="45"/>
      <c r="I109" s="45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5"/>
      <c r="AB109" s="45"/>
      <c r="AC109" s="45"/>
      <c r="AD109" s="45"/>
      <c r="AE109" s="45"/>
    </row>
    <row r="110" spans="1:31" ht="15.5">
      <c r="A110" s="48" t="s">
        <v>201</v>
      </c>
      <c r="B110" s="49"/>
      <c r="D110" s="48" t="s">
        <v>202</v>
      </c>
      <c r="E110" s="50">
        <f>J107+M107+P107+S107+V107+Y107+AB107+AE107</f>
        <v>1538</v>
      </c>
      <c r="F110" s="48" t="s">
        <v>203</v>
      </c>
    </row>
    <row r="111" spans="1:31" ht="15.5">
      <c r="A111" s="48" t="s">
        <v>204</v>
      </c>
      <c r="B111" s="49"/>
      <c r="D111" s="48" t="s">
        <v>202</v>
      </c>
      <c r="E111" s="50">
        <f>L107+O107+R107+U107+X107+AA107+AD107</f>
        <v>436</v>
      </c>
      <c r="F111" s="48" t="s">
        <v>203</v>
      </c>
    </row>
    <row r="112" spans="1:31" ht="15.5">
      <c r="A112" s="48" t="s">
        <v>205</v>
      </c>
      <c r="B112" s="49"/>
      <c r="D112" s="48" t="s">
        <v>202</v>
      </c>
      <c r="E112" s="50">
        <f>E110-E111</f>
        <v>1102</v>
      </c>
      <c r="F112" s="48" t="s">
        <v>203</v>
      </c>
    </row>
    <row r="113" spans="2:2" ht="12.5">
      <c r="B113" s="49"/>
    </row>
    <row r="114" spans="2:2" ht="12.5">
      <c r="B114" s="49"/>
    </row>
    <row r="115" spans="2:2" ht="12.5">
      <c r="B115" s="49"/>
    </row>
    <row r="116" spans="2:2" ht="12.5">
      <c r="B116" s="49"/>
    </row>
    <row r="117" spans="2:2" ht="12.5">
      <c r="B117" s="49"/>
    </row>
    <row r="118" spans="2:2" ht="12.5">
      <c r="B118" s="49"/>
    </row>
    <row r="119" spans="2:2" ht="12.5">
      <c r="B119" s="49"/>
    </row>
    <row r="120" spans="2:2" ht="12.5">
      <c r="B120" s="49"/>
    </row>
    <row r="121" spans="2:2" ht="12.5">
      <c r="B121" s="49"/>
    </row>
    <row r="122" spans="2:2" ht="12.5">
      <c r="B122" s="49"/>
    </row>
    <row r="123" spans="2:2" ht="12.5">
      <c r="B123" s="49"/>
    </row>
    <row r="124" spans="2:2" ht="12.5">
      <c r="B124" s="49"/>
    </row>
    <row r="125" spans="2:2" ht="12.5">
      <c r="B125" s="49"/>
    </row>
    <row r="126" spans="2:2" ht="12.5">
      <c r="B126" s="49"/>
    </row>
    <row r="127" spans="2:2" ht="12.5">
      <c r="B127" s="49"/>
    </row>
    <row r="128" spans="2:2" ht="12.5">
      <c r="B128" s="49"/>
    </row>
    <row r="129" spans="2:2" ht="12.5">
      <c r="B129" s="49"/>
    </row>
    <row r="130" spans="2:2" ht="12.5">
      <c r="B130" s="49"/>
    </row>
    <row r="131" spans="2:2" ht="12.5">
      <c r="B131" s="49"/>
    </row>
    <row r="132" spans="2:2" ht="12.5">
      <c r="B132" s="49"/>
    </row>
    <row r="133" spans="2:2" ht="12.5">
      <c r="B133" s="49"/>
    </row>
    <row r="134" spans="2:2" ht="12.5">
      <c r="B134" s="49"/>
    </row>
    <row r="135" spans="2:2" ht="12.5">
      <c r="B135" s="49"/>
    </row>
    <row r="136" spans="2:2" ht="12.5">
      <c r="B136" s="49"/>
    </row>
    <row r="137" spans="2:2" ht="12.5">
      <c r="B137" s="49"/>
    </row>
    <row r="138" spans="2:2" ht="12.5">
      <c r="B138" s="49"/>
    </row>
    <row r="139" spans="2:2" ht="12.5">
      <c r="B139" s="49"/>
    </row>
    <row r="140" spans="2:2" ht="12.5">
      <c r="B140" s="49"/>
    </row>
    <row r="141" spans="2:2" ht="12.5">
      <c r="B141" s="49"/>
    </row>
    <row r="142" spans="2:2" ht="12.5">
      <c r="B142" s="49"/>
    </row>
    <row r="143" spans="2:2" ht="12.5">
      <c r="B143" s="49"/>
    </row>
    <row r="144" spans="2:2" ht="12.5">
      <c r="B144" s="49"/>
    </row>
    <row r="145" spans="2:2" ht="12.5">
      <c r="B145" s="49"/>
    </row>
    <row r="146" spans="2:2" ht="12.5">
      <c r="B146" s="49"/>
    </row>
    <row r="147" spans="2:2" ht="12.5">
      <c r="B147" s="49"/>
    </row>
    <row r="148" spans="2:2" ht="12.5">
      <c r="B148" s="49"/>
    </row>
    <row r="149" spans="2:2" ht="12.5">
      <c r="B149" s="49"/>
    </row>
    <row r="150" spans="2:2" ht="12.5">
      <c r="B150" s="49"/>
    </row>
    <row r="151" spans="2:2" ht="12.5">
      <c r="B151" s="49"/>
    </row>
    <row r="152" spans="2:2" ht="12.5">
      <c r="B152" s="49"/>
    </row>
    <row r="153" spans="2:2" ht="12.5">
      <c r="B153" s="49"/>
    </row>
    <row r="154" spans="2:2" ht="12.5">
      <c r="B154" s="49"/>
    </row>
    <row r="155" spans="2:2" ht="12.5">
      <c r="B155" s="49"/>
    </row>
    <row r="156" spans="2:2" ht="12.5">
      <c r="B156" s="49"/>
    </row>
    <row r="157" spans="2:2" ht="12.5">
      <c r="B157" s="49"/>
    </row>
    <row r="158" spans="2:2" ht="12.5">
      <c r="B158" s="49"/>
    </row>
    <row r="159" spans="2:2" ht="12.5">
      <c r="B159" s="49"/>
    </row>
    <row r="160" spans="2:2" ht="12.5">
      <c r="B160" s="49"/>
    </row>
    <row r="161" spans="2:2" ht="12.5">
      <c r="B161" s="49"/>
    </row>
    <row r="162" spans="2:2" ht="12.5">
      <c r="B162" s="49"/>
    </row>
    <row r="163" spans="2:2" ht="12.5">
      <c r="B163" s="49"/>
    </row>
    <row r="164" spans="2:2" ht="12.5">
      <c r="B164" s="49"/>
    </row>
    <row r="165" spans="2:2" ht="12.5">
      <c r="B165" s="49"/>
    </row>
    <row r="166" spans="2:2" ht="12.5">
      <c r="B166" s="49"/>
    </row>
    <row r="167" spans="2:2" ht="12.5">
      <c r="B167" s="49"/>
    </row>
    <row r="168" spans="2:2" ht="12.5">
      <c r="B168" s="49"/>
    </row>
    <row r="169" spans="2:2" ht="12.5">
      <c r="B169" s="49"/>
    </row>
    <row r="170" spans="2:2" ht="12.5">
      <c r="B170" s="49"/>
    </row>
    <row r="171" spans="2:2" ht="12.5">
      <c r="B171" s="49"/>
    </row>
    <row r="172" spans="2:2" ht="12.5">
      <c r="B172" s="49"/>
    </row>
    <row r="173" spans="2:2" ht="12.5">
      <c r="B173" s="49"/>
    </row>
    <row r="174" spans="2:2" ht="12.5">
      <c r="B174" s="49"/>
    </row>
    <row r="175" spans="2:2" ht="12.5">
      <c r="B175" s="49"/>
    </row>
    <row r="176" spans="2:2" ht="12.5">
      <c r="B176" s="49"/>
    </row>
    <row r="177" spans="2:2" ht="12.5">
      <c r="B177" s="49"/>
    </row>
    <row r="178" spans="2:2" ht="12.5">
      <c r="B178" s="49"/>
    </row>
    <row r="179" spans="2:2" ht="12.5">
      <c r="B179" s="49"/>
    </row>
    <row r="180" spans="2:2" ht="12.5">
      <c r="B180" s="49"/>
    </row>
    <row r="181" spans="2:2" ht="12.5">
      <c r="B181" s="49"/>
    </row>
    <row r="182" spans="2:2" ht="12.5">
      <c r="B182" s="49"/>
    </row>
    <row r="183" spans="2:2" ht="12.5">
      <c r="B183" s="49"/>
    </row>
    <row r="184" spans="2:2" ht="12.5">
      <c r="B184" s="49"/>
    </row>
    <row r="185" spans="2:2" ht="12.5">
      <c r="B185" s="49"/>
    </row>
    <row r="186" spans="2:2" ht="12.5">
      <c r="B186" s="49"/>
    </row>
    <row r="187" spans="2:2" ht="12.5">
      <c r="B187" s="49"/>
    </row>
    <row r="188" spans="2:2" ht="12.5">
      <c r="B188" s="49"/>
    </row>
    <row r="189" spans="2:2" ht="12.5">
      <c r="B189" s="49"/>
    </row>
    <row r="190" spans="2:2" ht="12.5">
      <c r="B190" s="49"/>
    </row>
    <row r="191" spans="2:2" ht="12.5">
      <c r="B191" s="49"/>
    </row>
    <row r="192" spans="2:2" ht="12.5">
      <c r="B192" s="49"/>
    </row>
    <row r="193" spans="2:2" ht="12.5">
      <c r="B193" s="49"/>
    </row>
    <row r="194" spans="2:2" ht="12.5">
      <c r="B194" s="49"/>
    </row>
    <row r="195" spans="2:2" ht="12.5">
      <c r="B195" s="49"/>
    </row>
    <row r="196" spans="2:2" ht="12.5">
      <c r="B196" s="49"/>
    </row>
    <row r="197" spans="2:2" ht="12.5">
      <c r="B197" s="49"/>
    </row>
    <row r="198" spans="2:2" ht="12.5">
      <c r="B198" s="49"/>
    </row>
    <row r="199" spans="2:2" ht="12.5">
      <c r="B199" s="49"/>
    </row>
    <row r="200" spans="2:2" ht="12.5">
      <c r="B200" s="49"/>
    </row>
    <row r="201" spans="2:2" ht="12.5">
      <c r="B201" s="49"/>
    </row>
    <row r="202" spans="2:2" ht="12.5">
      <c r="B202" s="49"/>
    </row>
    <row r="203" spans="2:2" ht="12.5">
      <c r="B203" s="49"/>
    </row>
    <row r="204" spans="2:2" ht="12.5">
      <c r="B204" s="49"/>
    </row>
    <row r="205" spans="2:2" ht="12.5">
      <c r="B205" s="49"/>
    </row>
    <row r="206" spans="2:2" ht="12.5">
      <c r="B206" s="49"/>
    </row>
    <row r="207" spans="2:2" ht="12.5">
      <c r="B207" s="49"/>
    </row>
    <row r="208" spans="2:2" ht="12.5">
      <c r="B208" s="49"/>
    </row>
    <row r="209" spans="2:2" ht="12.5">
      <c r="B209" s="49"/>
    </row>
    <row r="210" spans="2:2" ht="12.5">
      <c r="B210" s="49"/>
    </row>
    <row r="211" spans="2:2" ht="12.5">
      <c r="B211" s="49"/>
    </row>
    <row r="212" spans="2:2" ht="12.5">
      <c r="B212" s="49"/>
    </row>
    <row r="213" spans="2:2" ht="12.5">
      <c r="B213" s="49"/>
    </row>
    <row r="214" spans="2:2" ht="12.5">
      <c r="B214" s="49"/>
    </row>
    <row r="215" spans="2:2" ht="12.5">
      <c r="B215" s="49"/>
    </row>
    <row r="216" spans="2:2" ht="12.5">
      <c r="B216" s="49"/>
    </row>
    <row r="217" spans="2:2" ht="12.5">
      <c r="B217" s="49"/>
    </row>
    <row r="218" spans="2:2" ht="12.5">
      <c r="B218" s="49"/>
    </row>
    <row r="219" spans="2:2" ht="12.5">
      <c r="B219" s="49"/>
    </row>
    <row r="220" spans="2:2" ht="12.5">
      <c r="B220" s="49"/>
    </row>
    <row r="221" spans="2:2" ht="12.5">
      <c r="B221" s="49"/>
    </row>
    <row r="222" spans="2:2" ht="12.5">
      <c r="B222" s="49"/>
    </row>
    <row r="223" spans="2:2" ht="12.5">
      <c r="B223" s="49"/>
    </row>
    <row r="224" spans="2:2" ht="12.5">
      <c r="B224" s="49"/>
    </row>
    <row r="225" spans="2:2" ht="12.5">
      <c r="B225" s="49"/>
    </row>
    <row r="226" spans="2:2" ht="12.5">
      <c r="B226" s="49"/>
    </row>
    <row r="227" spans="2:2" ht="12.5">
      <c r="B227" s="49"/>
    </row>
    <row r="228" spans="2:2" ht="12.5">
      <c r="B228" s="49"/>
    </row>
    <row r="229" spans="2:2" ht="12.5">
      <c r="B229" s="49"/>
    </row>
    <row r="230" spans="2:2" ht="12.5">
      <c r="B230" s="49"/>
    </row>
    <row r="231" spans="2:2" ht="12.5">
      <c r="B231" s="49"/>
    </row>
    <row r="232" spans="2:2" ht="12.5">
      <c r="B232" s="49"/>
    </row>
    <row r="233" spans="2:2" ht="12.5">
      <c r="B233" s="49"/>
    </row>
    <row r="234" spans="2:2" ht="12.5">
      <c r="B234" s="49"/>
    </row>
    <row r="235" spans="2:2" ht="12.5">
      <c r="B235" s="49"/>
    </row>
    <row r="236" spans="2:2" ht="12.5">
      <c r="B236" s="49"/>
    </row>
    <row r="237" spans="2:2" ht="12.5">
      <c r="B237" s="49"/>
    </row>
    <row r="238" spans="2:2" ht="12.5">
      <c r="B238" s="49"/>
    </row>
    <row r="239" spans="2:2" ht="12.5">
      <c r="B239" s="49"/>
    </row>
    <row r="240" spans="2:2" ht="12.5">
      <c r="B240" s="49"/>
    </row>
    <row r="241" spans="2:2" ht="12.5">
      <c r="B241" s="49"/>
    </row>
    <row r="242" spans="2:2" ht="12.5">
      <c r="B242" s="49"/>
    </row>
    <row r="243" spans="2:2" ht="12.5">
      <c r="B243" s="49"/>
    </row>
    <row r="244" spans="2:2" ht="12.5">
      <c r="B244" s="49"/>
    </row>
    <row r="245" spans="2:2" ht="12.5">
      <c r="B245" s="49"/>
    </row>
    <row r="246" spans="2:2" ht="12.5">
      <c r="B246" s="49"/>
    </row>
    <row r="247" spans="2:2" ht="12.5">
      <c r="B247" s="49"/>
    </row>
    <row r="248" spans="2:2" ht="12.5">
      <c r="B248" s="49"/>
    </row>
    <row r="249" spans="2:2" ht="12.5">
      <c r="B249" s="49"/>
    </row>
    <row r="250" spans="2:2" ht="12.5">
      <c r="B250" s="49"/>
    </row>
    <row r="251" spans="2:2" ht="12.5">
      <c r="B251" s="49"/>
    </row>
    <row r="252" spans="2:2" ht="12.5">
      <c r="B252" s="49"/>
    </row>
    <row r="253" spans="2:2" ht="12.5">
      <c r="B253" s="49"/>
    </row>
    <row r="254" spans="2:2" ht="12.5">
      <c r="B254" s="49"/>
    </row>
    <row r="255" spans="2:2" ht="12.5">
      <c r="B255" s="49"/>
    </row>
    <row r="256" spans="2:2" ht="12.5">
      <c r="B256" s="49"/>
    </row>
    <row r="257" spans="2:2" ht="12.5">
      <c r="B257" s="49"/>
    </row>
    <row r="258" spans="2:2" ht="12.5">
      <c r="B258" s="49"/>
    </row>
    <row r="259" spans="2:2" ht="12.5">
      <c r="B259" s="49"/>
    </row>
    <row r="260" spans="2:2" ht="12.5">
      <c r="B260" s="49"/>
    </row>
    <row r="261" spans="2:2" ht="12.5">
      <c r="B261" s="49"/>
    </row>
    <row r="262" spans="2:2" ht="12.5">
      <c r="B262" s="49"/>
    </row>
    <row r="263" spans="2:2" ht="12.5">
      <c r="B263" s="49"/>
    </row>
    <row r="264" spans="2:2" ht="12.5">
      <c r="B264" s="49"/>
    </row>
    <row r="265" spans="2:2" ht="12.5">
      <c r="B265" s="49"/>
    </row>
    <row r="266" spans="2:2" ht="12.5">
      <c r="B266" s="49"/>
    </row>
    <row r="267" spans="2:2" ht="12.5">
      <c r="B267" s="49"/>
    </row>
    <row r="268" spans="2:2" ht="12.5">
      <c r="B268" s="49"/>
    </row>
    <row r="269" spans="2:2" ht="12.5">
      <c r="B269" s="49"/>
    </row>
    <row r="270" spans="2:2" ht="12.5">
      <c r="B270" s="49"/>
    </row>
    <row r="271" spans="2:2" ht="12.5">
      <c r="B271" s="49"/>
    </row>
    <row r="272" spans="2:2" ht="12.5">
      <c r="B272" s="49"/>
    </row>
    <row r="273" spans="2:2" ht="12.5">
      <c r="B273" s="49"/>
    </row>
    <row r="274" spans="2:2" ht="12.5">
      <c r="B274" s="49"/>
    </row>
    <row r="275" spans="2:2" ht="12.5">
      <c r="B275" s="49"/>
    </row>
    <row r="276" spans="2:2" ht="12.5">
      <c r="B276" s="49"/>
    </row>
    <row r="277" spans="2:2" ht="12.5">
      <c r="B277" s="49"/>
    </row>
    <row r="278" spans="2:2" ht="12.5">
      <c r="B278" s="49"/>
    </row>
    <row r="279" spans="2:2" ht="12.5">
      <c r="B279" s="49"/>
    </row>
    <row r="280" spans="2:2" ht="12.5">
      <c r="B280" s="49"/>
    </row>
    <row r="281" spans="2:2" ht="12.5">
      <c r="B281" s="49"/>
    </row>
    <row r="282" spans="2:2" ht="12.5">
      <c r="B282" s="49"/>
    </row>
    <row r="283" spans="2:2" ht="12.5">
      <c r="B283" s="49"/>
    </row>
    <row r="284" spans="2:2" ht="12.5">
      <c r="B284" s="49"/>
    </row>
    <row r="285" spans="2:2" ht="12.5">
      <c r="B285" s="49"/>
    </row>
    <row r="286" spans="2:2" ht="12.5">
      <c r="B286" s="49"/>
    </row>
    <row r="287" spans="2:2" ht="12.5">
      <c r="B287" s="49"/>
    </row>
    <row r="288" spans="2:2" ht="12.5">
      <c r="B288" s="49"/>
    </row>
    <row r="289" spans="2:2" ht="12.5">
      <c r="B289" s="49"/>
    </row>
    <row r="290" spans="2:2" ht="12.5">
      <c r="B290" s="49"/>
    </row>
    <row r="291" spans="2:2" ht="12.5">
      <c r="B291" s="49"/>
    </row>
    <row r="292" spans="2:2" ht="12.5">
      <c r="B292" s="49"/>
    </row>
    <row r="293" spans="2:2" ht="12.5">
      <c r="B293" s="49"/>
    </row>
    <row r="294" spans="2:2" ht="12.5">
      <c r="B294" s="49"/>
    </row>
    <row r="295" spans="2:2" ht="12.5">
      <c r="B295" s="49"/>
    </row>
    <row r="296" spans="2:2" ht="12.5">
      <c r="B296" s="49"/>
    </row>
    <row r="297" spans="2:2" ht="12.5">
      <c r="B297" s="49"/>
    </row>
    <row r="298" spans="2:2" ht="12.5">
      <c r="B298" s="49"/>
    </row>
    <row r="299" spans="2:2" ht="12.5">
      <c r="B299" s="49"/>
    </row>
    <row r="300" spans="2:2" ht="12.5">
      <c r="B300" s="49"/>
    </row>
    <row r="301" spans="2:2" ht="12.5">
      <c r="B301" s="49"/>
    </row>
    <row r="302" spans="2:2" ht="12.5">
      <c r="B302" s="49"/>
    </row>
    <row r="303" spans="2:2" ht="12.5">
      <c r="B303" s="49"/>
    </row>
    <row r="304" spans="2:2" ht="12.5">
      <c r="B304" s="49"/>
    </row>
    <row r="305" spans="2:2" ht="12.5">
      <c r="B305" s="49"/>
    </row>
    <row r="306" spans="2:2" ht="12.5">
      <c r="B306" s="49"/>
    </row>
    <row r="307" spans="2:2" ht="12.5">
      <c r="B307" s="49"/>
    </row>
    <row r="308" spans="2:2" ht="12.5">
      <c r="B308" s="49"/>
    </row>
    <row r="309" spans="2:2" ht="12.5">
      <c r="B309" s="49"/>
    </row>
    <row r="310" spans="2:2" ht="12.5">
      <c r="B310" s="49"/>
    </row>
    <row r="311" spans="2:2" ht="12.5">
      <c r="B311" s="49"/>
    </row>
    <row r="312" spans="2:2" ht="12.5">
      <c r="B312" s="49"/>
    </row>
    <row r="313" spans="2:2" ht="12.5">
      <c r="B313" s="49"/>
    </row>
    <row r="314" spans="2:2" ht="12.5">
      <c r="B314" s="49"/>
    </row>
    <row r="315" spans="2:2" ht="12.5">
      <c r="B315" s="49"/>
    </row>
    <row r="316" spans="2:2" ht="12.5">
      <c r="B316" s="49"/>
    </row>
    <row r="317" spans="2:2" ht="12.5">
      <c r="B317" s="49"/>
    </row>
    <row r="318" spans="2:2" ht="12.5">
      <c r="B318" s="49"/>
    </row>
    <row r="319" spans="2:2" ht="12.5">
      <c r="B319" s="49"/>
    </row>
    <row r="320" spans="2:2" ht="12.5">
      <c r="B320" s="49"/>
    </row>
    <row r="321" spans="2:2" ht="12.5">
      <c r="B321" s="49"/>
    </row>
    <row r="322" spans="2:2" ht="12.5">
      <c r="B322" s="49"/>
    </row>
    <row r="323" spans="2:2" ht="12.5">
      <c r="B323" s="49"/>
    </row>
    <row r="324" spans="2:2" ht="12.5">
      <c r="B324" s="49"/>
    </row>
    <row r="325" spans="2:2" ht="12.5">
      <c r="B325" s="49"/>
    </row>
    <row r="326" spans="2:2" ht="12.5">
      <c r="B326" s="49"/>
    </row>
    <row r="327" spans="2:2" ht="12.5">
      <c r="B327" s="49"/>
    </row>
    <row r="328" spans="2:2" ht="12.5">
      <c r="B328" s="49"/>
    </row>
    <row r="329" spans="2:2" ht="12.5">
      <c r="B329" s="49"/>
    </row>
    <row r="330" spans="2:2" ht="12.5">
      <c r="B330" s="49"/>
    </row>
    <row r="331" spans="2:2" ht="12.5">
      <c r="B331" s="49"/>
    </row>
    <row r="332" spans="2:2" ht="12.5">
      <c r="B332" s="49"/>
    </row>
    <row r="333" spans="2:2" ht="12.5">
      <c r="B333" s="49"/>
    </row>
    <row r="334" spans="2:2" ht="12.5">
      <c r="B334" s="49"/>
    </row>
    <row r="335" spans="2:2" ht="12.5">
      <c r="B335" s="49"/>
    </row>
    <row r="336" spans="2:2" ht="12.5">
      <c r="B336" s="49"/>
    </row>
    <row r="337" spans="2:2" ht="12.5">
      <c r="B337" s="49"/>
    </row>
    <row r="338" spans="2:2" ht="12.5">
      <c r="B338" s="49"/>
    </row>
    <row r="339" spans="2:2" ht="12.5">
      <c r="B339" s="49"/>
    </row>
    <row r="340" spans="2:2" ht="12.5">
      <c r="B340" s="49"/>
    </row>
    <row r="341" spans="2:2" ht="12.5">
      <c r="B341" s="49"/>
    </row>
    <row r="342" spans="2:2" ht="12.5">
      <c r="B342" s="49"/>
    </row>
    <row r="343" spans="2:2" ht="12.5">
      <c r="B343" s="49"/>
    </row>
    <row r="344" spans="2:2" ht="12.5">
      <c r="B344" s="49"/>
    </row>
    <row r="345" spans="2:2" ht="12.5">
      <c r="B345" s="49"/>
    </row>
    <row r="346" spans="2:2" ht="12.5">
      <c r="B346" s="49"/>
    </row>
    <row r="347" spans="2:2" ht="12.5">
      <c r="B347" s="49"/>
    </row>
    <row r="348" spans="2:2" ht="12.5">
      <c r="B348" s="49"/>
    </row>
    <row r="349" spans="2:2" ht="12.5">
      <c r="B349" s="49"/>
    </row>
    <row r="350" spans="2:2" ht="12.5">
      <c r="B350" s="49"/>
    </row>
    <row r="351" spans="2:2" ht="12.5">
      <c r="B351" s="49"/>
    </row>
    <row r="352" spans="2:2" ht="12.5">
      <c r="B352" s="49"/>
    </row>
    <row r="353" spans="2:2" ht="12.5">
      <c r="B353" s="49"/>
    </row>
    <row r="354" spans="2:2" ht="12.5">
      <c r="B354" s="49"/>
    </row>
    <row r="355" spans="2:2" ht="12.5">
      <c r="B355" s="49"/>
    </row>
    <row r="356" spans="2:2" ht="12.5">
      <c r="B356" s="49"/>
    </row>
    <row r="357" spans="2:2" ht="12.5">
      <c r="B357" s="49"/>
    </row>
    <row r="358" spans="2:2" ht="12.5">
      <c r="B358" s="49"/>
    </row>
    <row r="359" spans="2:2" ht="12.5">
      <c r="B359" s="49"/>
    </row>
    <row r="360" spans="2:2" ht="12.5">
      <c r="B360" s="49"/>
    </row>
    <row r="361" spans="2:2" ht="12.5">
      <c r="B361" s="49"/>
    </row>
    <row r="362" spans="2:2" ht="12.5">
      <c r="B362" s="49"/>
    </row>
    <row r="363" spans="2:2" ht="12.5">
      <c r="B363" s="49"/>
    </row>
    <row r="364" spans="2:2" ht="12.5">
      <c r="B364" s="49"/>
    </row>
    <row r="365" spans="2:2" ht="12.5">
      <c r="B365" s="49"/>
    </row>
    <row r="366" spans="2:2" ht="12.5">
      <c r="B366" s="49"/>
    </row>
    <row r="367" spans="2:2" ht="12.5">
      <c r="B367" s="49"/>
    </row>
    <row r="368" spans="2:2" ht="12.5">
      <c r="B368" s="49"/>
    </row>
    <row r="369" spans="2:2" ht="12.5">
      <c r="B369" s="49"/>
    </row>
    <row r="370" spans="2:2" ht="12.5">
      <c r="B370" s="49"/>
    </row>
    <row r="371" spans="2:2" ht="12.5">
      <c r="B371" s="49"/>
    </row>
    <row r="372" spans="2:2" ht="12.5">
      <c r="B372" s="49"/>
    </row>
    <row r="373" spans="2:2" ht="12.5">
      <c r="B373" s="49"/>
    </row>
    <row r="374" spans="2:2" ht="12.5">
      <c r="B374" s="49"/>
    </row>
    <row r="375" spans="2:2" ht="12.5">
      <c r="B375" s="49"/>
    </row>
    <row r="376" spans="2:2" ht="12.5">
      <c r="B376" s="49"/>
    </row>
    <row r="377" spans="2:2" ht="12.5">
      <c r="B377" s="49"/>
    </row>
    <row r="378" spans="2:2" ht="12.5">
      <c r="B378" s="49"/>
    </row>
    <row r="379" spans="2:2" ht="12.5">
      <c r="B379" s="49"/>
    </row>
    <row r="380" spans="2:2" ht="12.5">
      <c r="B380" s="49"/>
    </row>
    <row r="381" spans="2:2" ht="12.5">
      <c r="B381" s="49"/>
    </row>
    <row r="382" spans="2:2" ht="12.5">
      <c r="B382" s="49"/>
    </row>
    <row r="383" spans="2:2" ht="12.5">
      <c r="B383" s="49"/>
    </row>
    <row r="384" spans="2:2" ht="12.5">
      <c r="B384" s="49"/>
    </row>
    <row r="385" spans="2:2" ht="12.5">
      <c r="B385" s="49"/>
    </row>
    <row r="386" spans="2:2" ht="12.5">
      <c r="B386" s="49"/>
    </row>
    <row r="387" spans="2:2" ht="12.5">
      <c r="B387" s="49"/>
    </row>
    <row r="388" spans="2:2" ht="12.5">
      <c r="B388" s="49"/>
    </row>
    <row r="389" spans="2:2" ht="12.5">
      <c r="B389" s="49"/>
    </row>
    <row r="390" spans="2:2" ht="12.5">
      <c r="B390" s="49"/>
    </row>
    <row r="391" spans="2:2" ht="12.5">
      <c r="B391" s="49"/>
    </row>
    <row r="392" spans="2:2" ht="12.5">
      <c r="B392" s="49"/>
    </row>
    <row r="393" spans="2:2" ht="12.5">
      <c r="B393" s="49"/>
    </row>
    <row r="394" spans="2:2" ht="12.5">
      <c r="B394" s="49"/>
    </row>
    <row r="395" spans="2:2" ht="12.5">
      <c r="B395" s="49"/>
    </row>
    <row r="396" spans="2:2" ht="12.5">
      <c r="B396" s="49"/>
    </row>
    <row r="397" spans="2:2" ht="12.5">
      <c r="B397" s="49"/>
    </row>
    <row r="398" spans="2:2" ht="12.5">
      <c r="B398" s="49"/>
    </row>
    <row r="399" spans="2:2" ht="12.5">
      <c r="B399" s="49"/>
    </row>
    <row r="400" spans="2:2" ht="12.5">
      <c r="B400" s="49"/>
    </row>
    <row r="401" spans="2:2" ht="12.5">
      <c r="B401" s="49"/>
    </row>
    <row r="402" spans="2:2" ht="12.5">
      <c r="B402" s="49"/>
    </row>
    <row r="403" spans="2:2" ht="12.5">
      <c r="B403" s="49"/>
    </row>
    <row r="404" spans="2:2" ht="12.5">
      <c r="B404" s="49"/>
    </row>
    <row r="405" spans="2:2" ht="12.5">
      <c r="B405" s="49"/>
    </row>
    <row r="406" spans="2:2" ht="12.5">
      <c r="B406" s="49"/>
    </row>
    <row r="407" spans="2:2" ht="12.5">
      <c r="B407" s="49"/>
    </row>
    <row r="408" spans="2:2" ht="12.5">
      <c r="B408" s="49"/>
    </row>
    <row r="409" spans="2:2" ht="12.5">
      <c r="B409" s="49"/>
    </row>
    <row r="410" spans="2:2" ht="12.5">
      <c r="B410" s="49"/>
    </row>
    <row r="411" spans="2:2" ht="12.5">
      <c r="B411" s="49"/>
    </row>
    <row r="412" spans="2:2" ht="12.5">
      <c r="B412" s="49"/>
    </row>
    <row r="413" spans="2:2" ht="12.5">
      <c r="B413" s="49"/>
    </row>
    <row r="414" spans="2:2" ht="12.5">
      <c r="B414" s="49"/>
    </row>
    <row r="415" spans="2:2" ht="12.5">
      <c r="B415" s="49"/>
    </row>
    <row r="416" spans="2:2" ht="12.5">
      <c r="B416" s="49"/>
    </row>
    <row r="417" spans="2:2" ht="12.5">
      <c r="B417" s="49"/>
    </row>
    <row r="418" spans="2:2" ht="12.5">
      <c r="B418" s="49"/>
    </row>
    <row r="419" spans="2:2" ht="12.5">
      <c r="B419" s="49"/>
    </row>
    <row r="420" spans="2:2" ht="12.5">
      <c r="B420" s="49"/>
    </row>
    <row r="421" spans="2:2" ht="12.5">
      <c r="B421" s="49"/>
    </row>
    <row r="422" spans="2:2" ht="12.5">
      <c r="B422" s="49"/>
    </row>
    <row r="423" spans="2:2" ht="12.5">
      <c r="B423" s="49"/>
    </row>
    <row r="424" spans="2:2" ht="12.5">
      <c r="B424" s="49"/>
    </row>
    <row r="425" spans="2:2" ht="12.5">
      <c r="B425" s="49"/>
    </row>
    <row r="426" spans="2:2" ht="12.5">
      <c r="B426" s="49"/>
    </row>
    <row r="427" spans="2:2" ht="12.5">
      <c r="B427" s="49"/>
    </row>
    <row r="428" spans="2:2" ht="12.5">
      <c r="B428" s="49"/>
    </row>
    <row r="429" spans="2:2" ht="12.5">
      <c r="B429" s="49"/>
    </row>
    <row r="430" spans="2:2" ht="12.5">
      <c r="B430" s="49"/>
    </row>
    <row r="431" spans="2:2" ht="12.5">
      <c r="B431" s="49"/>
    </row>
    <row r="432" spans="2:2" ht="12.5">
      <c r="B432" s="49"/>
    </row>
    <row r="433" spans="2:2" ht="12.5">
      <c r="B433" s="49"/>
    </row>
    <row r="434" spans="2:2" ht="12.5">
      <c r="B434" s="49"/>
    </row>
    <row r="435" spans="2:2" ht="12.5">
      <c r="B435" s="49"/>
    </row>
    <row r="436" spans="2:2" ht="12.5">
      <c r="B436" s="49"/>
    </row>
    <row r="437" spans="2:2" ht="12.5">
      <c r="B437" s="49"/>
    </row>
    <row r="438" spans="2:2" ht="12.5">
      <c r="B438" s="49"/>
    </row>
    <row r="439" spans="2:2" ht="12.5">
      <c r="B439" s="49"/>
    </row>
    <row r="440" spans="2:2" ht="12.5">
      <c r="B440" s="49"/>
    </row>
    <row r="441" spans="2:2" ht="12.5">
      <c r="B441" s="49"/>
    </row>
    <row r="442" spans="2:2" ht="12.5">
      <c r="B442" s="49"/>
    </row>
    <row r="443" spans="2:2" ht="12.5">
      <c r="B443" s="49"/>
    </row>
    <row r="444" spans="2:2" ht="12.5">
      <c r="B444" s="49"/>
    </row>
    <row r="445" spans="2:2" ht="12.5">
      <c r="B445" s="49"/>
    </row>
    <row r="446" spans="2:2" ht="12.5">
      <c r="B446" s="49"/>
    </row>
    <row r="447" spans="2:2" ht="12.5">
      <c r="B447" s="49"/>
    </row>
    <row r="448" spans="2:2" ht="12.5">
      <c r="B448" s="49"/>
    </row>
    <row r="449" spans="2:2" ht="12.5">
      <c r="B449" s="49"/>
    </row>
    <row r="450" spans="2:2" ht="12.5">
      <c r="B450" s="49"/>
    </row>
    <row r="451" spans="2:2" ht="12.5">
      <c r="B451" s="49"/>
    </row>
    <row r="452" spans="2:2" ht="12.5">
      <c r="B452" s="49"/>
    </row>
    <row r="453" spans="2:2" ht="12.5">
      <c r="B453" s="49"/>
    </row>
    <row r="454" spans="2:2" ht="12.5">
      <c r="B454" s="49"/>
    </row>
    <row r="455" spans="2:2" ht="12.5">
      <c r="B455" s="49"/>
    </row>
    <row r="456" spans="2:2" ht="12.5">
      <c r="B456" s="49"/>
    </row>
    <row r="457" spans="2:2" ht="12.5">
      <c r="B457" s="49"/>
    </row>
    <row r="458" spans="2:2" ht="12.5">
      <c r="B458" s="49"/>
    </row>
    <row r="459" spans="2:2" ht="12.5">
      <c r="B459" s="49"/>
    </row>
    <row r="460" spans="2:2" ht="12.5">
      <c r="B460" s="49"/>
    </row>
    <row r="461" spans="2:2" ht="12.5">
      <c r="B461" s="49"/>
    </row>
    <row r="462" spans="2:2" ht="12.5">
      <c r="B462" s="49"/>
    </row>
    <row r="463" spans="2:2" ht="12.5">
      <c r="B463" s="49"/>
    </row>
    <row r="464" spans="2:2" ht="12.5">
      <c r="B464" s="49"/>
    </row>
    <row r="465" spans="2:2" ht="12.5">
      <c r="B465" s="49"/>
    </row>
    <row r="466" spans="2:2" ht="12.5">
      <c r="B466" s="49"/>
    </row>
    <row r="467" spans="2:2" ht="12.5">
      <c r="B467" s="49"/>
    </row>
    <row r="468" spans="2:2" ht="12.5">
      <c r="B468" s="49"/>
    </row>
    <row r="469" spans="2:2" ht="12.5">
      <c r="B469" s="49"/>
    </row>
    <row r="470" spans="2:2" ht="12.5">
      <c r="B470" s="49"/>
    </row>
    <row r="471" spans="2:2" ht="12.5">
      <c r="B471" s="49"/>
    </row>
    <row r="472" spans="2:2" ht="12.5">
      <c r="B472" s="49"/>
    </row>
    <row r="473" spans="2:2" ht="12.5">
      <c r="B473" s="49"/>
    </row>
    <row r="474" spans="2:2" ht="12.5">
      <c r="B474" s="49"/>
    </row>
    <row r="475" spans="2:2" ht="12.5">
      <c r="B475" s="49"/>
    </row>
    <row r="476" spans="2:2" ht="12.5">
      <c r="B476" s="49"/>
    </row>
    <row r="477" spans="2:2" ht="12.5">
      <c r="B477" s="49"/>
    </row>
    <row r="478" spans="2:2" ht="12.5">
      <c r="B478" s="49"/>
    </row>
    <row r="479" spans="2:2" ht="12.5">
      <c r="B479" s="49"/>
    </row>
    <row r="480" spans="2:2" ht="12.5">
      <c r="B480" s="49"/>
    </row>
    <row r="481" spans="2:2" ht="12.5">
      <c r="B481" s="49"/>
    </row>
    <row r="482" spans="2:2" ht="12.5">
      <c r="B482" s="49"/>
    </row>
    <row r="483" spans="2:2" ht="12.5">
      <c r="B483" s="49"/>
    </row>
    <row r="484" spans="2:2" ht="12.5">
      <c r="B484" s="49"/>
    </row>
    <row r="485" spans="2:2" ht="12.5">
      <c r="B485" s="49"/>
    </row>
    <row r="486" spans="2:2" ht="12.5">
      <c r="B486" s="49"/>
    </row>
    <row r="487" spans="2:2" ht="12.5">
      <c r="B487" s="49"/>
    </row>
    <row r="488" spans="2:2" ht="12.5">
      <c r="B488" s="49"/>
    </row>
    <row r="489" spans="2:2" ht="12.5">
      <c r="B489" s="49"/>
    </row>
    <row r="490" spans="2:2" ht="12.5">
      <c r="B490" s="49"/>
    </row>
    <row r="491" spans="2:2" ht="12.5">
      <c r="B491" s="49"/>
    </row>
    <row r="492" spans="2:2" ht="12.5">
      <c r="B492" s="49"/>
    </row>
    <row r="493" spans="2:2" ht="12.5">
      <c r="B493" s="49"/>
    </row>
    <row r="494" spans="2:2" ht="12.5">
      <c r="B494" s="49"/>
    </row>
    <row r="495" spans="2:2" ht="12.5">
      <c r="B495" s="49"/>
    </row>
    <row r="496" spans="2:2" ht="12.5">
      <c r="B496" s="49"/>
    </row>
    <row r="497" spans="2:2" ht="12.5">
      <c r="B497" s="49"/>
    </row>
    <row r="498" spans="2:2" ht="12.5">
      <c r="B498" s="49"/>
    </row>
    <row r="499" spans="2:2" ht="12.5">
      <c r="B499" s="49"/>
    </row>
    <row r="500" spans="2:2" ht="12.5">
      <c r="B500" s="49"/>
    </row>
    <row r="501" spans="2:2" ht="12.5">
      <c r="B501" s="49"/>
    </row>
    <row r="502" spans="2:2" ht="12.5">
      <c r="B502" s="49"/>
    </row>
    <row r="503" spans="2:2" ht="12.5">
      <c r="B503" s="49"/>
    </row>
    <row r="504" spans="2:2" ht="12.5">
      <c r="B504" s="49"/>
    </row>
    <row r="505" spans="2:2" ht="12.5">
      <c r="B505" s="49"/>
    </row>
    <row r="506" spans="2:2" ht="12.5">
      <c r="B506" s="49"/>
    </row>
    <row r="507" spans="2:2" ht="12.5">
      <c r="B507" s="49"/>
    </row>
    <row r="508" spans="2:2" ht="12.5">
      <c r="B508" s="49"/>
    </row>
    <row r="509" spans="2:2" ht="12.5">
      <c r="B509" s="49"/>
    </row>
    <row r="510" spans="2:2" ht="12.5">
      <c r="B510" s="49"/>
    </row>
    <row r="511" spans="2:2" ht="12.5">
      <c r="B511" s="49"/>
    </row>
    <row r="512" spans="2:2" ht="12.5">
      <c r="B512" s="49"/>
    </row>
    <row r="513" spans="2:2" ht="12.5">
      <c r="B513" s="49"/>
    </row>
    <row r="514" spans="2:2" ht="12.5">
      <c r="B514" s="49"/>
    </row>
    <row r="515" spans="2:2" ht="12.5">
      <c r="B515" s="49"/>
    </row>
    <row r="516" spans="2:2" ht="12.5">
      <c r="B516" s="49"/>
    </row>
    <row r="517" spans="2:2" ht="12.5">
      <c r="B517" s="49"/>
    </row>
    <row r="518" spans="2:2" ht="12.5">
      <c r="B518" s="49"/>
    </row>
    <row r="519" spans="2:2" ht="12.5">
      <c r="B519" s="49"/>
    </row>
    <row r="520" spans="2:2" ht="12.5">
      <c r="B520" s="49"/>
    </row>
    <row r="521" spans="2:2" ht="12.5">
      <c r="B521" s="49"/>
    </row>
    <row r="522" spans="2:2" ht="12.5">
      <c r="B522" s="49"/>
    </row>
    <row r="523" spans="2:2" ht="12.5">
      <c r="B523" s="49"/>
    </row>
    <row r="524" spans="2:2" ht="12.5">
      <c r="B524" s="49"/>
    </row>
    <row r="525" spans="2:2" ht="12.5">
      <c r="B525" s="49"/>
    </row>
    <row r="526" spans="2:2" ht="12.5">
      <c r="B526" s="49"/>
    </row>
    <row r="527" spans="2:2" ht="12.5">
      <c r="B527" s="49"/>
    </row>
    <row r="528" spans="2:2" ht="12.5">
      <c r="B528" s="49"/>
    </row>
    <row r="529" spans="2:2" ht="12.5">
      <c r="B529" s="49"/>
    </row>
    <row r="530" spans="2:2" ht="12.5">
      <c r="B530" s="49"/>
    </row>
    <row r="531" spans="2:2" ht="12.5">
      <c r="B531" s="49"/>
    </row>
    <row r="532" spans="2:2" ht="12.5">
      <c r="B532" s="49"/>
    </row>
    <row r="533" spans="2:2" ht="12.5">
      <c r="B533" s="49"/>
    </row>
    <row r="534" spans="2:2" ht="12.5">
      <c r="B534" s="49"/>
    </row>
    <row r="535" spans="2:2" ht="12.5">
      <c r="B535" s="49"/>
    </row>
    <row r="536" spans="2:2" ht="12.5">
      <c r="B536" s="49"/>
    </row>
    <row r="537" spans="2:2" ht="12.5">
      <c r="B537" s="49"/>
    </row>
    <row r="538" spans="2:2" ht="12.5">
      <c r="B538" s="49"/>
    </row>
    <row r="539" spans="2:2" ht="12.5">
      <c r="B539" s="49"/>
    </row>
    <row r="540" spans="2:2" ht="12.5">
      <c r="B540" s="49"/>
    </row>
    <row r="541" spans="2:2" ht="12.5">
      <c r="B541" s="49"/>
    </row>
    <row r="542" spans="2:2" ht="12.5">
      <c r="B542" s="49"/>
    </row>
    <row r="543" spans="2:2" ht="12.5">
      <c r="B543" s="49"/>
    </row>
    <row r="544" spans="2:2" ht="12.5">
      <c r="B544" s="49"/>
    </row>
    <row r="545" spans="2:2" ht="12.5">
      <c r="B545" s="49"/>
    </row>
    <row r="546" spans="2:2" ht="12.5">
      <c r="B546" s="49"/>
    </row>
    <row r="547" spans="2:2" ht="12.5">
      <c r="B547" s="49"/>
    </row>
    <row r="548" spans="2:2" ht="12.5">
      <c r="B548" s="49"/>
    </row>
    <row r="549" spans="2:2" ht="12.5">
      <c r="B549" s="49"/>
    </row>
    <row r="550" spans="2:2" ht="12.5">
      <c r="B550" s="49"/>
    </row>
    <row r="551" spans="2:2" ht="12.5">
      <c r="B551" s="49"/>
    </row>
    <row r="552" spans="2:2" ht="12.5">
      <c r="B552" s="49"/>
    </row>
    <row r="553" spans="2:2" ht="12.5">
      <c r="B553" s="49"/>
    </row>
    <row r="554" spans="2:2" ht="12.5">
      <c r="B554" s="49"/>
    </row>
    <row r="555" spans="2:2" ht="12.5">
      <c r="B555" s="49"/>
    </row>
    <row r="556" spans="2:2" ht="12.5">
      <c r="B556" s="49"/>
    </row>
    <row r="557" spans="2:2" ht="12.5">
      <c r="B557" s="49"/>
    </row>
    <row r="558" spans="2:2" ht="12.5">
      <c r="B558" s="49"/>
    </row>
    <row r="559" spans="2:2" ht="12.5">
      <c r="B559" s="49"/>
    </row>
    <row r="560" spans="2:2" ht="12.5">
      <c r="B560" s="49"/>
    </row>
    <row r="561" spans="2:2" ht="12.5">
      <c r="B561" s="49"/>
    </row>
    <row r="562" spans="2:2" ht="12.5">
      <c r="B562" s="49"/>
    </row>
    <row r="563" spans="2:2" ht="12.5">
      <c r="B563" s="49"/>
    </row>
    <row r="564" spans="2:2" ht="12.5">
      <c r="B564" s="49"/>
    </row>
    <row r="565" spans="2:2" ht="12.5">
      <c r="B565" s="49"/>
    </row>
    <row r="566" spans="2:2" ht="12.5">
      <c r="B566" s="49"/>
    </row>
    <row r="567" spans="2:2" ht="12.5">
      <c r="B567" s="49"/>
    </row>
    <row r="568" spans="2:2" ht="12.5">
      <c r="B568" s="49"/>
    </row>
    <row r="569" spans="2:2" ht="12.5">
      <c r="B569" s="49"/>
    </row>
    <row r="570" spans="2:2" ht="12.5">
      <c r="B570" s="49"/>
    </row>
    <row r="571" spans="2:2" ht="12.5">
      <c r="B571" s="49"/>
    </row>
    <row r="572" spans="2:2" ht="12.5">
      <c r="B572" s="49"/>
    </row>
    <row r="573" spans="2:2" ht="12.5">
      <c r="B573" s="49"/>
    </row>
    <row r="574" spans="2:2" ht="12.5">
      <c r="B574" s="49"/>
    </row>
    <row r="575" spans="2:2" ht="12.5">
      <c r="B575" s="49"/>
    </row>
    <row r="576" spans="2:2" ht="12.5">
      <c r="B576" s="49"/>
    </row>
    <row r="577" spans="2:2" ht="12.5">
      <c r="B577" s="49"/>
    </row>
    <row r="578" spans="2:2" ht="12.5">
      <c r="B578" s="49"/>
    </row>
    <row r="579" spans="2:2" ht="12.5">
      <c r="B579" s="49"/>
    </row>
    <row r="580" spans="2:2" ht="12.5">
      <c r="B580" s="49"/>
    </row>
    <row r="581" spans="2:2" ht="12.5">
      <c r="B581" s="49"/>
    </row>
    <row r="582" spans="2:2" ht="12.5">
      <c r="B582" s="49"/>
    </row>
    <row r="583" spans="2:2" ht="12.5">
      <c r="B583" s="49"/>
    </row>
    <row r="584" spans="2:2" ht="12.5">
      <c r="B584" s="49"/>
    </row>
    <row r="585" spans="2:2" ht="12.5">
      <c r="B585" s="49"/>
    </row>
    <row r="586" spans="2:2" ht="12.5">
      <c r="B586" s="49"/>
    </row>
    <row r="587" spans="2:2" ht="12.5">
      <c r="B587" s="49"/>
    </row>
    <row r="588" spans="2:2" ht="12.5">
      <c r="B588" s="49"/>
    </row>
    <row r="589" spans="2:2" ht="12.5">
      <c r="B589" s="49"/>
    </row>
    <row r="590" spans="2:2" ht="12.5">
      <c r="B590" s="49"/>
    </row>
    <row r="591" spans="2:2" ht="12.5">
      <c r="B591" s="49"/>
    </row>
    <row r="592" spans="2:2" ht="12.5">
      <c r="B592" s="49"/>
    </row>
    <row r="593" spans="2:2" ht="12.5">
      <c r="B593" s="49"/>
    </row>
    <row r="594" spans="2:2" ht="12.5">
      <c r="B594" s="49"/>
    </row>
    <row r="595" spans="2:2" ht="12.5">
      <c r="B595" s="49"/>
    </row>
    <row r="596" spans="2:2" ht="12.5">
      <c r="B596" s="49"/>
    </row>
    <row r="597" spans="2:2" ht="12.5">
      <c r="B597" s="49"/>
    </row>
    <row r="598" spans="2:2" ht="12.5">
      <c r="B598" s="49"/>
    </row>
    <row r="599" spans="2:2" ht="12.5">
      <c r="B599" s="49"/>
    </row>
    <row r="600" spans="2:2" ht="12.5">
      <c r="B600" s="49"/>
    </row>
    <row r="601" spans="2:2" ht="12.5">
      <c r="B601" s="49"/>
    </row>
    <row r="602" spans="2:2" ht="12.5">
      <c r="B602" s="49"/>
    </row>
    <row r="603" spans="2:2" ht="12.5">
      <c r="B603" s="49"/>
    </row>
    <row r="604" spans="2:2" ht="12.5">
      <c r="B604" s="49"/>
    </row>
    <row r="605" spans="2:2" ht="12.5">
      <c r="B605" s="49"/>
    </row>
    <row r="606" spans="2:2" ht="12.5">
      <c r="B606" s="49"/>
    </row>
    <row r="607" spans="2:2" ht="12.5">
      <c r="B607" s="49"/>
    </row>
    <row r="608" spans="2:2" ht="12.5">
      <c r="B608" s="49"/>
    </row>
    <row r="609" spans="2:2" ht="12.5">
      <c r="B609" s="49"/>
    </row>
    <row r="610" spans="2:2" ht="12.5">
      <c r="B610" s="49"/>
    </row>
    <row r="611" spans="2:2" ht="12.5">
      <c r="B611" s="49"/>
    </row>
    <row r="612" spans="2:2" ht="12.5">
      <c r="B612" s="49"/>
    </row>
    <row r="613" spans="2:2" ht="12.5">
      <c r="B613" s="49"/>
    </row>
    <row r="614" spans="2:2" ht="12.5">
      <c r="B614" s="49"/>
    </row>
    <row r="615" spans="2:2" ht="12.5">
      <c r="B615" s="49"/>
    </row>
    <row r="616" spans="2:2" ht="12.5">
      <c r="B616" s="49"/>
    </row>
    <row r="617" spans="2:2" ht="12.5">
      <c r="B617" s="49"/>
    </row>
    <row r="618" spans="2:2" ht="12.5">
      <c r="B618" s="49"/>
    </row>
    <row r="619" spans="2:2" ht="12.5">
      <c r="B619" s="49"/>
    </row>
    <row r="620" spans="2:2" ht="12.5">
      <c r="B620" s="49"/>
    </row>
    <row r="621" spans="2:2" ht="12.5">
      <c r="B621" s="49"/>
    </row>
    <row r="622" spans="2:2" ht="12.5">
      <c r="B622" s="49"/>
    </row>
    <row r="623" spans="2:2" ht="12.5">
      <c r="B623" s="49"/>
    </row>
    <row r="624" spans="2:2" ht="12.5">
      <c r="B624" s="49"/>
    </row>
    <row r="625" spans="2:2" ht="12.5">
      <c r="B625" s="49"/>
    </row>
    <row r="626" spans="2:2" ht="12.5">
      <c r="B626" s="49"/>
    </row>
    <row r="627" spans="2:2" ht="12.5">
      <c r="B627" s="49"/>
    </row>
    <row r="628" spans="2:2" ht="12.5">
      <c r="B628" s="49"/>
    </row>
    <row r="629" spans="2:2" ht="12.5">
      <c r="B629" s="49"/>
    </row>
    <row r="630" spans="2:2" ht="12.5">
      <c r="B630" s="49"/>
    </row>
    <row r="631" spans="2:2" ht="12.5">
      <c r="B631" s="49"/>
    </row>
    <row r="632" spans="2:2" ht="12.5">
      <c r="B632" s="49"/>
    </row>
    <row r="633" spans="2:2" ht="12.5">
      <c r="B633" s="49"/>
    </row>
    <row r="634" spans="2:2" ht="12.5">
      <c r="B634" s="49"/>
    </row>
    <row r="635" spans="2:2" ht="12.5">
      <c r="B635" s="49"/>
    </row>
    <row r="636" spans="2:2" ht="12.5">
      <c r="B636" s="49"/>
    </row>
    <row r="637" spans="2:2" ht="12.5">
      <c r="B637" s="49"/>
    </row>
    <row r="638" spans="2:2" ht="12.5">
      <c r="B638" s="49"/>
    </row>
    <row r="639" spans="2:2" ht="12.5">
      <c r="B639" s="49"/>
    </row>
    <row r="640" spans="2:2" ht="12.5">
      <c r="B640" s="49"/>
    </row>
    <row r="641" spans="2:2" ht="12.5">
      <c r="B641" s="49"/>
    </row>
    <row r="642" spans="2:2" ht="12.5">
      <c r="B642" s="49"/>
    </row>
    <row r="643" spans="2:2" ht="12.5">
      <c r="B643" s="49"/>
    </row>
    <row r="644" spans="2:2" ht="12.5">
      <c r="B644" s="49"/>
    </row>
    <row r="645" spans="2:2" ht="12.5">
      <c r="B645" s="49"/>
    </row>
    <row r="646" spans="2:2" ht="12.5">
      <c r="B646" s="49"/>
    </row>
    <row r="647" spans="2:2" ht="12.5">
      <c r="B647" s="49"/>
    </row>
    <row r="648" spans="2:2" ht="12.5">
      <c r="B648" s="49"/>
    </row>
    <row r="649" spans="2:2" ht="12.5">
      <c r="B649" s="49"/>
    </row>
    <row r="650" spans="2:2" ht="12.5">
      <c r="B650" s="49"/>
    </row>
    <row r="651" spans="2:2" ht="12.5">
      <c r="B651" s="49"/>
    </row>
    <row r="652" spans="2:2" ht="12.5">
      <c r="B652" s="49"/>
    </row>
    <row r="653" spans="2:2" ht="12.5">
      <c r="B653" s="49"/>
    </row>
    <row r="654" spans="2:2" ht="12.5">
      <c r="B654" s="49"/>
    </row>
    <row r="655" spans="2:2" ht="12.5">
      <c r="B655" s="49"/>
    </row>
    <row r="656" spans="2:2" ht="12.5">
      <c r="B656" s="49"/>
    </row>
    <row r="657" spans="2:2" ht="12.5">
      <c r="B657" s="49"/>
    </row>
    <row r="658" spans="2:2" ht="12.5">
      <c r="B658" s="49"/>
    </row>
    <row r="659" spans="2:2" ht="12.5">
      <c r="B659" s="49"/>
    </row>
    <row r="660" spans="2:2" ht="12.5">
      <c r="B660" s="49"/>
    </row>
    <row r="661" spans="2:2" ht="12.5">
      <c r="B661" s="49"/>
    </row>
    <row r="662" spans="2:2" ht="12.5">
      <c r="B662" s="49"/>
    </row>
    <row r="663" spans="2:2" ht="12.5">
      <c r="B663" s="49"/>
    </row>
    <row r="664" spans="2:2" ht="12.5">
      <c r="B664" s="49"/>
    </row>
    <row r="665" spans="2:2" ht="12.5">
      <c r="B665" s="49"/>
    </row>
    <row r="666" spans="2:2" ht="12.5">
      <c r="B666" s="49"/>
    </row>
    <row r="667" spans="2:2" ht="12.5">
      <c r="B667" s="49"/>
    </row>
    <row r="668" spans="2:2" ht="12.5">
      <c r="B668" s="49"/>
    </row>
    <row r="669" spans="2:2" ht="12.5">
      <c r="B669" s="49"/>
    </row>
    <row r="670" spans="2:2" ht="12.5">
      <c r="B670" s="49"/>
    </row>
    <row r="671" spans="2:2" ht="12.5">
      <c r="B671" s="49"/>
    </row>
    <row r="672" spans="2:2" ht="12.5">
      <c r="B672" s="49"/>
    </row>
    <row r="673" spans="2:2" ht="12.5">
      <c r="B673" s="49"/>
    </row>
    <row r="674" spans="2:2" ht="12.5">
      <c r="B674" s="49"/>
    </row>
    <row r="675" spans="2:2" ht="12.5">
      <c r="B675" s="49"/>
    </row>
    <row r="676" spans="2:2" ht="12.5">
      <c r="B676" s="49"/>
    </row>
    <row r="677" spans="2:2" ht="12.5">
      <c r="B677" s="49"/>
    </row>
    <row r="678" spans="2:2" ht="12.5">
      <c r="B678" s="49"/>
    </row>
    <row r="679" spans="2:2" ht="12.5">
      <c r="B679" s="49"/>
    </row>
    <row r="680" spans="2:2" ht="12.5">
      <c r="B680" s="49"/>
    </row>
    <row r="681" spans="2:2" ht="12.5">
      <c r="B681" s="49"/>
    </row>
    <row r="682" spans="2:2" ht="12.5">
      <c r="B682" s="49"/>
    </row>
    <row r="683" spans="2:2" ht="12.5">
      <c r="B683" s="49"/>
    </row>
    <row r="684" spans="2:2" ht="12.5">
      <c r="B684" s="49"/>
    </row>
    <row r="685" spans="2:2" ht="12.5">
      <c r="B685" s="49"/>
    </row>
    <row r="686" spans="2:2" ht="12.5">
      <c r="B686" s="49"/>
    </row>
    <row r="687" spans="2:2" ht="12.5">
      <c r="B687" s="49"/>
    </row>
    <row r="688" spans="2:2" ht="12.5">
      <c r="B688" s="49"/>
    </row>
    <row r="689" spans="2:2" ht="12.5">
      <c r="B689" s="49"/>
    </row>
    <row r="690" spans="2:2" ht="12.5">
      <c r="B690" s="49"/>
    </row>
    <row r="691" spans="2:2" ht="12.5">
      <c r="B691" s="49"/>
    </row>
    <row r="692" spans="2:2" ht="12.5">
      <c r="B692" s="49"/>
    </row>
    <row r="693" spans="2:2" ht="12.5">
      <c r="B693" s="49"/>
    </row>
    <row r="694" spans="2:2" ht="12.5">
      <c r="B694" s="49"/>
    </row>
    <row r="695" spans="2:2" ht="12.5">
      <c r="B695" s="49"/>
    </row>
    <row r="696" spans="2:2" ht="12.5">
      <c r="B696" s="49"/>
    </row>
    <row r="697" spans="2:2" ht="12.5">
      <c r="B697" s="49"/>
    </row>
    <row r="698" spans="2:2" ht="12.5">
      <c r="B698" s="49"/>
    </row>
    <row r="699" spans="2:2" ht="12.5">
      <c r="B699" s="49"/>
    </row>
    <row r="700" spans="2:2" ht="12.5">
      <c r="B700" s="49"/>
    </row>
    <row r="701" spans="2:2" ht="12.5">
      <c r="B701" s="49"/>
    </row>
    <row r="702" spans="2:2" ht="12.5">
      <c r="B702" s="49"/>
    </row>
    <row r="703" spans="2:2" ht="12.5">
      <c r="B703" s="49"/>
    </row>
    <row r="704" spans="2:2" ht="12.5">
      <c r="B704" s="49"/>
    </row>
    <row r="705" spans="2:2" ht="12.5">
      <c r="B705" s="49"/>
    </row>
    <row r="706" spans="2:2" ht="12.5">
      <c r="B706" s="49"/>
    </row>
    <row r="707" spans="2:2" ht="12.5">
      <c r="B707" s="49"/>
    </row>
    <row r="708" spans="2:2" ht="12.5">
      <c r="B708" s="49"/>
    </row>
    <row r="709" spans="2:2" ht="12.5">
      <c r="B709" s="49"/>
    </row>
    <row r="710" spans="2:2" ht="12.5">
      <c r="B710" s="49"/>
    </row>
    <row r="711" spans="2:2" ht="12.5">
      <c r="B711" s="49"/>
    </row>
    <row r="712" spans="2:2" ht="12.5">
      <c r="B712" s="49"/>
    </row>
    <row r="713" spans="2:2" ht="12.5">
      <c r="B713" s="49"/>
    </row>
    <row r="714" spans="2:2" ht="12.5">
      <c r="B714" s="49"/>
    </row>
    <row r="715" spans="2:2" ht="12.5">
      <c r="B715" s="49"/>
    </row>
    <row r="716" spans="2:2" ht="12.5">
      <c r="B716" s="49"/>
    </row>
    <row r="717" spans="2:2" ht="12.5">
      <c r="B717" s="49"/>
    </row>
    <row r="718" spans="2:2" ht="12.5">
      <c r="B718" s="49"/>
    </row>
    <row r="719" spans="2:2" ht="12.5">
      <c r="B719" s="49"/>
    </row>
    <row r="720" spans="2:2" ht="12.5">
      <c r="B720" s="49"/>
    </row>
    <row r="721" spans="2:2" ht="12.5">
      <c r="B721" s="49"/>
    </row>
    <row r="722" spans="2:2" ht="12.5">
      <c r="B722" s="49"/>
    </row>
    <row r="723" spans="2:2" ht="12.5">
      <c r="B723" s="49"/>
    </row>
    <row r="724" spans="2:2" ht="12.5">
      <c r="B724" s="49"/>
    </row>
    <row r="725" spans="2:2" ht="12.5">
      <c r="B725" s="49"/>
    </row>
    <row r="726" spans="2:2" ht="12.5">
      <c r="B726" s="49"/>
    </row>
    <row r="727" spans="2:2" ht="12.5">
      <c r="B727" s="49"/>
    </row>
    <row r="728" spans="2:2" ht="12.5">
      <c r="B728" s="49"/>
    </row>
    <row r="729" spans="2:2" ht="12.5">
      <c r="B729" s="49"/>
    </row>
    <row r="730" spans="2:2" ht="12.5">
      <c r="B730" s="49"/>
    </row>
    <row r="731" spans="2:2" ht="12.5">
      <c r="B731" s="49"/>
    </row>
    <row r="732" spans="2:2" ht="12.5">
      <c r="B732" s="49"/>
    </row>
    <row r="733" spans="2:2" ht="12.5">
      <c r="B733" s="49"/>
    </row>
    <row r="734" spans="2:2" ht="12.5">
      <c r="B734" s="49"/>
    </row>
    <row r="735" spans="2:2" ht="12.5">
      <c r="B735" s="49"/>
    </row>
    <row r="736" spans="2:2" ht="12.5">
      <c r="B736" s="49"/>
    </row>
    <row r="737" spans="2:2" ht="12.5">
      <c r="B737" s="49"/>
    </row>
    <row r="738" spans="2:2" ht="12.5">
      <c r="B738" s="49"/>
    </row>
    <row r="739" spans="2:2" ht="12.5">
      <c r="B739" s="49"/>
    </row>
    <row r="740" spans="2:2" ht="12.5">
      <c r="B740" s="49"/>
    </row>
    <row r="741" spans="2:2" ht="12.5">
      <c r="B741" s="49"/>
    </row>
    <row r="742" spans="2:2" ht="12.5">
      <c r="B742" s="49"/>
    </row>
    <row r="743" spans="2:2" ht="12.5">
      <c r="B743" s="49"/>
    </row>
    <row r="744" spans="2:2" ht="12.5">
      <c r="B744" s="49"/>
    </row>
    <row r="745" spans="2:2" ht="12.5">
      <c r="B745" s="49"/>
    </row>
    <row r="746" spans="2:2" ht="12.5">
      <c r="B746" s="49"/>
    </row>
    <row r="747" spans="2:2" ht="12.5">
      <c r="B747" s="49"/>
    </row>
    <row r="748" spans="2:2" ht="12.5">
      <c r="B748" s="49"/>
    </row>
    <row r="749" spans="2:2" ht="12.5">
      <c r="B749" s="49"/>
    </row>
    <row r="750" spans="2:2" ht="12.5">
      <c r="B750" s="49"/>
    </row>
    <row r="751" spans="2:2" ht="12.5">
      <c r="B751" s="49"/>
    </row>
    <row r="752" spans="2:2" ht="12.5">
      <c r="B752" s="49"/>
    </row>
    <row r="753" spans="2:2" ht="12.5">
      <c r="B753" s="49"/>
    </row>
    <row r="754" spans="2:2" ht="12.5">
      <c r="B754" s="49"/>
    </row>
    <row r="755" spans="2:2" ht="12.5">
      <c r="B755" s="49"/>
    </row>
    <row r="756" spans="2:2" ht="12.5">
      <c r="B756" s="49"/>
    </row>
    <row r="757" spans="2:2" ht="12.5">
      <c r="B757" s="49"/>
    </row>
    <row r="758" spans="2:2" ht="12.5">
      <c r="B758" s="49"/>
    </row>
    <row r="759" spans="2:2" ht="12.5">
      <c r="B759" s="49"/>
    </row>
    <row r="760" spans="2:2" ht="12.5">
      <c r="B760" s="49"/>
    </row>
    <row r="761" spans="2:2" ht="12.5">
      <c r="B761" s="49"/>
    </row>
    <row r="762" spans="2:2" ht="12.5">
      <c r="B762" s="49"/>
    </row>
    <row r="763" spans="2:2" ht="12.5">
      <c r="B763" s="49"/>
    </row>
    <row r="764" spans="2:2" ht="12.5">
      <c r="B764" s="49"/>
    </row>
    <row r="765" spans="2:2" ht="12.5">
      <c r="B765" s="49"/>
    </row>
    <row r="766" spans="2:2" ht="12.5">
      <c r="B766" s="49"/>
    </row>
    <row r="767" spans="2:2" ht="12.5">
      <c r="B767" s="49"/>
    </row>
    <row r="768" spans="2:2" ht="12.5">
      <c r="B768" s="49"/>
    </row>
    <row r="769" spans="2:2" ht="12.5">
      <c r="B769" s="49"/>
    </row>
    <row r="770" spans="2:2" ht="12.5">
      <c r="B770" s="49"/>
    </row>
    <row r="771" spans="2:2" ht="12.5">
      <c r="B771" s="49"/>
    </row>
    <row r="772" spans="2:2" ht="12.5">
      <c r="B772" s="49"/>
    </row>
    <row r="773" spans="2:2" ht="12.5">
      <c r="B773" s="49"/>
    </row>
    <row r="774" spans="2:2" ht="12.5">
      <c r="B774" s="49"/>
    </row>
    <row r="775" spans="2:2" ht="12.5">
      <c r="B775" s="49"/>
    </row>
    <row r="776" spans="2:2" ht="12.5">
      <c r="B776" s="49"/>
    </row>
    <row r="777" spans="2:2" ht="12.5">
      <c r="B777" s="49"/>
    </row>
    <row r="778" spans="2:2" ht="12.5">
      <c r="B778" s="49"/>
    </row>
    <row r="779" spans="2:2" ht="12.5">
      <c r="B779" s="49"/>
    </row>
    <row r="780" spans="2:2" ht="12.5">
      <c r="B780" s="49"/>
    </row>
    <row r="781" spans="2:2" ht="12.5">
      <c r="B781" s="49"/>
    </row>
    <row r="782" spans="2:2" ht="12.5">
      <c r="B782" s="49"/>
    </row>
    <row r="783" spans="2:2" ht="12.5">
      <c r="B783" s="49"/>
    </row>
    <row r="784" spans="2:2" ht="12.5">
      <c r="B784" s="49"/>
    </row>
    <row r="785" spans="2:2" ht="12.5">
      <c r="B785" s="49"/>
    </row>
    <row r="786" spans="2:2" ht="12.5">
      <c r="B786" s="49"/>
    </row>
    <row r="787" spans="2:2" ht="12.5">
      <c r="B787" s="49"/>
    </row>
    <row r="788" spans="2:2" ht="12.5">
      <c r="B788" s="49"/>
    </row>
    <row r="789" spans="2:2" ht="12.5">
      <c r="B789" s="49"/>
    </row>
    <row r="790" spans="2:2" ht="12.5">
      <c r="B790" s="49"/>
    </row>
    <row r="791" spans="2:2" ht="12.5">
      <c r="B791" s="49"/>
    </row>
    <row r="792" spans="2:2" ht="12.5">
      <c r="B792" s="49"/>
    </row>
    <row r="793" spans="2:2" ht="12.5">
      <c r="B793" s="49"/>
    </row>
    <row r="794" spans="2:2" ht="12.5">
      <c r="B794" s="49"/>
    </row>
    <row r="795" spans="2:2" ht="12.5">
      <c r="B795" s="49"/>
    </row>
    <row r="796" spans="2:2" ht="12.5">
      <c r="B796" s="49"/>
    </row>
    <row r="797" spans="2:2" ht="12.5">
      <c r="B797" s="49"/>
    </row>
    <row r="798" spans="2:2" ht="12.5">
      <c r="B798" s="49"/>
    </row>
    <row r="799" spans="2:2" ht="12.5">
      <c r="B799" s="49"/>
    </row>
    <row r="800" spans="2:2" ht="12.5">
      <c r="B800" s="49"/>
    </row>
    <row r="801" spans="2:2" ht="12.5">
      <c r="B801" s="49"/>
    </row>
    <row r="802" spans="2:2" ht="12.5">
      <c r="B802" s="49"/>
    </row>
    <row r="803" spans="2:2" ht="12.5">
      <c r="B803" s="49"/>
    </row>
    <row r="804" spans="2:2" ht="12.5">
      <c r="B804" s="49"/>
    </row>
    <row r="805" spans="2:2" ht="12.5">
      <c r="B805" s="49"/>
    </row>
    <row r="806" spans="2:2" ht="12.5">
      <c r="B806" s="49"/>
    </row>
    <row r="807" spans="2:2" ht="12.5">
      <c r="B807" s="49"/>
    </row>
    <row r="808" spans="2:2" ht="12.5">
      <c r="B808" s="49"/>
    </row>
    <row r="809" spans="2:2" ht="12.5">
      <c r="B809" s="49"/>
    </row>
    <row r="810" spans="2:2" ht="12.5">
      <c r="B810" s="49"/>
    </row>
    <row r="811" spans="2:2" ht="12.5">
      <c r="B811" s="49"/>
    </row>
    <row r="812" spans="2:2" ht="12.5">
      <c r="B812" s="49"/>
    </row>
    <row r="813" spans="2:2" ht="12.5">
      <c r="B813" s="49"/>
    </row>
    <row r="814" spans="2:2" ht="12.5">
      <c r="B814" s="49"/>
    </row>
    <row r="815" spans="2:2" ht="12.5">
      <c r="B815" s="49"/>
    </row>
    <row r="816" spans="2:2" ht="12.5">
      <c r="B816" s="49"/>
    </row>
    <row r="817" spans="2:2" ht="12.5">
      <c r="B817" s="49"/>
    </row>
    <row r="818" spans="2:2" ht="12.5">
      <c r="B818" s="49"/>
    </row>
    <row r="819" spans="2:2" ht="12.5">
      <c r="B819" s="49"/>
    </row>
    <row r="820" spans="2:2" ht="12.5">
      <c r="B820" s="49"/>
    </row>
    <row r="821" spans="2:2" ht="12.5">
      <c r="B821" s="49"/>
    </row>
    <row r="822" spans="2:2" ht="12.5">
      <c r="B822" s="49"/>
    </row>
    <row r="823" spans="2:2" ht="12.5">
      <c r="B823" s="49"/>
    </row>
    <row r="824" spans="2:2" ht="12.5">
      <c r="B824" s="49"/>
    </row>
    <row r="825" spans="2:2" ht="12.5">
      <c r="B825" s="49"/>
    </row>
    <row r="826" spans="2:2" ht="12.5">
      <c r="B826" s="49"/>
    </row>
    <row r="827" spans="2:2" ht="12.5">
      <c r="B827" s="49"/>
    </row>
    <row r="828" spans="2:2" ht="12.5">
      <c r="B828" s="49"/>
    </row>
    <row r="829" spans="2:2" ht="12.5">
      <c r="B829" s="49"/>
    </row>
    <row r="830" spans="2:2" ht="12.5">
      <c r="B830" s="49"/>
    </row>
    <row r="831" spans="2:2" ht="12.5">
      <c r="B831" s="49"/>
    </row>
    <row r="832" spans="2:2" ht="12.5">
      <c r="B832" s="49"/>
    </row>
    <row r="833" spans="2:2" ht="12.5">
      <c r="B833" s="49"/>
    </row>
    <row r="834" spans="2:2" ht="12.5">
      <c r="B834" s="49"/>
    </row>
    <row r="835" spans="2:2" ht="12.5">
      <c r="B835" s="49"/>
    </row>
    <row r="836" spans="2:2" ht="12.5">
      <c r="B836" s="49"/>
    </row>
    <row r="837" spans="2:2" ht="12.5">
      <c r="B837" s="49"/>
    </row>
    <row r="838" spans="2:2" ht="12.5">
      <c r="B838" s="49"/>
    </row>
    <row r="839" spans="2:2" ht="12.5">
      <c r="B839" s="49"/>
    </row>
    <row r="840" spans="2:2" ht="12.5">
      <c r="B840" s="49"/>
    </row>
    <row r="841" spans="2:2" ht="12.5">
      <c r="B841" s="49"/>
    </row>
    <row r="842" spans="2:2" ht="12.5">
      <c r="B842" s="49"/>
    </row>
    <row r="843" spans="2:2" ht="12.5">
      <c r="B843" s="49"/>
    </row>
    <row r="844" spans="2:2" ht="12.5">
      <c r="B844" s="49"/>
    </row>
    <row r="845" spans="2:2" ht="12.5">
      <c r="B845" s="49"/>
    </row>
    <row r="846" spans="2:2" ht="12.5">
      <c r="B846" s="49"/>
    </row>
    <row r="847" spans="2:2" ht="12.5">
      <c r="B847" s="49"/>
    </row>
    <row r="848" spans="2:2" ht="12.5">
      <c r="B848" s="49"/>
    </row>
    <row r="849" spans="2:2" ht="12.5">
      <c r="B849" s="49"/>
    </row>
    <row r="850" spans="2:2" ht="12.5">
      <c r="B850" s="49"/>
    </row>
    <row r="851" spans="2:2" ht="12.5">
      <c r="B851" s="49"/>
    </row>
    <row r="852" spans="2:2" ht="12.5">
      <c r="B852" s="49"/>
    </row>
    <row r="853" spans="2:2" ht="12.5">
      <c r="B853" s="49"/>
    </row>
    <row r="854" spans="2:2" ht="12.5">
      <c r="B854" s="49"/>
    </row>
    <row r="855" spans="2:2" ht="12.5">
      <c r="B855" s="49"/>
    </row>
    <row r="856" spans="2:2" ht="12.5">
      <c r="B856" s="49"/>
    </row>
    <row r="857" spans="2:2" ht="12.5">
      <c r="B857" s="49"/>
    </row>
    <row r="858" spans="2:2" ht="12.5">
      <c r="B858" s="49"/>
    </row>
    <row r="859" spans="2:2" ht="12.5">
      <c r="B859" s="49"/>
    </row>
    <row r="860" spans="2:2" ht="12.5">
      <c r="B860" s="49"/>
    </row>
    <row r="861" spans="2:2" ht="12.5">
      <c r="B861" s="49"/>
    </row>
    <row r="862" spans="2:2" ht="12.5">
      <c r="B862" s="49"/>
    </row>
    <row r="863" spans="2:2" ht="12.5">
      <c r="B863" s="49"/>
    </row>
    <row r="864" spans="2:2" ht="12.5">
      <c r="B864" s="49"/>
    </row>
    <row r="865" spans="2:2" ht="12.5">
      <c r="B865" s="49"/>
    </row>
    <row r="866" spans="2:2" ht="12.5">
      <c r="B866" s="49"/>
    </row>
    <row r="867" spans="2:2" ht="12.5">
      <c r="B867" s="49"/>
    </row>
    <row r="868" spans="2:2" ht="12.5">
      <c r="B868" s="49"/>
    </row>
    <row r="869" spans="2:2" ht="12.5">
      <c r="B869" s="49"/>
    </row>
    <row r="870" spans="2:2" ht="12.5">
      <c r="B870" s="49"/>
    </row>
    <row r="871" spans="2:2" ht="12.5">
      <c r="B871" s="49"/>
    </row>
    <row r="872" spans="2:2" ht="12.5">
      <c r="B872" s="49"/>
    </row>
    <row r="873" spans="2:2" ht="12.5">
      <c r="B873" s="49"/>
    </row>
    <row r="874" spans="2:2" ht="12.5">
      <c r="B874" s="49"/>
    </row>
    <row r="875" spans="2:2" ht="12.5">
      <c r="B875" s="49"/>
    </row>
    <row r="876" spans="2:2" ht="12.5">
      <c r="B876" s="49"/>
    </row>
    <row r="877" spans="2:2" ht="12.5">
      <c r="B877" s="49"/>
    </row>
    <row r="878" spans="2:2" ht="12.5">
      <c r="B878" s="49"/>
    </row>
    <row r="879" spans="2:2" ht="12.5">
      <c r="B879" s="49"/>
    </row>
    <row r="880" spans="2:2" ht="12.5">
      <c r="B880" s="49"/>
    </row>
    <row r="881" spans="2:2" ht="12.5">
      <c r="B881" s="49"/>
    </row>
    <row r="882" spans="2:2" ht="12.5">
      <c r="B882" s="49"/>
    </row>
    <row r="883" spans="2:2" ht="12.5">
      <c r="B883" s="49"/>
    </row>
    <row r="884" spans="2:2" ht="12.5">
      <c r="B884" s="49"/>
    </row>
    <row r="885" spans="2:2" ht="12.5">
      <c r="B885" s="49"/>
    </row>
    <row r="886" spans="2:2" ht="12.5">
      <c r="B886" s="49"/>
    </row>
    <row r="887" spans="2:2" ht="12.5">
      <c r="B887" s="49"/>
    </row>
    <row r="888" spans="2:2" ht="12.5">
      <c r="B888" s="49"/>
    </row>
    <row r="889" spans="2:2" ht="12.5">
      <c r="B889" s="49"/>
    </row>
    <row r="890" spans="2:2" ht="12.5">
      <c r="B890" s="49"/>
    </row>
    <row r="891" spans="2:2" ht="12.5">
      <c r="B891" s="49"/>
    </row>
    <row r="892" spans="2:2" ht="12.5">
      <c r="B892" s="49"/>
    </row>
    <row r="893" spans="2:2" ht="12.5">
      <c r="B893" s="49"/>
    </row>
    <row r="894" spans="2:2" ht="12.5">
      <c r="B894" s="49"/>
    </row>
    <row r="895" spans="2:2" ht="12.5">
      <c r="B895" s="49"/>
    </row>
    <row r="896" spans="2:2" ht="12.5">
      <c r="B896" s="49"/>
    </row>
    <row r="897" spans="2:2" ht="12.5">
      <c r="B897" s="49"/>
    </row>
    <row r="898" spans="2:2" ht="12.5">
      <c r="B898" s="49"/>
    </row>
    <row r="899" spans="2:2" ht="12.5">
      <c r="B899" s="49"/>
    </row>
    <row r="900" spans="2:2" ht="12.5">
      <c r="B900" s="49"/>
    </row>
    <row r="901" spans="2:2" ht="12.5">
      <c r="B901" s="49"/>
    </row>
    <row r="902" spans="2:2" ht="12.5">
      <c r="B902" s="49"/>
    </row>
    <row r="903" spans="2:2" ht="12.5">
      <c r="B903" s="49"/>
    </row>
    <row r="904" spans="2:2" ht="12.5">
      <c r="B904" s="49"/>
    </row>
    <row r="905" spans="2:2" ht="12.5">
      <c r="B905" s="49"/>
    </row>
    <row r="906" spans="2:2" ht="12.5">
      <c r="B906" s="49"/>
    </row>
    <row r="907" spans="2:2" ht="12.5">
      <c r="B907" s="49"/>
    </row>
    <row r="908" spans="2:2" ht="12.5">
      <c r="B908" s="49"/>
    </row>
    <row r="909" spans="2:2" ht="12.5">
      <c r="B909" s="49"/>
    </row>
    <row r="910" spans="2:2" ht="12.5">
      <c r="B910" s="49"/>
    </row>
    <row r="911" spans="2:2" ht="12.5">
      <c r="B911" s="49"/>
    </row>
    <row r="912" spans="2:2" ht="12.5">
      <c r="B912" s="49"/>
    </row>
    <row r="913" spans="2:2" ht="12.5">
      <c r="B913" s="49"/>
    </row>
    <row r="914" spans="2:2" ht="12.5">
      <c r="B914" s="49"/>
    </row>
    <row r="915" spans="2:2" ht="12.5">
      <c r="B915" s="49"/>
    </row>
    <row r="916" spans="2:2" ht="12.5">
      <c r="B916" s="49"/>
    </row>
    <row r="917" spans="2:2" ht="12.5">
      <c r="B917" s="49"/>
    </row>
    <row r="918" spans="2:2" ht="12.5">
      <c r="B918" s="49"/>
    </row>
    <row r="919" spans="2:2" ht="12.5">
      <c r="B919" s="49"/>
    </row>
    <row r="920" spans="2:2" ht="12.5">
      <c r="B920" s="49"/>
    </row>
    <row r="921" spans="2:2" ht="12.5">
      <c r="B921" s="49"/>
    </row>
    <row r="922" spans="2:2" ht="12.5">
      <c r="B922" s="49"/>
    </row>
    <row r="923" spans="2:2" ht="12.5">
      <c r="B923" s="49"/>
    </row>
    <row r="924" spans="2:2" ht="12.5">
      <c r="B924" s="49"/>
    </row>
    <row r="925" spans="2:2" ht="12.5">
      <c r="B925" s="49"/>
    </row>
    <row r="926" spans="2:2" ht="12.5">
      <c r="B926" s="49"/>
    </row>
    <row r="927" spans="2:2" ht="12.5">
      <c r="B927" s="49"/>
    </row>
    <row r="928" spans="2:2" ht="12.5">
      <c r="B928" s="49"/>
    </row>
    <row r="929" spans="2:2" ht="12.5">
      <c r="B929" s="49"/>
    </row>
    <row r="930" spans="2:2" ht="12.5">
      <c r="B930" s="49"/>
    </row>
    <row r="931" spans="2:2" ht="12.5">
      <c r="B931" s="49"/>
    </row>
    <row r="932" spans="2:2" ht="12.5">
      <c r="B932" s="49"/>
    </row>
    <row r="933" spans="2:2" ht="12.5">
      <c r="B933" s="49"/>
    </row>
    <row r="934" spans="2:2" ht="12.5">
      <c r="B934" s="49"/>
    </row>
    <row r="935" spans="2:2" ht="12.5">
      <c r="B935" s="49"/>
    </row>
    <row r="936" spans="2:2" ht="12.5">
      <c r="B936" s="49"/>
    </row>
    <row r="937" spans="2:2" ht="12.5">
      <c r="B937" s="49"/>
    </row>
    <row r="938" spans="2:2" ht="12.5">
      <c r="B938" s="49"/>
    </row>
    <row r="939" spans="2:2" ht="12.5">
      <c r="B939" s="49"/>
    </row>
    <row r="940" spans="2:2" ht="12.5">
      <c r="B940" s="49"/>
    </row>
    <row r="941" spans="2:2" ht="12.5">
      <c r="B941" s="49"/>
    </row>
    <row r="942" spans="2:2" ht="12.5">
      <c r="B942" s="49"/>
    </row>
    <row r="943" spans="2:2" ht="12.5">
      <c r="B943" s="49"/>
    </row>
    <row r="944" spans="2:2" ht="12.5">
      <c r="B944" s="49"/>
    </row>
    <row r="945" spans="2:2" ht="12.5">
      <c r="B945" s="49"/>
    </row>
    <row r="946" spans="2:2" ht="12.5">
      <c r="B946" s="49"/>
    </row>
    <row r="947" spans="2:2" ht="12.5">
      <c r="B947" s="49"/>
    </row>
    <row r="948" spans="2:2" ht="12.5">
      <c r="B948" s="49"/>
    </row>
    <row r="949" spans="2:2" ht="12.5">
      <c r="B949" s="49"/>
    </row>
    <row r="950" spans="2:2" ht="12.5">
      <c r="B950" s="49"/>
    </row>
    <row r="951" spans="2:2" ht="12.5">
      <c r="B951" s="49"/>
    </row>
    <row r="952" spans="2:2" ht="12.5">
      <c r="B952" s="49"/>
    </row>
    <row r="953" spans="2:2" ht="12.5">
      <c r="B953" s="49"/>
    </row>
    <row r="954" spans="2:2" ht="12.5">
      <c r="B954" s="49"/>
    </row>
    <row r="955" spans="2:2" ht="12.5">
      <c r="B955" s="49"/>
    </row>
    <row r="956" spans="2:2" ht="12.5">
      <c r="B956" s="49"/>
    </row>
    <row r="957" spans="2:2" ht="12.5">
      <c r="B957" s="49"/>
    </row>
    <row r="958" spans="2:2" ht="12.5">
      <c r="B958" s="49"/>
    </row>
    <row r="959" spans="2:2" ht="12.5">
      <c r="B959" s="49"/>
    </row>
    <row r="960" spans="2:2" ht="12.5">
      <c r="B960" s="49"/>
    </row>
    <row r="961" spans="2:2" ht="12.5">
      <c r="B961" s="49"/>
    </row>
    <row r="962" spans="2:2" ht="12.5">
      <c r="B962" s="49"/>
    </row>
    <row r="963" spans="2:2" ht="12.5">
      <c r="B963" s="49"/>
    </row>
    <row r="964" spans="2:2" ht="12.5">
      <c r="B964" s="49"/>
    </row>
    <row r="965" spans="2:2" ht="12.5">
      <c r="B965" s="49"/>
    </row>
    <row r="966" spans="2:2" ht="12.5">
      <c r="B966" s="49"/>
    </row>
    <row r="967" spans="2:2" ht="12.5">
      <c r="B967" s="49"/>
    </row>
    <row r="968" spans="2:2" ht="12.5">
      <c r="B968" s="49"/>
    </row>
    <row r="969" spans="2:2" ht="12.5">
      <c r="B969" s="49"/>
    </row>
    <row r="970" spans="2:2" ht="12.5">
      <c r="B970" s="49"/>
    </row>
    <row r="971" spans="2:2" ht="12.5">
      <c r="B971" s="49"/>
    </row>
    <row r="972" spans="2:2" ht="12.5">
      <c r="B972" s="49"/>
    </row>
    <row r="973" spans="2:2" ht="12.5">
      <c r="B973" s="49"/>
    </row>
    <row r="974" spans="2:2" ht="12.5">
      <c r="B974" s="49"/>
    </row>
    <row r="975" spans="2:2" ht="12.5">
      <c r="B975" s="49"/>
    </row>
    <row r="976" spans="2:2" ht="12.5">
      <c r="B976" s="49"/>
    </row>
    <row r="977" spans="2:2" ht="12.5">
      <c r="B977" s="49"/>
    </row>
    <row r="978" spans="2:2" ht="12.5">
      <c r="B978" s="49"/>
    </row>
    <row r="979" spans="2:2" ht="12.5">
      <c r="B979" s="49"/>
    </row>
    <row r="980" spans="2:2" ht="12.5">
      <c r="B980" s="49"/>
    </row>
    <row r="981" spans="2:2" ht="12.5">
      <c r="B981" s="49"/>
    </row>
    <row r="982" spans="2:2" ht="12.5">
      <c r="B982" s="49"/>
    </row>
    <row r="983" spans="2:2" ht="12.5">
      <c r="B983" s="49"/>
    </row>
    <row r="984" spans="2:2" ht="12.5">
      <c r="B984" s="49"/>
    </row>
    <row r="985" spans="2:2" ht="12.5">
      <c r="B985" s="49"/>
    </row>
    <row r="986" spans="2:2" ht="12.5">
      <c r="B986" s="49"/>
    </row>
    <row r="987" spans="2:2" ht="12.5">
      <c r="B987" s="49"/>
    </row>
    <row r="988" spans="2:2" ht="12.5">
      <c r="B988" s="49"/>
    </row>
    <row r="989" spans="2:2" ht="12.5">
      <c r="B989" s="49"/>
    </row>
    <row r="990" spans="2:2" ht="12.5">
      <c r="B990" s="49"/>
    </row>
    <row r="991" spans="2:2" ht="12.5">
      <c r="B991" s="49"/>
    </row>
    <row r="992" spans="2:2" ht="12.5">
      <c r="B992" s="49"/>
    </row>
    <row r="993" spans="2:2" ht="12.5">
      <c r="B993" s="49"/>
    </row>
    <row r="994" spans="2:2" ht="12.5">
      <c r="B994" s="49"/>
    </row>
    <row r="995" spans="2:2" ht="12.5">
      <c r="B995" s="49"/>
    </row>
    <row r="996" spans="2:2" ht="12.5">
      <c r="B996" s="49"/>
    </row>
    <row r="997" spans="2:2" ht="12.5">
      <c r="B997" s="49"/>
    </row>
    <row r="998" spans="2:2" ht="12.5">
      <c r="B998" s="49"/>
    </row>
    <row r="999" spans="2:2" ht="12.5">
      <c r="B999" s="49"/>
    </row>
    <row r="1000" spans="2:2" ht="12.5">
      <c r="B1000" s="49"/>
    </row>
  </sheetData>
  <mergeCells count="16">
    <mergeCell ref="A107:E107"/>
    <mergeCell ref="M2:O2"/>
    <mergeCell ref="P2:R2"/>
    <mergeCell ref="S2:U2"/>
    <mergeCell ref="V2:X2"/>
    <mergeCell ref="Y2:AA2"/>
    <mergeCell ref="AB2:AD2"/>
    <mergeCell ref="A1:A3"/>
    <mergeCell ref="B1:D3"/>
    <mergeCell ref="E1:E3"/>
    <mergeCell ref="G1:G3"/>
    <mergeCell ref="H1:H3"/>
    <mergeCell ref="I1:AE1"/>
    <mergeCell ref="F2:F3"/>
    <mergeCell ref="I2:I3"/>
    <mergeCell ref="J2:L2"/>
  </mergeCells>
  <printOptions horizontalCentered="1"/>
  <pageMargins left="0.4" right="0.34" top="0.39" bottom="0.88" header="0.31496062992125984" footer="0.88"/>
  <pageSetup scale="43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M88"/>
  <sheetViews>
    <sheetView tabSelected="1" view="pageBreakPreview" topLeftCell="C53" zoomScale="60" zoomScaleNormal="100" workbookViewId="0">
      <selection activeCell="G10" sqref="G10"/>
    </sheetView>
  </sheetViews>
  <sheetFormatPr defaultColWidth="12.6328125" defaultRowHeight="15.75" customHeight="1"/>
  <cols>
    <col min="1" max="1" width="3.08984375" customWidth="1"/>
    <col min="2" max="2" width="5.6328125" customWidth="1"/>
    <col min="3" max="3" width="59.36328125" customWidth="1"/>
    <col min="4" max="6" width="7.26953125" customWidth="1"/>
    <col min="7" max="7" width="79.54296875" bestFit="1" customWidth="1"/>
  </cols>
  <sheetData>
    <row r="1" spans="1:13" ht="18">
      <c r="A1" s="51"/>
      <c r="B1" s="109" t="s">
        <v>206</v>
      </c>
      <c r="C1" s="99"/>
      <c r="D1" s="99"/>
      <c r="E1" s="99"/>
      <c r="F1" s="99"/>
      <c r="G1" s="99"/>
      <c r="H1" s="51"/>
      <c r="I1" s="51"/>
      <c r="J1" s="51"/>
      <c r="K1" s="51"/>
      <c r="L1" s="51"/>
      <c r="M1" s="51"/>
    </row>
    <row r="2" spans="1:13" ht="18">
      <c r="A2" s="51"/>
      <c r="B2" s="109" t="s">
        <v>207</v>
      </c>
      <c r="C2" s="99"/>
      <c r="D2" s="99"/>
      <c r="E2" s="99"/>
      <c r="F2" s="99"/>
      <c r="G2" s="99"/>
      <c r="H2" s="51"/>
      <c r="I2" s="51"/>
      <c r="J2" s="51"/>
      <c r="K2" s="51"/>
      <c r="L2" s="51"/>
      <c r="M2" s="51"/>
    </row>
    <row r="3" spans="1:13" ht="18">
      <c r="A3" s="51"/>
      <c r="B3" s="109" t="s">
        <v>208</v>
      </c>
      <c r="C3" s="99"/>
      <c r="D3" s="99"/>
      <c r="E3" s="99"/>
      <c r="F3" s="99"/>
      <c r="G3" s="99"/>
      <c r="H3" s="51"/>
      <c r="I3" s="51"/>
      <c r="J3" s="51"/>
      <c r="K3" s="51"/>
      <c r="L3" s="51"/>
      <c r="M3" s="51"/>
    </row>
    <row r="4" spans="1:13" ht="18">
      <c r="A4" s="51"/>
      <c r="B4" s="52"/>
      <c r="C4" s="52"/>
      <c r="D4" s="52"/>
      <c r="E4" s="52"/>
      <c r="F4" s="52"/>
      <c r="G4" s="52"/>
      <c r="H4" s="51"/>
      <c r="I4" s="51"/>
      <c r="J4" s="51"/>
      <c r="K4" s="51"/>
      <c r="L4" s="51"/>
      <c r="M4" s="51"/>
    </row>
    <row r="5" spans="1:13" ht="14.5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</row>
    <row r="6" spans="1:13" ht="15.5">
      <c r="A6" s="51"/>
      <c r="B6" s="110" t="s">
        <v>209</v>
      </c>
      <c r="C6" s="105" t="s">
        <v>210</v>
      </c>
      <c r="D6" s="117"/>
      <c r="E6" s="112" t="s">
        <v>211</v>
      </c>
      <c r="F6" s="113"/>
      <c r="G6" s="114" t="s">
        <v>212</v>
      </c>
      <c r="H6" s="51"/>
      <c r="I6" s="51"/>
      <c r="J6" s="51"/>
      <c r="K6" s="51"/>
      <c r="L6" s="51"/>
      <c r="M6" s="51"/>
    </row>
    <row r="7" spans="1:13" ht="15.5">
      <c r="A7" s="51"/>
      <c r="B7" s="111"/>
      <c r="C7" s="106"/>
      <c r="D7" s="118"/>
      <c r="E7" s="53" t="s">
        <v>213</v>
      </c>
      <c r="F7" s="54" t="s">
        <v>214</v>
      </c>
      <c r="G7" s="115"/>
      <c r="H7" s="51"/>
      <c r="I7" s="51"/>
      <c r="J7" s="51"/>
      <c r="K7" s="51"/>
      <c r="L7" s="51"/>
      <c r="M7" s="51"/>
    </row>
    <row r="8" spans="1:13" ht="15.5">
      <c r="A8" s="51"/>
      <c r="B8" s="55">
        <v>1</v>
      </c>
      <c r="C8" s="56" t="s">
        <v>215</v>
      </c>
      <c r="D8" s="57">
        <v>14</v>
      </c>
      <c r="E8" s="58">
        <v>8</v>
      </c>
      <c r="F8" s="59">
        <v>6</v>
      </c>
      <c r="G8" s="60" t="s">
        <v>216</v>
      </c>
      <c r="H8" s="51"/>
      <c r="I8" s="51"/>
      <c r="J8" s="51"/>
      <c r="K8" s="51"/>
      <c r="L8" s="51"/>
      <c r="M8" s="51"/>
    </row>
    <row r="9" spans="1:13" ht="15.5">
      <c r="A9" s="51"/>
      <c r="B9" s="55">
        <v>2</v>
      </c>
      <c r="C9" s="56" t="s">
        <v>217</v>
      </c>
      <c r="D9" s="57">
        <v>27</v>
      </c>
      <c r="E9" s="57">
        <v>15</v>
      </c>
      <c r="F9" s="61">
        <v>12</v>
      </c>
      <c r="G9" s="62" t="s">
        <v>216</v>
      </c>
      <c r="H9" s="51"/>
      <c r="I9" s="51"/>
      <c r="J9" s="51"/>
      <c r="K9" s="51"/>
      <c r="L9" s="51"/>
      <c r="M9" s="51"/>
    </row>
    <row r="10" spans="1:13" ht="15.5">
      <c r="A10" s="51"/>
      <c r="B10" s="55">
        <v>3</v>
      </c>
      <c r="C10" s="56" t="s">
        <v>218</v>
      </c>
      <c r="D10" s="57">
        <v>15</v>
      </c>
      <c r="E10" s="57">
        <v>11</v>
      </c>
      <c r="F10" s="61">
        <v>4</v>
      </c>
      <c r="G10" s="62" t="s">
        <v>216</v>
      </c>
      <c r="H10" s="51"/>
      <c r="I10" s="51"/>
      <c r="J10" s="51"/>
      <c r="K10" s="51"/>
      <c r="L10" s="51"/>
      <c r="M10" s="51"/>
    </row>
    <row r="11" spans="1:13" ht="15.5">
      <c r="A11" s="51"/>
      <c r="B11" s="55">
        <v>4</v>
      </c>
      <c r="C11" s="56" t="s">
        <v>219</v>
      </c>
      <c r="D11" s="57">
        <v>15</v>
      </c>
      <c r="E11" s="57">
        <v>11</v>
      </c>
      <c r="F11" s="61">
        <v>4</v>
      </c>
      <c r="G11" s="62" t="s">
        <v>216</v>
      </c>
      <c r="H11" s="51"/>
      <c r="I11" s="51"/>
      <c r="J11" s="51"/>
      <c r="K11" s="51"/>
      <c r="L11" s="51"/>
      <c r="M11" s="51"/>
    </row>
    <row r="12" spans="1:13" ht="15.5">
      <c r="A12" s="51"/>
      <c r="B12" s="55">
        <v>5</v>
      </c>
      <c r="C12" s="56" t="s">
        <v>220</v>
      </c>
      <c r="D12" s="57">
        <v>15</v>
      </c>
      <c r="E12" s="57">
        <v>15</v>
      </c>
      <c r="F12" s="61"/>
      <c r="G12" s="63"/>
      <c r="H12" s="51"/>
      <c r="I12" s="51"/>
      <c r="J12" s="51"/>
      <c r="K12" s="51"/>
      <c r="L12" s="51"/>
      <c r="M12" s="51"/>
    </row>
    <row r="13" spans="1:13" ht="15.5">
      <c r="A13" s="51"/>
      <c r="B13" s="55">
        <v>6</v>
      </c>
      <c r="C13" s="56" t="s">
        <v>221</v>
      </c>
      <c r="D13" s="57">
        <v>15</v>
      </c>
      <c r="E13" s="57">
        <v>11</v>
      </c>
      <c r="F13" s="61">
        <v>4</v>
      </c>
      <c r="G13" s="62" t="s">
        <v>216</v>
      </c>
      <c r="H13" s="51"/>
      <c r="I13" s="51"/>
      <c r="J13" s="51"/>
      <c r="K13" s="51"/>
      <c r="L13" s="51"/>
      <c r="M13" s="51"/>
    </row>
    <row r="14" spans="1:13" ht="15.5">
      <c r="A14" s="51"/>
      <c r="B14" s="55">
        <v>7</v>
      </c>
      <c r="C14" s="56" t="s">
        <v>222</v>
      </c>
      <c r="D14" s="57">
        <v>12</v>
      </c>
      <c r="E14" s="57">
        <v>12</v>
      </c>
      <c r="F14" s="61"/>
      <c r="G14" s="63"/>
      <c r="H14" s="51"/>
      <c r="I14" s="51"/>
      <c r="J14" s="51"/>
      <c r="K14" s="51"/>
      <c r="L14" s="51"/>
      <c r="M14" s="51"/>
    </row>
    <row r="15" spans="1:13" ht="15.5">
      <c r="A15" s="51"/>
      <c r="B15" s="55">
        <v>8</v>
      </c>
      <c r="C15" s="56" t="s">
        <v>223</v>
      </c>
      <c r="D15" s="57">
        <v>12</v>
      </c>
      <c r="E15" s="57">
        <v>8</v>
      </c>
      <c r="F15" s="61">
        <v>4</v>
      </c>
      <c r="G15" s="62" t="s">
        <v>216</v>
      </c>
      <c r="H15" s="51"/>
      <c r="I15" s="51"/>
      <c r="J15" s="51"/>
      <c r="K15" s="51"/>
      <c r="L15" s="51"/>
      <c r="M15" s="51"/>
    </row>
    <row r="16" spans="1:13" ht="15.5">
      <c r="A16" s="51"/>
      <c r="B16" s="55">
        <v>9</v>
      </c>
      <c r="C16" s="56" t="s">
        <v>224</v>
      </c>
      <c r="D16" s="57">
        <v>15</v>
      </c>
      <c r="E16" s="57">
        <v>10</v>
      </c>
      <c r="F16" s="61">
        <v>5</v>
      </c>
      <c r="G16" s="62" t="s">
        <v>216</v>
      </c>
      <c r="H16" s="51"/>
      <c r="I16" s="51"/>
      <c r="J16" s="51"/>
      <c r="K16" s="51"/>
      <c r="L16" s="51"/>
      <c r="M16" s="51"/>
    </row>
    <row r="17" spans="1:13" ht="15.5">
      <c r="A17" s="51"/>
      <c r="B17" s="55">
        <v>10</v>
      </c>
      <c r="C17" s="56" t="s">
        <v>225</v>
      </c>
      <c r="D17" s="57">
        <v>45</v>
      </c>
      <c r="E17" s="57">
        <v>27</v>
      </c>
      <c r="F17" s="61">
        <v>18</v>
      </c>
      <c r="G17" s="62" t="s">
        <v>216</v>
      </c>
      <c r="H17" s="51"/>
      <c r="I17" s="51"/>
      <c r="J17" s="51"/>
      <c r="K17" s="51"/>
      <c r="L17" s="51"/>
      <c r="M17" s="51"/>
    </row>
    <row r="18" spans="1:13" ht="15.5">
      <c r="A18" s="51"/>
      <c r="B18" s="55">
        <v>11</v>
      </c>
      <c r="C18" s="56" t="s">
        <v>226</v>
      </c>
      <c r="D18" s="57">
        <v>18</v>
      </c>
      <c r="E18" s="57">
        <v>2</v>
      </c>
      <c r="F18" s="61">
        <v>16</v>
      </c>
      <c r="G18" s="62" t="s">
        <v>216</v>
      </c>
      <c r="H18" s="51"/>
      <c r="I18" s="51"/>
      <c r="J18" s="51"/>
      <c r="K18" s="51"/>
      <c r="L18" s="51"/>
      <c r="M18" s="51"/>
    </row>
    <row r="19" spans="1:13" ht="15.5">
      <c r="A19" s="51"/>
      <c r="B19" s="64">
        <v>12</v>
      </c>
      <c r="C19" s="65" t="s">
        <v>227</v>
      </c>
      <c r="D19" s="66">
        <v>42</v>
      </c>
      <c r="E19" s="57">
        <v>0</v>
      </c>
      <c r="F19" s="67">
        <v>42</v>
      </c>
      <c r="G19" s="62" t="s">
        <v>216</v>
      </c>
      <c r="H19" s="51"/>
      <c r="I19" s="51"/>
      <c r="J19" s="51"/>
      <c r="K19" s="51"/>
      <c r="L19" s="51"/>
      <c r="M19" s="51"/>
    </row>
    <row r="20" spans="1:13" ht="23.5">
      <c r="A20" s="51"/>
      <c r="B20" s="116" t="s">
        <v>228</v>
      </c>
      <c r="C20" s="108"/>
      <c r="D20" s="68">
        <f>SUM(D8:D19)</f>
        <v>245</v>
      </c>
      <c r="E20" s="69">
        <v>130</v>
      </c>
      <c r="F20" s="70">
        <v>115</v>
      </c>
      <c r="G20" s="71"/>
      <c r="H20" s="72">
        <v>245</v>
      </c>
      <c r="I20" s="51"/>
      <c r="J20" s="51"/>
      <c r="K20" s="51"/>
      <c r="L20" s="51"/>
      <c r="M20" s="51"/>
    </row>
    <row r="21" spans="1:13" ht="14.5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</row>
    <row r="22" spans="1:13" ht="14.5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</row>
    <row r="23" spans="1:13" ht="18">
      <c r="A23" s="51"/>
      <c r="B23" s="109" t="s">
        <v>206</v>
      </c>
      <c r="C23" s="99"/>
      <c r="D23" s="99"/>
      <c r="E23" s="99"/>
      <c r="F23" s="99"/>
      <c r="G23" s="99"/>
      <c r="H23" s="51"/>
      <c r="I23" s="51"/>
      <c r="J23" s="51"/>
      <c r="K23" s="51"/>
      <c r="L23" s="51"/>
      <c r="M23" s="51"/>
    </row>
    <row r="24" spans="1:13" ht="18">
      <c r="A24" s="51"/>
      <c r="B24" s="109" t="s">
        <v>207</v>
      </c>
      <c r="C24" s="99"/>
      <c r="D24" s="99"/>
      <c r="E24" s="99"/>
      <c r="F24" s="99"/>
      <c r="G24" s="99"/>
      <c r="H24" s="51"/>
      <c r="I24" s="51"/>
      <c r="J24" s="51"/>
      <c r="K24" s="51"/>
      <c r="L24" s="51"/>
      <c r="M24" s="51"/>
    </row>
    <row r="25" spans="1:13" ht="18">
      <c r="A25" s="51"/>
      <c r="B25" s="109" t="s">
        <v>229</v>
      </c>
      <c r="C25" s="99"/>
      <c r="D25" s="99"/>
      <c r="E25" s="99"/>
      <c r="F25" s="99"/>
      <c r="G25" s="99"/>
      <c r="H25" s="51"/>
      <c r="I25" s="51"/>
      <c r="J25" s="51"/>
      <c r="K25" s="51"/>
      <c r="L25" s="51"/>
      <c r="M25" s="51"/>
    </row>
    <row r="26" spans="1:13" ht="14.5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</row>
    <row r="27" spans="1:13" ht="15.5">
      <c r="A27" s="51"/>
      <c r="B27" s="110" t="s">
        <v>209</v>
      </c>
      <c r="C27" s="105" t="s">
        <v>210</v>
      </c>
      <c r="D27" s="73"/>
      <c r="E27" s="112" t="s">
        <v>211</v>
      </c>
      <c r="F27" s="113"/>
      <c r="G27" s="114" t="s">
        <v>212</v>
      </c>
      <c r="H27" s="51"/>
      <c r="I27" s="51"/>
      <c r="J27" s="51"/>
      <c r="K27" s="51"/>
      <c r="L27" s="51"/>
      <c r="M27" s="51"/>
    </row>
    <row r="28" spans="1:13" ht="15.5">
      <c r="A28" s="51"/>
      <c r="B28" s="111"/>
      <c r="C28" s="106"/>
      <c r="D28" s="53"/>
      <c r="E28" s="53" t="s">
        <v>213</v>
      </c>
      <c r="F28" s="54" t="s">
        <v>214</v>
      </c>
      <c r="G28" s="115"/>
      <c r="H28" s="51"/>
      <c r="I28" s="51"/>
      <c r="J28" s="51"/>
      <c r="K28" s="51"/>
      <c r="L28" s="51"/>
      <c r="M28" s="51"/>
    </row>
    <row r="29" spans="1:13" ht="15.5">
      <c r="A29" s="51"/>
      <c r="B29" s="55">
        <v>1</v>
      </c>
      <c r="C29" s="56" t="s">
        <v>230</v>
      </c>
      <c r="D29" s="57">
        <v>20</v>
      </c>
      <c r="E29" s="58">
        <v>0</v>
      </c>
      <c r="F29" s="61">
        <v>20</v>
      </c>
      <c r="G29" s="60" t="s">
        <v>216</v>
      </c>
      <c r="H29" s="51"/>
      <c r="I29" s="51"/>
      <c r="J29" s="51"/>
      <c r="K29" s="51"/>
      <c r="L29" s="51"/>
      <c r="M29" s="51"/>
    </row>
    <row r="30" spans="1:13" ht="15.5">
      <c r="A30" s="51"/>
      <c r="B30" s="55">
        <v>2</v>
      </c>
      <c r="C30" s="56" t="s">
        <v>231</v>
      </c>
      <c r="D30" s="57">
        <v>20</v>
      </c>
      <c r="E30" s="57">
        <v>9</v>
      </c>
      <c r="F30" s="61">
        <v>11</v>
      </c>
      <c r="G30" s="62" t="s">
        <v>216</v>
      </c>
      <c r="H30" s="51"/>
      <c r="I30" s="51"/>
      <c r="J30" s="51"/>
      <c r="K30" s="51"/>
      <c r="L30" s="51"/>
      <c r="M30" s="51"/>
    </row>
    <row r="31" spans="1:13" ht="15.5">
      <c r="A31" s="51"/>
      <c r="B31" s="55">
        <v>3</v>
      </c>
      <c r="C31" s="56" t="s">
        <v>232</v>
      </c>
      <c r="D31" s="57">
        <v>35</v>
      </c>
      <c r="E31" s="57">
        <v>0</v>
      </c>
      <c r="F31" s="61">
        <v>35</v>
      </c>
      <c r="G31" s="62" t="s">
        <v>216</v>
      </c>
      <c r="H31" s="51"/>
      <c r="I31" s="51"/>
      <c r="J31" s="51"/>
      <c r="K31" s="51"/>
      <c r="L31" s="51"/>
      <c r="M31" s="51"/>
    </row>
    <row r="32" spans="1:13" ht="15.5">
      <c r="A32" s="51"/>
      <c r="B32" s="55">
        <v>4</v>
      </c>
      <c r="C32" s="56" t="s">
        <v>233</v>
      </c>
      <c r="D32" s="57">
        <v>35</v>
      </c>
      <c r="E32" s="57">
        <v>1</v>
      </c>
      <c r="F32" s="61">
        <v>34</v>
      </c>
      <c r="G32" s="62" t="s">
        <v>216</v>
      </c>
      <c r="H32" s="51"/>
      <c r="I32" s="51"/>
      <c r="J32" s="51"/>
      <c r="K32" s="51"/>
      <c r="L32" s="51"/>
      <c r="M32" s="51"/>
    </row>
    <row r="33" spans="1:13" ht="15.5">
      <c r="A33" s="51"/>
      <c r="B33" s="55">
        <v>5</v>
      </c>
      <c r="C33" s="56" t="s">
        <v>234</v>
      </c>
      <c r="D33" s="57">
        <v>25</v>
      </c>
      <c r="E33" s="57">
        <v>1</v>
      </c>
      <c r="F33" s="61">
        <v>24</v>
      </c>
      <c r="G33" s="62" t="s">
        <v>216</v>
      </c>
      <c r="H33" s="51"/>
      <c r="I33" s="51"/>
      <c r="J33" s="51"/>
      <c r="K33" s="51"/>
      <c r="L33" s="51"/>
      <c r="M33" s="51"/>
    </row>
    <row r="34" spans="1:13" ht="15.5">
      <c r="A34" s="51"/>
      <c r="B34" s="55">
        <v>6</v>
      </c>
      <c r="C34" s="56" t="s">
        <v>235</v>
      </c>
      <c r="D34" s="57">
        <v>25</v>
      </c>
      <c r="E34" s="57">
        <v>11</v>
      </c>
      <c r="F34" s="61">
        <v>14</v>
      </c>
      <c r="G34" s="62" t="s">
        <v>216</v>
      </c>
      <c r="H34" s="51"/>
      <c r="I34" s="51"/>
      <c r="J34" s="51"/>
      <c r="K34" s="51"/>
      <c r="L34" s="51"/>
      <c r="M34" s="51"/>
    </row>
    <row r="35" spans="1:13" ht="15.5">
      <c r="A35" s="51"/>
      <c r="B35" s="55">
        <v>7</v>
      </c>
      <c r="C35" s="56" t="s">
        <v>236</v>
      </c>
      <c r="D35" s="57">
        <v>25</v>
      </c>
      <c r="E35" s="57">
        <v>12</v>
      </c>
      <c r="F35" s="61">
        <v>13</v>
      </c>
      <c r="G35" s="62" t="s">
        <v>216</v>
      </c>
      <c r="H35" s="51"/>
      <c r="I35" s="51"/>
      <c r="J35" s="51"/>
      <c r="K35" s="51"/>
      <c r="L35" s="51"/>
      <c r="M35" s="51"/>
    </row>
    <row r="36" spans="1:13" ht="15.5">
      <c r="A36" s="51"/>
      <c r="B36" s="55">
        <v>8</v>
      </c>
      <c r="C36" s="56" t="s">
        <v>237</v>
      </c>
      <c r="D36" s="57">
        <v>20</v>
      </c>
      <c r="E36" s="57">
        <v>15</v>
      </c>
      <c r="F36" s="61">
        <v>5</v>
      </c>
      <c r="G36" s="62" t="s">
        <v>216</v>
      </c>
      <c r="H36" s="51"/>
      <c r="I36" s="51"/>
      <c r="J36" s="51"/>
      <c r="K36" s="51"/>
      <c r="L36" s="51"/>
      <c r="M36" s="51"/>
    </row>
    <row r="37" spans="1:13" ht="15.5">
      <c r="A37" s="51"/>
      <c r="B37" s="55">
        <v>9</v>
      </c>
      <c r="C37" s="56" t="s">
        <v>238</v>
      </c>
      <c r="D37" s="57">
        <v>23</v>
      </c>
      <c r="E37" s="57">
        <v>0</v>
      </c>
      <c r="F37" s="61">
        <v>23</v>
      </c>
      <c r="G37" s="62" t="s">
        <v>216</v>
      </c>
      <c r="H37" s="51"/>
      <c r="I37" s="51"/>
      <c r="J37" s="51"/>
      <c r="K37" s="51"/>
      <c r="L37" s="51"/>
      <c r="M37" s="51"/>
    </row>
    <row r="38" spans="1:13" ht="15.5">
      <c r="A38" s="51"/>
      <c r="B38" s="55">
        <v>10</v>
      </c>
      <c r="C38" s="56" t="s">
        <v>239</v>
      </c>
      <c r="D38" s="57">
        <v>50</v>
      </c>
      <c r="E38" s="57">
        <v>10</v>
      </c>
      <c r="F38" s="61">
        <v>40</v>
      </c>
      <c r="G38" s="62" t="s">
        <v>216</v>
      </c>
      <c r="H38" s="51"/>
      <c r="I38" s="51"/>
      <c r="J38" s="51"/>
      <c r="K38" s="51"/>
      <c r="L38" s="51"/>
      <c r="M38" s="51"/>
    </row>
    <row r="39" spans="1:13" ht="15.5">
      <c r="A39" s="51"/>
      <c r="B39" s="55">
        <v>11</v>
      </c>
      <c r="C39" s="56" t="s">
        <v>240</v>
      </c>
      <c r="D39" s="57">
        <v>15</v>
      </c>
      <c r="E39" s="57">
        <v>0</v>
      </c>
      <c r="F39" s="61">
        <v>15</v>
      </c>
      <c r="G39" s="62" t="s">
        <v>216</v>
      </c>
      <c r="H39" s="51"/>
      <c r="I39" s="51"/>
      <c r="J39" s="51"/>
      <c r="K39" s="51"/>
      <c r="L39" s="51"/>
      <c r="M39" s="51"/>
    </row>
    <row r="40" spans="1:13" ht="15.5">
      <c r="A40" s="51"/>
      <c r="B40" s="55">
        <v>12</v>
      </c>
      <c r="C40" s="56" t="s">
        <v>241</v>
      </c>
      <c r="D40" s="57">
        <v>25</v>
      </c>
      <c r="E40" s="57">
        <v>1</v>
      </c>
      <c r="F40" s="61">
        <v>24</v>
      </c>
      <c r="G40" s="62" t="s">
        <v>216</v>
      </c>
      <c r="H40" s="51"/>
      <c r="I40" s="51"/>
      <c r="J40" s="51"/>
      <c r="K40" s="51"/>
      <c r="L40" s="51"/>
      <c r="M40" s="51"/>
    </row>
    <row r="41" spans="1:13" ht="15.5">
      <c r="A41" s="51"/>
      <c r="B41" s="55">
        <v>13</v>
      </c>
      <c r="C41" s="56" t="s">
        <v>242</v>
      </c>
      <c r="D41" s="57">
        <v>20</v>
      </c>
      <c r="E41" s="57">
        <v>1</v>
      </c>
      <c r="F41" s="61">
        <v>19</v>
      </c>
      <c r="G41" s="62" t="s">
        <v>216</v>
      </c>
      <c r="H41" s="51"/>
      <c r="I41" s="51"/>
      <c r="J41" s="51"/>
      <c r="K41" s="51"/>
      <c r="L41" s="51"/>
      <c r="M41" s="51"/>
    </row>
    <row r="42" spans="1:13" ht="15.5">
      <c r="A42" s="51"/>
      <c r="B42" s="55">
        <v>14</v>
      </c>
      <c r="C42" s="56" t="s">
        <v>243</v>
      </c>
      <c r="D42" s="57">
        <v>25</v>
      </c>
      <c r="E42" s="57">
        <v>10</v>
      </c>
      <c r="F42" s="61">
        <v>15</v>
      </c>
      <c r="G42" s="62" t="s">
        <v>216</v>
      </c>
      <c r="H42" s="51"/>
      <c r="I42" s="51"/>
      <c r="J42" s="51"/>
      <c r="K42" s="51"/>
      <c r="L42" s="51"/>
      <c r="M42" s="51"/>
    </row>
    <row r="43" spans="1:13" ht="15.5">
      <c r="A43" s="51"/>
      <c r="B43" s="64">
        <v>15</v>
      </c>
      <c r="C43" s="65" t="s">
        <v>220</v>
      </c>
      <c r="D43" s="66">
        <v>25</v>
      </c>
      <c r="E43" s="57">
        <v>18</v>
      </c>
      <c r="F43" s="67">
        <v>7</v>
      </c>
      <c r="G43" s="62" t="s">
        <v>216</v>
      </c>
      <c r="H43" s="51"/>
      <c r="I43" s="51"/>
      <c r="J43" s="51"/>
      <c r="K43" s="51"/>
      <c r="L43" s="51"/>
      <c r="M43" s="51"/>
    </row>
    <row r="44" spans="1:13" ht="23.5">
      <c r="A44" s="51"/>
      <c r="B44" s="107" t="s">
        <v>228</v>
      </c>
      <c r="C44" s="108"/>
      <c r="D44" s="68">
        <f>SUM(D29:D43)</f>
        <v>388</v>
      </c>
      <c r="E44" s="74">
        <v>89</v>
      </c>
      <c r="F44" s="75">
        <v>299</v>
      </c>
      <c r="G44" s="76"/>
      <c r="H44" s="72">
        <v>388</v>
      </c>
      <c r="I44" s="51"/>
      <c r="J44" s="51"/>
      <c r="K44" s="51"/>
      <c r="L44" s="51"/>
      <c r="M44" s="51"/>
    </row>
    <row r="45" spans="1:13" ht="14.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</row>
    <row r="46" spans="1:13" ht="18">
      <c r="A46" s="51"/>
      <c r="B46" s="109" t="s">
        <v>206</v>
      </c>
      <c r="C46" s="99"/>
      <c r="D46" s="99"/>
      <c r="E46" s="99"/>
      <c r="F46" s="99"/>
      <c r="G46" s="99"/>
      <c r="H46" s="51"/>
      <c r="I46" s="51"/>
      <c r="J46" s="51"/>
      <c r="K46" s="51"/>
      <c r="L46" s="51"/>
      <c r="M46" s="51"/>
    </row>
    <row r="47" spans="1:13" ht="18">
      <c r="A47" s="51"/>
      <c r="B47" s="109" t="s">
        <v>207</v>
      </c>
      <c r="C47" s="99"/>
      <c r="D47" s="99"/>
      <c r="E47" s="99"/>
      <c r="F47" s="99"/>
      <c r="G47" s="99"/>
      <c r="H47" s="51"/>
      <c r="I47" s="51"/>
      <c r="J47" s="51"/>
      <c r="K47" s="51"/>
      <c r="L47" s="51"/>
      <c r="M47" s="51"/>
    </row>
    <row r="48" spans="1:13" ht="18">
      <c r="A48" s="51"/>
      <c r="B48" s="109" t="s">
        <v>244</v>
      </c>
      <c r="C48" s="99"/>
      <c r="D48" s="99"/>
      <c r="E48" s="99"/>
      <c r="F48" s="99"/>
      <c r="G48" s="99"/>
      <c r="H48" s="51"/>
      <c r="I48" s="51"/>
      <c r="J48" s="51"/>
      <c r="K48" s="51"/>
      <c r="L48" s="51"/>
      <c r="M48" s="51"/>
    </row>
    <row r="49" spans="1:13" ht="18">
      <c r="A49" s="51"/>
      <c r="B49" s="52"/>
      <c r="C49" s="52"/>
      <c r="D49" s="52"/>
      <c r="E49" s="52"/>
      <c r="F49" s="52"/>
      <c r="G49" s="52"/>
      <c r="H49" s="51"/>
      <c r="I49" s="51"/>
      <c r="J49" s="51"/>
      <c r="K49" s="51"/>
      <c r="L49" s="51"/>
      <c r="M49" s="51"/>
    </row>
    <row r="50" spans="1:13" ht="15.5">
      <c r="A50" s="51"/>
      <c r="B50" s="110" t="s">
        <v>209</v>
      </c>
      <c r="C50" s="105" t="s">
        <v>210</v>
      </c>
      <c r="D50" s="73"/>
      <c r="E50" s="112" t="s">
        <v>211</v>
      </c>
      <c r="F50" s="113"/>
      <c r="G50" s="114" t="s">
        <v>212</v>
      </c>
      <c r="H50" s="51"/>
      <c r="I50" s="51"/>
      <c r="J50" s="51"/>
      <c r="K50" s="51"/>
      <c r="L50" s="51"/>
      <c r="M50" s="51"/>
    </row>
    <row r="51" spans="1:13" ht="15.5">
      <c r="A51" s="51"/>
      <c r="B51" s="111"/>
      <c r="C51" s="106"/>
      <c r="D51" s="53"/>
      <c r="E51" s="53" t="s">
        <v>213</v>
      </c>
      <c r="F51" s="54" t="s">
        <v>214</v>
      </c>
      <c r="G51" s="115"/>
      <c r="H51" s="51"/>
      <c r="I51" s="51"/>
      <c r="J51" s="51"/>
      <c r="K51" s="51"/>
      <c r="L51" s="51"/>
      <c r="M51" s="51"/>
    </row>
    <row r="52" spans="1:13" ht="15.5">
      <c r="A52" s="51"/>
      <c r="B52" s="55">
        <v>1</v>
      </c>
      <c r="C52" s="56" t="s">
        <v>245</v>
      </c>
      <c r="D52" s="57">
        <v>32</v>
      </c>
      <c r="E52" s="58">
        <v>31</v>
      </c>
      <c r="F52" s="61">
        <v>1</v>
      </c>
      <c r="G52" s="60" t="s">
        <v>216</v>
      </c>
      <c r="H52" s="51"/>
      <c r="I52" s="51"/>
      <c r="J52" s="51"/>
      <c r="K52" s="51"/>
      <c r="L52" s="51"/>
      <c r="M52" s="51"/>
    </row>
    <row r="53" spans="1:13" ht="15.5">
      <c r="A53" s="51"/>
      <c r="B53" s="55">
        <v>2</v>
      </c>
      <c r="C53" s="56" t="s">
        <v>246</v>
      </c>
      <c r="D53" s="57">
        <v>32</v>
      </c>
      <c r="E53" s="57">
        <v>31</v>
      </c>
      <c r="F53" s="61">
        <v>1</v>
      </c>
      <c r="G53" s="62" t="s">
        <v>216</v>
      </c>
      <c r="H53" s="51"/>
      <c r="I53" s="51"/>
      <c r="J53" s="51"/>
      <c r="K53" s="51"/>
      <c r="L53" s="51"/>
      <c r="M53" s="51"/>
    </row>
    <row r="54" spans="1:13" ht="15.5">
      <c r="A54" s="51"/>
      <c r="B54" s="55">
        <v>3</v>
      </c>
      <c r="C54" s="56" t="s">
        <v>247</v>
      </c>
      <c r="D54" s="57">
        <v>22</v>
      </c>
      <c r="E54" s="57">
        <v>18</v>
      </c>
      <c r="F54" s="61">
        <v>4</v>
      </c>
      <c r="G54" s="62" t="s">
        <v>216</v>
      </c>
      <c r="H54" s="51"/>
      <c r="I54" s="51"/>
      <c r="J54" s="51"/>
      <c r="K54" s="51"/>
      <c r="L54" s="51"/>
      <c r="M54" s="51"/>
    </row>
    <row r="55" spans="1:13" ht="15.5">
      <c r="A55" s="51"/>
      <c r="B55" s="55">
        <v>4</v>
      </c>
      <c r="C55" s="56" t="s">
        <v>248</v>
      </c>
      <c r="D55" s="57">
        <v>6</v>
      </c>
      <c r="E55" s="57">
        <v>6</v>
      </c>
      <c r="F55" s="61"/>
      <c r="G55" s="63"/>
      <c r="H55" s="51"/>
      <c r="I55" s="51"/>
      <c r="J55" s="51"/>
      <c r="K55" s="51"/>
      <c r="L55" s="51"/>
      <c r="M55" s="51"/>
    </row>
    <row r="56" spans="1:13" ht="15.5">
      <c r="A56" s="51"/>
      <c r="B56" s="64">
        <v>5</v>
      </c>
      <c r="C56" s="56" t="s">
        <v>249</v>
      </c>
      <c r="D56" s="57">
        <v>6</v>
      </c>
      <c r="E56" s="57">
        <v>6</v>
      </c>
      <c r="F56" s="61"/>
      <c r="G56" s="63"/>
      <c r="H56" s="51"/>
      <c r="I56" s="51"/>
      <c r="J56" s="51"/>
      <c r="K56" s="51"/>
      <c r="L56" s="51"/>
      <c r="M56" s="51"/>
    </row>
    <row r="57" spans="1:13" ht="15.5">
      <c r="A57" s="51"/>
      <c r="B57" s="77">
        <v>6</v>
      </c>
      <c r="C57" s="56" t="s">
        <v>250</v>
      </c>
      <c r="D57" s="57">
        <v>6</v>
      </c>
      <c r="E57" s="57">
        <v>5</v>
      </c>
      <c r="F57" s="61">
        <v>1</v>
      </c>
      <c r="G57" s="62" t="s">
        <v>216</v>
      </c>
      <c r="H57" s="51"/>
      <c r="I57" s="51"/>
      <c r="J57" s="51"/>
      <c r="K57" s="51"/>
      <c r="L57" s="51"/>
      <c r="M57" s="51"/>
    </row>
    <row r="58" spans="1:13" ht="15.5">
      <c r="A58" s="51"/>
      <c r="B58" s="64">
        <v>7</v>
      </c>
      <c r="C58" s="65" t="s">
        <v>251</v>
      </c>
      <c r="D58" s="66">
        <v>70</v>
      </c>
      <c r="E58" s="57">
        <v>55</v>
      </c>
      <c r="F58" s="67">
        <v>15</v>
      </c>
      <c r="G58" s="62" t="s">
        <v>216</v>
      </c>
      <c r="H58" s="51"/>
      <c r="I58" s="51"/>
      <c r="J58" s="51"/>
      <c r="K58" s="51"/>
      <c r="L58" s="51"/>
      <c r="M58" s="51"/>
    </row>
    <row r="59" spans="1:13" ht="23.5">
      <c r="A59" s="51"/>
      <c r="B59" s="107" t="s">
        <v>228</v>
      </c>
      <c r="C59" s="108"/>
      <c r="D59" s="68">
        <f>SUM(D52:D58)</f>
        <v>174</v>
      </c>
      <c r="E59" s="74">
        <v>152</v>
      </c>
      <c r="F59" s="75">
        <v>22</v>
      </c>
      <c r="G59" s="76"/>
      <c r="H59" s="72">
        <v>174</v>
      </c>
      <c r="I59" s="51"/>
      <c r="J59" s="51"/>
      <c r="K59" s="51"/>
      <c r="L59" s="51"/>
      <c r="M59" s="51"/>
    </row>
    <row r="60" spans="1:13" ht="14.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</row>
    <row r="61" spans="1:13" ht="14.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</row>
    <row r="62" spans="1:13" ht="18">
      <c r="A62" s="51"/>
      <c r="B62" s="109" t="s">
        <v>206</v>
      </c>
      <c r="C62" s="99"/>
      <c r="D62" s="99"/>
      <c r="E62" s="99"/>
      <c r="F62" s="99"/>
      <c r="G62" s="99"/>
      <c r="H62" s="51"/>
      <c r="I62" s="51"/>
      <c r="J62" s="51"/>
      <c r="K62" s="51"/>
      <c r="L62" s="51"/>
      <c r="M62" s="51"/>
    </row>
    <row r="63" spans="1:13" ht="18">
      <c r="A63" s="51"/>
      <c r="B63" s="109" t="s">
        <v>207</v>
      </c>
      <c r="C63" s="99"/>
      <c r="D63" s="99"/>
      <c r="E63" s="99"/>
      <c r="F63" s="99"/>
      <c r="G63" s="99"/>
      <c r="H63" s="51"/>
      <c r="I63" s="51"/>
      <c r="J63" s="51"/>
      <c r="K63" s="51"/>
      <c r="L63" s="51"/>
      <c r="M63" s="51"/>
    </row>
    <row r="64" spans="1:13" ht="18">
      <c r="A64" s="51"/>
      <c r="B64" s="109" t="s">
        <v>252</v>
      </c>
      <c r="C64" s="99"/>
      <c r="D64" s="99"/>
      <c r="E64" s="99"/>
      <c r="F64" s="99"/>
      <c r="G64" s="99"/>
      <c r="H64" s="51"/>
      <c r="I64" s="51"/>
      <c r="J64" s="51"/>
      <c r="K64" s="51"/>
      <c r="L64" s="51"/>
      <c r="M64" s="51"/>
    </row>
    <row r="65" spans="1:13" ht="18">
      <c r="A65" s="51"/>
      <c r="B65" s="52"/>
      <c r="C65" s="52"/>
      <c r="D65" s="52"/>
      <c r="E65" s="52"/>
      <c r="F65" s="52"/>
      <c r="G65" s="52"/>
      <c r="H65" s="51"/>
      <c r="I65" s="51"/>
      <c r="J65" s="51"/>
      <c r="K65" s="51"/>
      <c r="L65" s="51"/>
      <c r="M65" s="51"/>
    </row>
    <row r="66" spans="1:13" ht="15.5">
      <c r="A66" s="51"/>
      <c r="B66" s="110" t="s">
        <v>209</v>
      </c>
      <c r="C66" s="105" t="s">
        <v>210</v>
      </c>
      <c r="D66" s="73"/>
      <c r="E66" s="112" t="s">
        <v>211</v>
      </c>
      <c r="F66" s="113"/>
      <c r="G66" s="114" t="s">
        <v>212</v>
      </c>
      <c r="H66" s="51"/>
      <c r="I66" s="51"/>
      <c r="J66" s="51"/>
      <c r="K66" s="51"/>
      <c r="L66" s="51"/>
      <c r="M66" s="51"/>
    </row>
    <row r="67" spans="1:13" ht="15.5">
      <c r="A67" s="51"/>
      <c r="B67" s="111"/>
      <c r="C67" s="106"/>
      <c r="D67" s="53"/>
      <c r="E67" s="53" t="s">
        <v>213</v>
      </c>
      <c r="F67" s="54" t="s">
        <v>214</v>
      </c>
      <c r="G67" s="115"/>
      <c r="H67" s="51"/>
      <c r="I67" s="51"/>
      <c r="J67" s="51"/>
      <c r="K67" s="51"/>
      <c r="L67" s="51"/>
      <c r="M67" s="51"/>
    </row>
    <row r="68" spans="1:13" ht="15.5">
      <c r="A68" s="51"/>
      <c r="B68" s="55">
        <v>1</v>
      </c>
      <c r="C68" s="56" t="s">
        <v>253</v>
      </c>
      <c r="D68" s="57">
        <v>95</v>
      </c>
      <c r="E68" s="58">
        <v>95</v>
      </c>
      <c r="F68" s="61"/>
      <c r="G68" s="78"/>
      <c r="H68" s="51"/>
      <c r="I68" s="51"/>
      <c r="J68" s="51"/>
      <c r="K68" s="51"/>
      <c r="L68" s="51"/>
      <c r="M68" s="51"/>
    </row>
    <row r="69" spans="1:13" ht="15.5">
      <c r="A69" s="51"/>
      <c r="B69" s="55">
        <v>2</v>
      </c>
      <c r="C69" s="56" t="s">
        <v>254</v>
      </c>
      <c r="D69" s="57">
        <v>85</v>
      </c>
      <c r="E69" s="57">
        <v>85</v>
      </c>
      <c r="F69" s="61"/>
      <c r="G69" s="63"/>
      <c r="H69" s="51"/>
      <c r="I69" s="51"/>
      <c r="J69" s="51"/>
      <c r="K69" s="51"/>
      <c r="L69" s="51"/>
      <c r="M69" s="51"/>
    </row>
    <row r="70" spans="1:13" ht="15.5">
      <c r="A70" s="51"/>
      <c r="B70" s="55">
        <v>3</v>
      </c>
      <c r="C70" s="56" t="s">
        <v>255</v>
      </c>
      <c r="D70" s="57">
        <v>80</v>
      </c>
      <c r="E70" s="57">
        <v>80</v>
      </c>
      <c r="F70" s="61"/>
      <c r="G70" s="63"/>
      <c r="H70" s="51"/>
      <c r="I70" s="51"/>
      <c r="J70" s="51"/>
      <c r="K70" s="51"/>
      <c r="L70" s="51"/>
      <c r="M70" s="51"/>
    </row>
    <row r="71" spans="1:13" ht="15.5">
      <c r="A71" s="51"/>
      <c r="B71" s="55">
        <v>4</v>
      </c>
      <c r="C71" s="56" t="s">
        <v>256</v>
      </c>
      <c r="D71" s="57">
        <v>40</v>
      </c>
      <c r="E71" s="57">
        <v>40</v>
      </c>
      <c r="F71" s="61"/>
      <c r="G71" s="63"/>
      <c r="H71" s="51"/>
      <c r="I71" s="51"/>
      <c r="J71" s="51"/>
      <c r="K71" s="51"/>
      <c r="L71" s="51"/>
      <c r="M71" s="51"/>
    </row>
    <row r="72" spans="1:13" ht="23.5">
      <c r="A72" s="51"/>
      <c r="B72" s="107" t="s">
        <v>228</v>
      </c>
      <c r="C72" s="108"/>
      <c r="D72" s="68">
        <f>SUM(D68:D71)</f>
        <v>300</v>
      </c>
      <c r="E72" s="74">
        <v>324</v>
      </c>
      <c r="F72" s="75">
        <v>0</v>
      </c>
      <c r="G72" s="76"/>
      <c r="H72" s="72">
        <v>324</v>
      </c>
      <c r="I72" s="51"/>
      <c r="J72" s="51"/>
      <c r="K72" s="51"/>
      <c r="L72" s="51"/>
      <c r="M72" s="51"/>
    </row>
    <row r="73" spans="1:13" ht="14.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</row>
    <row r="74" spans="1:13" ht="18">
      <c r="A74" s="51"/>
      <c r="B74" s="109" t="s">
        <v>206</v>
      </c>
      <c r="C74" s="99"/>
      <c r="D74" s="99"/>
      <c r="E74" s="99"/>
      <c r="F74" s="99"/>
      <c r="G74" s="99"/>
      <c r="H74" s="51"/>
      <c r="I74" s="51"/>
      <c r="J74" s="51"/>
      <c r="K74" s="51"/>
      <c r="L74" s="51"/>
      <c r="M74" s="51"/>
    </row>
    <row r="75" spans="1:13" ht="18">
      <c r="A75" s="51"/>
      <c r="B75" s="109" t="s">
        <v>207</v>
      </c>
      <c r="C75" s="99"/>
      <c r="D75" s="99"/>
      <c r="E75" s="99"/>
      <c r="F75" s="99"/>
      <c r="G75" s="99"/>
      <c r="H75" s="51"/>
      <c r="I75" s="51"/>
      <c r="J75" s="51"/>
      <c r="K75" s="51"/>
      <c r="L75" s="51"/>
      <c r="M75" s="51"/>
    </row>
    <row r="76" spans="1:13" ht="18">
      <c r="A76" s="51"/>
      <c r="B76" s="109" t="s">
        <v>257</v>
      </c>
      <c r="C76" s="99"/>
      <c r="D76" s="99"/>
      <c r="E76" s="99"/>
      <c r="F76" s="99"/>
      <c r="G76" s="99"/>
      <c r="H76" s="51"/>
      <c r="I76" s="51"/>
      <c r="J76" s="51"/>
      <c r="K76" s="51"/>
      <c r="L76" s="51"/>
      <c r="M76" s="51"/>
    </row>
    <row r="77" spans="1:13" ht="18">
      <c r="A77" s="51"/>
      <c r="B77" s="52"/>
      <c r="C77" s="52"/>
      <c r="D77" s="52"/>
      <c r="E77" s="52"/>
      <c r="F77" s="52"/>
      <c r="G77" s="52"/>
      <c r="H77" s="51"/>
      <c r="I77" s="51"/>
      <c r="J77" s="51"/>
      <c r="K77" s="51"/>
      <c r="L77" s="51"/>
      <c r="M77" s="51"/>
    </row>
    <row r="78" spans="1:13" ht="15.5">
      <c r="A78" s="51"/>
      <c r="B78" s="110" t="s">
        <v>209</v>
      </c>
      <c r="C78" s="105" t="s">
        <v>210</v>
      </c>
      <c r="D78" s="73"/>
      <c r="E78" s="112" t="s">
        <v>211</v>
      </c>
      <c r="F78" s="113"/>
      <c r="G78" s="114" t="s">
        <v>212</v>
      </c>
      <c r="H78" s="51"/>
      <c r="I78" s="51"/>
      <c r="J78" s="51"/>
      <c r="K78" s="51"/>
      <c r="L78" s="51"/>
      <c r="M78" s="51"/>
    </row>
    <row r="79" spans="1:13" ht="15.5">
      <c r="A79" s="51"/>
      <c r="B79" s="111"/>
      <c r="C79" s="106"/>
      <c r="D79" s="53"/>
      <c r="E79" s="53" t="s">
        <v>213</v>
      </c>
      <c r="F79" s="54" t="s">
        <v>214</v>
      </c>
      <c r="G79" s="115"/>
      <c r="H79" s="51"/>
      <c r="I79" s="51"/>
      <c r="J79" s="51"/>
      <c r="K79" s="51"/>
      <c r="L79" s="51"/>
      <c r="M79" s="51"/>
    </row>
    <row r="80" spans="1:13" ht="15.5">
      <c r="A80" s="51"/>
      <c r="B80" s="55">
        <v>1</v>
      </c>
      <c r="C80" s="56" t="s">
        <v>258</v>
      </c>
      <c r="D80" s="57">
        <v>30</v>
      </c>
      <c r="E80" s="58">
        <v>30</v>
      </c>
      <c r="F80" s="61"/>
      <c r="G80" s="78"/>
      <c r="H80" s="51"/>
      <c r="I80" s="51"/>
      <c r="J80" s="51"/>
      <c r="K80" s="51"/>
      <c r="L80" s="51"/>
      <c r="M80" s="51"/>
    </row>
    <row r="81" spans="1:13" ht="15.5">
      <c r="A81" s="51"/>
      <c r="B81" s="55">
        <v>2</v>
      </c>
      <c r="C81" s="56" t="s">
        <v>259</v>
      </c>
      <c r="D81" s="57">
        <v>20</v>
      </c>
      <c r="E81" s="57">
        <v>20</v>
      </c>
      <c r="F81" s="61"/>
      <c r="G81" s="63"/>
      <c r="H81" s="51"/>
      <c r="I81" s="51"/>
      <c r="J81" s="79"/>
      <c r="K81" s="51"/>
      <c r="L81" s="51"/>
      <c r="M81" s="51"/>
    </row>
    <row r="82" spans="1:13" ht="15.5">
      <c r="A82" s="51"/>
      <c r="B82" s="55">
        <v>3</v>
      </c>
      <c r="C82" s="56" t="s">
        <v>260</v>
      </c>
      <c r="D82" s="57">
        <v>20</v>
      </c>
      <c r="E82" s="57">
        <v>20</v>
      </c>
      <c r="F82" s="61"/>
      <c r="G82" s="63"/>
      <c r="H82" s="51"/>
      <c r="I82" s="51"/>
      <c r="J82" s="79"/>
      <c r="K82" s="51"/>
      <c r="L82" s="51"/>
      <c r="M82" s="51"/>
    </row>
    <row r="83" spans="1:13" ht="15.5" hidden="1">
      <c r="A83" s="51"/>
      <c r="B83" s="55"/>
      <c r="C83" s="56" t="s">
        <v>261</v>
      </c>
      <c r="D83" s="57"/>
      <c r="E83" s="57"/>
      <c r="F83" s="61"/>
      <c r="G83" s="63"/>
      <c r="H83" s="51"/>
      <c r="I83" s="51"/>
      <c r="J83" s="51"/>
      <c r="K83" s="51"/>
      <c r="L83" s="51"/>
      <c r="M83" s="51"/>
    </row>
    <row r="84" spans="1:13" ht="15.5" hidden="1">
      <c r="A84" s="51"/>
      <c r="B84" s="55"/>
      <c r="C84" s="56" t="s">
        <v>262</v>
      </c>
      <c r="D84" s="57"/>
      <c r="E84" s="57"/>
      <c r="F84" s="61"/>
      <c r="G84" s="63"/>
      <c r="H84" s="51"/>
      <c r="I84" s="51"/>
      <c r="J84" s="51"/>
      <c r="K84" s="51"/>
      <c r="L84" s="51"/>
      <c r="M84" s="51"/>
    </row>
    <row r="85" spans="1:13" ht="15.5" hidden="1">
      <c r="A85" s="51"/>
      <c r="B85" s="55"/>
      <c r="C85" s="56"/>
      <c r="D85" s="57"/>
      <c r="E85" s="57"/>
      <c r="F85" s="61"/>
      <c r="G85" s="63"/>
      <c r="H85" s="51"/>
      <c r="I85" s="51"/>
      <c r="J85" s="51"/>
      <c r="K85" s="51"/>
      <c r="L85" s="51"/>
      <c r="M85" s="51"/>
    </row>
    <row r="86" spans="1:13" ht="15.5" hidden="1">
      <c r="A86" s="51"/>
      <c r="B86" s="55"/>
      <c r="C86" s="56"/>
      <c r="D86" s="57"/>
      <c r="E86" s="57"/>
      <c r="F86" s="61"/>
      <c r="G86" s="63"/>
      <c r="H86" s="51"/>
      <c r="I86" s="51"/>
      <c r="J86" s="51"/>
      <c r="K86" s="51"/>
      <c r="L86" s="51"/>
      <c r="M86" s="51"/>
    </row>
    <row r="87" spans="1:13" ht="15.5">
      <c r="A87" s="51"/>
      <c r="B87" s="55">
        <v>4</v>
      </c>
      <c r="C87" s="56" t="s">
        <v>263</v>
      </c>
      <c r="D87" s="57">
        <v>20</v>
      </c>
      <c r="E87" s="57">
        <v>20</v>
      </c>
      <c r="F87" s="61"/>
      <c r="G87" s="63"/>
      <c r="H87" s="51"/>
      <c r="I87" s="51"/>
      <c r="J87" s="79"/>
      <c r="K87" s="51"/>
      <c r="L87" s="51"/>
      <c r="M87" s="51"/>
    </row>
    <row r="88" spans="1:13" ht="23.5">
      <c r="A88" s="51"/>
      <c r="B88" s="107" t="s">
        <v>228</v>
      </c>
      <c r="C88" s="108"/>
      <c r="D88" s="68">
        <f t="shared" ref="D88:E88" si="0">SUM(D80:D87)</f>
        <v>90</v>
      </c>
      <c r="E88" s="74">
        <f t="shared" si="0"/>
        <v>90</v>
      </c>
      <c r="F88" s="75">
        <v>0</v>
      </c>
      <c r="G88" s="76"/>
      <c r="H88" s="72">
        <v>271</v>
      </c>
      <c r="I88" s="51"/>
      <c r="J88" s="51"/>
      <c r="K88" s="51"/>
      <c r="L88" s="51"/>
      <c r="M88" s="51"/>
    </row>
  </sheetData>
  <mergeCells count="41">
    <mergeCell ref="B1:G1"/>
    <mergeCell ref="B2:G2"/>
    <mergeCell ref="B3:G3"/>
    <mergeCell ref="B6:B7"/>
    <mergeCell ref="D6:D7"/>
    <mergeCell ref="E6:F6"/>
    <mergeCell ref="G6:G7"/>
    <mergeCell ref="E27:F27"/>
    <mergeCell ref="G27:G28"/>
    <mergeCell ref="C6:C7"/>
    <mergeCell ref="B20:C20"/>
    <mergeCell ref="B23:G23"/>
    <mergeCell ref="B24:G24"/>
    <mergeCell ref="B25:G25"/>
    <mergeCell ref="B27:B28"/>
    <mergeCell ref="C27:C28"/>
    <mergeCell ref="B44:C44"/>
    <mergeCell ref="B46:G46"/>
    <mergeCell ref="B47:G47"/>
    <mergeCell ref="B48:G48"/>
    <mergeCell ref="B50:B51"/>
    <mergeCell ref="E50:F50"/>
    <mergeCell ref="G50:G51"/>
    <mergeCell ref="E66:F66"/>
    <mergeCell ref="G66:G67"/>
    <mergeCell ref="C50:C51"/>
    <mergeCell ref="B59:C59"/>
    <mergeCell ref="B62:G62"/>
    <mergeCell ref="B63:G63"/>
    <mergeCell ref="B64:G64"/>
    <mergeCell ref="B66:B67"/>
    <mergeCell ref="C66:C67"/>
    <mergeCell ref="C78:C79"/>
    <mergeCell ref="B88:C88"/>
    <mergeCell ref="B72:C72"/>
    <mergeCell ref="B74:G74"/>
    <mergeCell ref="B75:G75"/>
    <mergeCell ref="B76:G76"/>
    <mergeCell ref="B78:B79"/>
    <mergeCell ref="E78:F78"/>
    <mergeCell ref="G78:G79"/>
  </mergeCells>
  <pageMargins left="0.7" right="0.7" top="0.75" bottom="0.75" header="0.3" footer="0.3"/>
  <pageSetup paperSize="9" scale="79" fitToHeight="0" orientation="landscape" r:id="rId1"/>
  <rowBreaks count="2" manualBreakCount="2">
    <brk id="39" max="6" man="1"/>
    <brk id="73" max="6" man="1"/>
  </rowBreaks>
  <colBreaks count="1" manualBreakCount="1">
    <brk id="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24388-81DE-4C15-8E8B-AA71246AA4E8}">
  <sheetPr>
    <tabColor rgb="FFFFFF00"/>
    <pageSetUpPr fitToPage="1"/>
  </sheetPr>
  <dimension ref="A1:T985"/>
  <sheetViews>
    <sheetView tabSelected="1" view="pageBreakPreview" zoomScale="60" zoomScaleNormal="100" workbookViewId="0">
      <selection activeCell="G10" sqref="G10"/>
    </sheetView>
  </sheetViews>
  <sheetFormatPr defaultColWidth="12.6328125" defaultRowHeight="15.75" customHeight="1"/>
  <cols>
    <col min="1" max="1" width="7.453125" customWidth="1"/>
    <col min="2" max="2" width="6.08984375" customWidth="1"/>
    <col min="3" max="3" width="5.81640625" customWidth="1"/>
    <col min="4" max="4" width="4.81640625" customWidth="1"/>
    <col min="5" max="5" width="61.08984375" customWidth="1"/>
    <col min="6" max="6" width="12" customWidth="1"/>
    <col min="7" max="7" width="8.7265625" customWidth="1"/>
    <col min="8" max="8" width="8" customWidth="1"/>
    <col min="9" max="9" width="10.453125" customWidth="1"/>
    <col min="10" max="11" width="9.453125" customWidth="1"/>
    <col min="12" max="12" width="7.7265625" customWidth="1"/>
    <col min="13" max="13" width="8" customWidth="1"/>
    <col min="14" max="14" width="7.453125" customWidth="1"/>
    <col min="15" max="15" width="8.453125" customWidth="1"/>
    <col min="16" max="18" width="9.453125" customWidth="1"/>
    <col min="19" max="19" width="11.36328125" customWidth="1"/>
  </cols>
  <sheetData>
    <row r="1" spans="1:20" ht="15.75" customHeight="1">
      <c r="A1" s="123" t="s">
        <v>264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3" spans="1:20" ht="31.5" customHeight="1">
      <c r="A3" s="86" t="s">
        <v>0</v>
      </c>
      <c r="B3" s="87" t="s">
        <v>1</v>
      </c>
      <c r="C3" s="88"/>
      <c r="D3" s="89"/>
      <c r="E3" s="86" t="s">
        <v>2</v>
      </c>
      <c r="F3" s="1" t="s">
        <v>3</v>
      </c>
      <c r="G3" s="83" t="s">
        <v>4</v>
      </c>
      <c r="H3" s="83" t="s">
        <v>5</v>
      </c>
      <c r="I3" s="85" t="s">
        <v>8</v>
      </c>
      <c r="J3" s="81"/>
      <c r="K3" s="81"/>
      <c r="L3" s="81"/>
      <c r="M3" s="81"/>
      <c r="N3" s="81"/>
      <c r="O3" s="81"/>
      <c r="P3" s="81"/>
      <c r="Q3" s="81"/>
      <c r="R3" s="81"/>
      <c r="S3" s="82"/>
    </row>
    <row r="4" spans="1:20" ht="15.5">
      <c r="A4" s="84"/>
      <c r="B4" s="90"/>
      <c r="C4" s="91"/>
      <c r="D4" s="92"/>
      <c r="E4" s="84"/>
      <c r="F4" s="1" t="s">
        <v>16</v>
      </c>
      <c r="G4" s="84"/>
      <c r="H4" s="84"/>
      <c r="I4" s="5" t="s">
        <v>17</v>
      </c>
      <c r="J4" s="2">
        <v>2016</v>
      </c>
      <c r="K4" s="3">
        <v>2017</v>
      </c>
      <c r="L4" s="4">
        <v>2018</v>
      </c>
      <c r="M4" s="4">
        <v>2019</v>
      </c>
      <c r="N4" s="4">
        <v>2020</v>
      </c>
      <c r="O4" s="4">
        <v>2021</v>
      </c>
      <c r="P4" s="4">
        <v>2022</v>
      </c>
      <c r="Q4" s="5">
        <v>2023</v>
      </c>
      <c r="R4" s="6">
        <v>2024</v>
      </c>
      <c r="S4" s="5">
        <v>2025</v>
      </c>
    </row>
    <row r="5" spans="1:20" ht="16.5">
      <c r="A5" s="9">
        <v>1</v>
      </c>
      <c r="B5" s="9" t="s">
        <v>19</v>
      </c>
      <c r="C5" s="9"/>
      <c r="D5" s="9"/>
      <c r="E5" s="10" t="s">
        <v>20</v>
      </c>
      <c r="F5" s="11">
        <v>36.299999999999997</v>
      </c>
      <c r="G5" s="9" t="s">
        <v>21</v>
      </c>
      <c r="H5" s="12" t="s">
        <v>22</v>
      </c>
      <c r="I5" s="15">
        <v>82</v>
      </c>
      <c r="J5" s="13"/>
      <c r="K5" s="13"/>
      <c r="L5" s="13"/>
      <c r="M5" s="12"/>
      <c r="N5" s="17"/>
      <c r="O5" s="18"/>
      <c r="P5" s="19"/>
      <c r="Q5" s="15"/>
      <c r="R5" s="20"/>
      <c r="S5" s="21"/>
    </row>
    <row r="6" spans="1:20" ht="15.5">
      <c r="A6" s="9">
        <v>2</v>
      </c>
      <c r="B6" s="9" t="s">
        <v>23</v>
      </c>
      <c r="C6" s="9"/>
      <c r="D6" s="9"/>
      <c r="E6" s="13" t="s">
        <v>24</v>
      </c>
      <c r="F6" s="11">
        <v>49.8</v>
      </c>
      <c r="G6" s="9" t="s">
        <v>21</v>
      </c>
      <c r="H6" s="12" t="s">
        <v>22</v>
      </c>
      <c r="I6" s="15">
        <v>100</v>
      </c>
      <c r="J6" s="13"/>
      <c r="K6" s="13">
        <v>19</v>
      </c>
      <c r="L6" s="13"/>
      <c r="M6" s="12"/>
      <c r="N6" s="17"/>
      <c r="O6" s="18"/>
      <c r="P6" s="24"/>
      <c r="Q6" s="15">
        <v>11</v>
      </c>
      <c r="R6" s="20"/>
      <c r="S6" s="21"/>
    </row>
    <row r="7" spans="1:20" ht="16.5">
      <c r="A7" s="9">
        <v>3</v>
      </c>
      <c r="B7" s="9" t="s">
        <v>25</v>
      </c>
      <c r="C7" s="9"/>
      <c r="D7" s="9"/>
      <c r="E7" s="10" t="s">
        <v>26</v>
      </c>
      <c r="F7" s="11">
        <v>48.9</v>
      </c>
      <c r="G7" s="9" t="s">
        <v>21</v>
      </c>
      <c r="H7" s="12" t="s">
        <v>22</v>
      </c>
      <c r="I7" s="15">
        <v>74</v>
      </c>
      <c r="J7" s="13"/>
      <c r="K7" s="13">
        <v>12</v>
      </c>
      <c r="L7" s="13"/>
      <c r="M7" s="12"/>
      <c r="N7" s="17"/>
      <c r="O7" s="18"/>
      <c r="P7" s="19"/>
      <c r="Q7" s="15">
        <v>67</v>
      </c>
      <c r="R7" s="20"/>
      <c r="S7" s="21"/>
    </row>
    <row r="8" spans="1:20" ht="15.5">
      <c r="A8" s="9">
        <v>4</v>
      </c>
      <c r="B8" s="9" t="s">
        <v>27</v>
      </c>
      <c r="C8" s="9"/>
      <c r="D8" s="9"/>
      <c r="E8" s="13" t="s">
        <v>28</v>
      </c>
      <c r="F8" s="11">
        <v>49.6</v>
      </c>
      <c r="G8" s="9" t="s">
        <v>21</v>
      </c>
      <c r="H8" s="12" t="s">
        <v>22</v>
      </c>
      <c r="I8" s="15">
        <v>170</v>
      </c>
      <c r="J8" s="13"/>
      <c r="K8" s="13"/>
      <c r="L8" s="13"/>
      <c r="M8" s="12">
        <v>12</v>
      </c>
      <c r="N8" s="17">
        <v>18</v>
      </c>
      <c r="O8" s="18">
        <v>35</v>
      </c>
      <c r="P8" s="19"/>
      <c r="Q8" s="15">
        <v>17</v>
      </c>
      <c r="R8" s="20"/>
      <c r="S8" s="21"/>
    </row>
    <row r="9" spans="1:20" ht="15.5">
      <c r="A9" s="9">
        <v>5</v>
      </c>
      <c r="B9" s="9" t="s">
        <v>29</v>
      </c>
      <c r="C9" s="9"/>
      <c r="D9" s="9"/>
      <c r="E9" s="13" t="s">
        <v>30</v>
      </c>
      <c r="F9" s="11">
        <v>49</v>
      </c>
      <c r="G9" s="9" t="s">
        <v>21</v>
      </c>
      <c r="H9" s="12" t="s">
        <v>22</v>
      </c>
      <c r="I9" s="15">
        <v>54</v>
      </c>
      <c r="J9" s="13"/>
      <c r="K9" s="13">
        <v>10</v>
      </c>
      <c r="L9" s="13"/>
      <c r="M9" s="12"/>
      <c r="N9" s="17"/>
      <c r="O9" s="18"/>
      <c r="P9" s="19"/>
      <c r="Q9" s="15"/>
      <c r="R9" s="20"/>
      <c r="S9" s="21"/>
    </row>
    <row r="10" spans="1:20" ht="15.5">
      <c r="A10" s="9">
        <v>6</v>
      </c>
      <c r="B10" s="9" t="s">
        <v>31</v>
      </c>
      <c r="C10" s="9"/>
      <c r="D10" s="9"/>
      <c r="E10" s="13" t="s">
        <v>32</v>
      </c>
      <c r="F10" s="11">
        <v>20.399999999999999</v>
      </c>
      <c r="G10" s="9" t="s">
        <v>21</v>
      </c>
      <c r="H10" s="12" t="s">
        <v>22</v>
      </c>
      <c r="I10" s="15">
        <v>40</v>
      </c>
      <c r="J10" s="13"/>
      <c r="K10" s="13"/>
      <c r="L10" s="13"/>
      <c r="M10" s="12"/>
      <c r="N10" s="17"/>
      <c r="O10" s="18"/>
      <c r="P10" s="19"/>
      <c r="Q10" s="15"/>
      <c r="R10" s="20"/>
      <c r="S10" s="21"/>
    </row>
    <row r="11" spans="1:20" ht="15.5">
      <c r="A11" s="9">
        <v>7</v>
      </c>
      <c r="B11" s="9" t="s">
        <v>33</v>
      </c>
      <c r="C11" s="9"/>
      <c r="D11" s="9"/>
      <c r="E11" s="13" t="s">
        <v>34</v>
      </c>
      <c r="F11" s="11">
        <v>37.299999999999997</v>
      </c>
      <c r="G11" s="9" t="s">
        <v>21</v>
      </c>
      <c r="H11" s="12" t="s">
        <v>22</v>
      </c>
      <c r="I11" s="15">
        <v>84</v>
      </c>
      <c r="J11" s="13"/>
      <c r="K11" s="13"/>
      <c r="L11" s="13"/>
      <c r="M11" s="12"/>
      <c r="N11" s="17"/>
      <c r="O11" s="18">
        <v>25</v>
      </c>
      <c r="P11" s="19"/>
      <c r="Q11" s="15"/>
      <c r="R11" s="20"/>
      <c r="S11" s="21"/>
    </row>
    <row r="12" spans="1:20" ht="15.5">
      <c r="A12" s="9">
        <v>8</v>
      </c>
      <c r="B12" s="9" t="s">
        <v>33</v>
      </c>
      <c r="C12" s="9">
        <v>11</v>
      </c>
      <c r="D12" s="9" t="s">
        <v>35</v>
      </c>
      <c r="E12" s="13" t="s">
        <v>36</v>
      </c>
      <c r="F12" s="11">
        <v>8.6</v>
      </c>
      <c r="G12" s="9" t="s">
        <v>21</v>
      </c>
      <c r="H12" s="12" t="s">
        <v>22</v>
      </c>
      <c r="I12" s="15">
        <v>40</v>
      </c>
      <c r="J12" s="13"/>
      <c r="K12" s="13"/>
      <c r="L12" s="13"/>
      <c r="M12" s="12"/>
      <c r="N12" s="17"/>
      <c r="O12" s="18"/>
      <c r="P12" s="19"/>
      <c r="Q12" s="15"/>
      <c r="R12" s="20"/>
      <c r="S12" s="21"/>
    </row>
    <row r="13" spans="1:20" ht="15.5">
      <c r="A13" s="9">
        <v>9</v>
      </c>
      <c r="B13" s="9" t="s">
        <v>33</v>
      </c>
      <c r="C13" s="9">
        <v>12</v>
      </c>
      <c r="D13" s="9" t="s">
        <v>35</v>
      </c>
      <c r="E13" s="13" t="s">
        <v>37</v>
      </c>
      <c r="F13" s="11">
        <v>2.2999999999999998</v>
      </c>
      <c r="G13" s="9" t="s">
        <v>21</v>
      </c>
      <c r="H13" s="12" t="s">
        <v>22</v>
      </c>
      <c r="I13" s="15">
        <v>8</v>
      </c>
      <c r="J13" s="13"/>
      <c r="K13" s="13"/>
      <c r="L13" s="13"/>
      <c r="M13" s="12"/>
      <c r="N13" s="17"/>
      <c r="O13" s="18"/>
      <c r="P13" s="19"/>
      <c r="Q13" s="15"/>
      <c r="R13" s="20"/>
      <c r="S13" s="21"/>
    </row>
    <row r="14" spans="1:20" ht="15.5">
      <c r="A14" s="9">
        <v>10</v>
      </c>
      <c r="B14" s="9" t="s">
        <v>33</v>
      </c>
      <c r="C14" s="9">
        <v>13</v>
      </c>
      <c r="D14" s="9" t="s">
        <v>35</v>
      </c>
      <c r="E14" s="13" t="s">
        <v>38</v>
      </c>
      <c r="F14" s="11">
        <v>0.7</v>
      </c>
      <c r="G14" s="9" t="s">
        <v>21</v>
      </c>
      <c r="H14" s="12" t="s">
        <v>22</v>
      </c>
      <c r="I14" s="15">
        <v>16</v>
      </c>
      <c r="J14" s="13"/>
      <c r="K14" s="13"/>
      <c r="L14" s="13"/>
      <c r="M14" s="12"/>
      <c r="N14" s="17"/>
      <c r="O14" s="18"/>
      <c r="P14" s="19"/>
      <c r="Q14" s="15"/>
      <c r="R14" s="20"/>
      <c r="S14" s="21"/>
    </row>
    <row r="15" spans="1:20" ht="15.5">
      <c r="A15" s="9">
        <v>11</v>
      </c>
      <c r="B15" s="9" t="s">
        <v>33</v>
      </c>
      <c r="C15" s="9">
        <v>14</v>
      </c>
      <c r="D15" s="9" t="s">
        <v>35</v>
      </c>
      <c r="E15" s="13" t="s">
        <v>39</v>
      </c>
      <c r="F15" s="11">
        <v>0.4</v>
      </c>
      <c r="G15" s="9" t="s">
        <v>21</v>
      </c>
      <c r="H15" s="12" t="s">
        <v>22</v>
      </c>
      <c r="I15" s="15">
        <v>6</v>
      </c>
      <c r="J15" s="13"/>
      <c r="K15" s="13"/>
      <c r="L15" s="13"/>
      <c r="M15" s="12"/>
      <c r="N15" s="17"/>
      <c r="O15" s="18"/>
      <c r="P15" s="19"/>
      <c r="Q15" s="15"/>
      <c r="R15" s="20"/>
      <c r="S15" s="21"/>
    </row>
    <row r="16" spans="1:20" ht="15.5">
      <c r="A16" s="9">
        <v>12</v>
      </c>
      <c r="B16" s="9" t="s">
        <v>40</v>
      </c>
      <c r="C16" s="9"/>
      <c r="D16" s="9"/>
      <c r="E16" s="13" t="s">
        <v>41</v>
      </c>
      <c r="F16" s="11">
        <v>34</v>
      </c>
      <c r="G16" s="9" t="s">
        <v>21</v>
      </c>
      <c r="H16" s="12" t="s">
        <v>22</v>
      </c>
      <c r="I16" s="15">
        <v>68</v>
      </c>
      <c r="J16" s="13"/>
      <c r="K16" s="13"/>
      <c r="L16" s="13"/>
      <c r="M16" s="12"/>
      <c r="N16" s="17"/>
      <c r="O16" s="18"/>
      <c r="P16" s="19"/>
      <c r="Q16" s="15"/>
      <c r="R16" s="20"/>
      <c r="S16" s="21"/>
    </row>
    <row r="17" spans="1:19" ht="15.5">
      <c r="A17" s="9">
        <v>13</v>
      </c>
      <c r="B17" s="9" t="s">
        <v>40</v>
      </c>
      <c r="C17" s="9">
        <v>11</v>
      </c>
      <c r="D17" s="9" t="s">
        <v>35</v>
      </c>
      <c r="E17" s="13" t="s">
        <v>42</v>
      </c>
      <c r="F17" s="11">
        <v>0.9</v>
      </c>
      <c r="G17" s="9" t="s">
        <v>21</v>
      </c>
      <c r="H17" s="12" t="s">
        <v>22</v>
      </c>
      <c r="I17" s="15">
        <v>8</v>
      </c>
      <c r="J17" s="13"/>
      <c r="K17" s="13"/>
      <c r="L17" s="13"/>
      <c r="M17" s="12"/>
      <c r="N17" s="17"/>
      <c r="O17" s="18"/>
      <c r="P17" s="19"/>
      <c r="Q17" s="15"/>
      <c r="R17" s="20"/>
      <c r="S17" s="21"/>
    </row>
    <row r="18" spans="1:19" ht="15.5">
      <c r="A18" s="9">
        <v>14</v>
      </c>
      <c r="B18" s="9" t="s">
        <v>40</v>
      </c>
      <c r="C18" s="9">
        <v>12</v>
      </c>
      <c r="D18" s="9" t="s">
        <v>35</v>
      </c>
      <c r="E18" s="13" t="s">
        <v>43</v>
      </c>
      <c r="F18" s="11">
        <v>0.9</v>
      </c>
      <c r="G18" s="9" t="s">
        <v>21</v>
      </c>
      <c r="H18" s="12" t="s">
        <v>22</v>
      </c>
      <c r="I18" s="15">
        <v>10</v>
      </c>
      <c r="J18" s="13"/>
      <c r="K18" s="13"/>
      <c r="L18" s="13"/>
      <c r="M18" s="12"/>
      <c r="N18" s="17"/>
      <c r="O18" s="18"/>
      <c r="P18" s="19"/>
      <c r="Q18" s="15"/>
      <c r="R18" s="20"/>
      <c r="S18" s="21"/>
    </row>
    <row r="19" spans="1:19" ht="15.5">
      <c r="A19" s="9">
        <v>15</v>
      </c>
      <c r="B19" s="9" t="s">
        <v>40</v>
      </c>
      <c r="C19" s="9">
        <v>13</v>
      </c>
      <c r="D19" s="9" t="s">
        <v>35</v>
      </c>
      <c r="E19" s="13" t="s">
        <v>44</v>
      </c>
      <c r="F19" s="11">
        <v>1.2</v>
      </c>
      <c r="G19" s="9" t="s">
        <v>21</v>
      </c>
      <c r="H19" s="12" t="s">
        <v>22</v>
      </c>
      <c r="I19" s="15">
        <v>20</v>
      </c>
      <c r="J19" s="13"/>
      <c r="K19" s="13"/>
      <c r="L19" s="13"/>
      <c r="M19" s="12"/>
      <c r="N19" s="17"/>
      <c r="O19" s="18"/>
      <c r="P19" s="19"/>
      <c r="Q19" s="15"/>
      <c r="R19" s="20"/>
      <c r="S19" s="21"/>
    </row>
    <row r="20" spans="1:19" ht="15.5">
      <c r="A20" s="9">
        <v>16</v>
      </c>
      <c r="B20" s="9" t="s">
        <v>40</v>
      </c>
      <c r="C20" s="9">
        <v>14</v>
      </c>
      <c r="D20" s="9" t="s">
        <v>35</v>
      </c>
      <c r="E20" s="13" t="s">
        <v>45</v>
      </c>
      <c r="F20" s="11">
        <v>2.2999999999999998</v>
      </c>
      <c r="G20" s="9" t="s">
        <v>21</v>
      </c>
      <c r="H20" s="12" t="s">
        <v>22</v>
      </c>
      <c r="I20" s="15">
        <v>40</v>
      </c>
      <c r="J20" s="13"/>
      <c r="K20" s="13"/>
      <c r="L20" s="13"/>
      <c r="M20" s="12"/>
      <c r="N20" s="17"/>
      <c r="O20" s="18"/>
      <c r="P20" s="19"/>
      <c r="Q20" s="15"/>
      <c r="R20" s="20"/>
      <c r="S20" s="21"/>
    </row>
    <row r="21" spans="1:19" ht="15.5">
      <c r="A21" s="9">
        <v>17</v>
      </c>
      <c r="B21" s="9" t="s">
        <v>40</v>
      </c>
      <c r="C21" s="9">
        <v>15</v>
      </c>
      <c r="D21" s="9" t="s">
        <v>35</v>
      </c>
      <c r="E21" s="13" t="s">
        <v>46</v>
      </c>
      <c r="F21" s="11">
        <v>1.1000000000000001</v>
      </c>
      <c r="G21" s="9" t="s">
        <v>21</v>
      </c>
      <c r="H21" s="12" t="s">
        <v>22</v>
      </c>
      <c r="I21" s="15">
        <v>24</v>
      </c>
      <c r="J21" s="13"/>
      <c r="K21" s="13"/>
      <c r="L21" s="13"/>
      <c r="M21" s="12"/>
      <c r="N21" s="17"/>
      <c r="O21" s="18"/>
      <c r="P21" s="19"/>
      <c r="Q21" s="15"/>
      <c r="R21" s="20"/>
      <c r="S21" s="21"/>
    </row>
    <row r="22" spans="1:19" ht="15.5">
      <c r="A22" s="9">
        <v>18</v>
      </c>
      <c r="B22" s="9" t="s">
        <v>47</v>
      </c>
      <c r="C22" s="9"/>
      <c r="D22" s="9"/>
      <c r="E22" s="13" t="s">
        <v>48</v>
      </c>
      <c r="F22" s="11">
        <v>39.1</v>
      </c>
      <c r="G22" s="9" t="s">
        <v>21</v>
      </c>
      <c r="H22" s="12" t="s">
        <v>49</v>
      </c>
      <c r="I22" s="15">
        <v>78</v>
      </c>
      <c r="J22" s="13"/>
      <c r="K22" s="13"/>
      <c r="L22" s="13"/>
      <c r="M22" s="12">
        <v>10</v>
      </c>
      <c r="N22" s="17"/>
      <c r="O22" s="18"/>
      <c r="P22" s="19"/>
      <c r="Q22" s="15">
        <v>3</v>
      </c>
      <c r="R22" s="20"/>
      <c r="S22" s="21"/>
    </row>
    <row r="23" spans="1:19" ht="15.5">
      <c r="A23" s="9">
        <v>19</v>
      </c>
      <c r="B23" s="9" t="s">
        <v>50</v>
      </c>
      <c r="C23" s="9"/>
      <c r="D23" s="9"/>
      <c r="E23" s="13" t="s">
        <v>51</v>
      </c>
      <c r="F23" s="11">
        <v>55.7</v>
      </c>
      <c r="G23" s="9" t="s">
        <v>21</v>
      </c>
      <c r="H23" s="12" t="s">
        <v>22</v>
      </c>
      <c r="I23" s="15">
        <v>112</v>
      </c>
      <c r="J23" s="13"/>
      <c r="K23" s="13"/>
      <c r="L23" s="13"/>
      <c r="M23" s="12"/>
      <c r="N23" s="17"/>
      <c r="O23" s="18">
        <v>35</v>
      </c>
      <c r="P23" s="19"/>
      <c r="Q23" s="15">
        <v>75</v>
      </c>
      <c r="R23" s="20"/>
      <c r="S23" s="21"/>
    </row>
    <row r="24" spans="1:19" ht="15.5">
      <c r="A24" s="9">
        <v>20</v>
      </c>
      <c r="B24" s="9" t="s">
        <v>52</v>
      </c>
      <c r="C24" s="25"/>
      <c r="D24" s="25"/>
      <c r="E24" s="13" t="s">
        <v>53</v>
      </c>
      <c r="F24" s="11">
        <v>36.1</v>
      </c>
      <c r="G24" s="9" t="s">
        <v>21</v>
      </c>
      <c r="H24" s="9" t="s">
        <v>22</v>
      </c>
      <c r="I24" s="15">
        <v>80</v>
      </c>
      <c r="J24" s="13"/>
      <c r="K24" s="13"/>
      <c r="L24" s="13"/>
      <c r="M24" s="9"/>
      <c r="N24" s="17"/>
      <c r="O24" s="18"/>
      <c r="P24" s="19"/>
      <c r="Q24" s="15">
        <v>7</v>
      </c>
      <c r="R24" s="20"/>
      <c r="S24" s="21"/>
    </row>
    <row r="25" spans="1:19" ht="15.5">
      <c r="A25" s="9">
        <v>21</v>
      </c>
      <c r="B25" s="9" t="s">
        <v>54</v>
      </c>
      <c r="C25" s="25"/>
      <c r="D25" s="25"/>
      <c r="E25" s="13" t="s">
        <v>55</v>
      </c>
      <c r="F25" s="11">
        <v>63.7</v>
      </c>
      <c r="G25" s="9" t="s">
        <v>21</v>
      </c>
      <c r="H25" s="9" t="s">
        <v>22</v>
      </c>
      <c r="I25" s="15">
        <v>125</v>
      </c>
      <c r="J25" s="13"/>
      <c r="K25" s="13"/>
      <c r="L25" s="13"/>
      <c r="M25" s="9"/>
      <c r="N25" s="17"/>
      <c r="O25" s="18"/>
      <c r="P25" s="19">
        <v>38</v>
      </c>
      <c r="Q25" s="15"/>
      <c r="R25" s="20"/>
      <c r="S25" s="21"/>
    </row>
    <row r="26" spans="1:19" ht="15.5">
      <c r="A26" s="9">
        <v>22</v>
      </c>
      <c r="B26" s="9" t="s">
        <v>56</v>
      </c>
      <c r="C26" s="25"/>
      <c r="D26" s="25"/>
      <c r="E26" s="13" t="s">
        <v>57</v>
      </c>
      <c r="F26" s="11">
        <v>52.4</v>
      </c>
      <c r="G26" s="9" t="s">
        <v>21</v>
      </c>
      <c r="H26" s="9" t="s">
        <v>22</v>
      </c>
      <c r="I26" s="15">
        <v>100</v>
      </c>
      <c r="J26" s="13"/>
      <c r="K26" s="13"/>
      <c r="L26" s="13"/>
      <c r="M26" s="9"/>
      <c r="N26" s="17"/>
      <c r="O26" s="18"/>
      <c r="P26" s="19"/>
      <c r="Q26" s="15"/>
      <c r="R26" s="20"/>
      <c r="S26" s="21"/>
    </row>
    <row r="27" spans="1:19" ht="15.5">
      <c r="A27" s="9">
        <v>23</v>
      </c>
      <c r="B27" s="9" t="s">
        <v>58</v>
      </c>
      <c r="C27" s="9"/>
      <c r="D27" s="9"/>
      <c r="E27" s="13" t="s">
        <v>59</v>
      </c>
      <c r="F27" s="11">
        <v>36</v>
      </c>
      <c r="G27" s="9" t="s">
        <v>21</v>
      </c>
      <c r="H27" s="12" t="s">
        <v>22</v>
      </c>
      <c r="I27" s="15">
        <v>75</v>
      </c>
      <c r="J27" s="13"/>
      <c r="K27" s="13"/>
      <c r="L27" s="13"/>
      <c r="M27" s="12"/>
      <c r="N27" s="17"/>
      <c r="O27" s="18">
        <v>20</v>
      </c>
      <c r="P27" s="19"/>
      <c r="Q27" s="15"/>
      <c r="R27" s="20"/>
      <c r="S27" s="21"/>
    </row>
    <row r="28" spans="1:19" ht="15.5">
      <c r="A28" s="9">
        <v>24</v>
      </c>
      <c r="B28" s="9" t="s">
        <v>60</v>
      </c>
      <c r="C28" s="9"/>
      <c r="D28" s="9"/>
      <c r="E28" s="13" t="s">
        <v>61</v>
      </c>
      <c r="F28" s="11">
        <v>21.8</v>
      </c>
      <c r="G28" s="9" t="s">
        <v>21</v>
      </c>
      <c r="H28" s="12" t="s">
        <v>22</v>
      </c>
      <c r="I28" s="15">
        <v>80</v>
      </c>
      <c r="J28" s="13"/>
      <c r="K28" s="13"/>
      <c r="L28" s="13"/>
      <c r="M28" s="12"/>
      <c r="N28" s="17"/>
      <c r="O28" s="18"/>
      <c r="P28" s="19"/>
      <c r="Q28" s="15"/>
      <c r="R28" s="20"/>
      <c r="S28" s="21"/>
    </row>
    <row r="29" spans="1:19" ht="15.5">
      <c r="A29" s="9">
        <v>25</v>
      </c>
      <c r="B29" s="9" t="s">
        <v>62</v>
      </c>
      <c r="C29" s="9"/>
      <c r="D29" s="9"/>
      <c r="E29" s="13" t="s">
        <v>63</v>
      </c>
      <c r="F29" s="11">
        <v>64.400000000000006</v>
      </c>
      <c r="G29" s="9" t="s">
        <v>21</v>
      </c>
      <c r="H29" s="12" t="s">
        <v>22</v>
      </c>
      <c r="I29" s="15">
        <v>225</v>
      </c>
      <c r="J29" s="13"/>
      <c r="K29" s="13"/>
      <c r="L29" s="13"/>
      <c r="M29" s="12"/>
      <c r="N29" s="17"/>
      <c r="O29" s="18"/>
      <c r="P29" s="19"/>
      <c r="Q29" s="15"/>
      <c r="R29" s="20"/>
      <c r="S29" s="21"/>
    </row>
    <row r="30" spans="1:19" ht="15.5">
      <c r="A30" s="9">
        <v>26</v>
      </c>
      <c r="B30" s="9" t="s">
        <v>64</v>
      </c>
      <c r="C30" s="9"/>
      <c r="D30" s="9"/>
      <c r="E30" s="13" t="s">
        <v>65</v>
      </c>
      <c r="F30" s="11">
        <v>5</v>
      </c>
      <c r="G30" s="9" t="s">
        <v>66</v>
      </c>
      <c r="H30" s="12" t="s">
        <v>67</v>
      </c>
      <c r="I30" s="15">
        <v>20</v>
      </c>
      <c r="J30" s="13"/>
      <c r="K30" s="13"/>
      <c r="L30" s="13"/>
      <c r="M30" s="12"/>
      <c r="N30" s="17"/>
      <c r="O30" s="18"/>
      <c r="P30" s="19"/>
      <c r="Q30" s="15"/>
      <c r="R30" s="20"/>
      <c r="S30" s="21"/>
    </row>
    <row r="31" spans="1:19" ht="15.5">
      <c r="A31" s="9">
        <v>27</v>
      </c>
      <c r="B31" s="9" t="s">
        <v>68</v>
      </c>
      <c r="C31" s="9"/>
      <c r="D31" s="9"/>
      <c r="E31" s="13" t="s">
        <v>69</v>
      </c>
      <c r="F31" s="11">
        <v>9.1</v>
      </c>
      <c r="G31" s="9" t="s">
        <v>66</v>
      </c>
      <c r="H31" s="12" t="s">
        <v>67</v>
      </c>
      <c r="I31" s="15">
        <f>97+15</f>
        <v>112</v>
      </c>
      <c r="J31" s="13"/>
      <c r="K31" s="13"/>
      <c r="L31" s="13"/>
      <c r="M31" s="12">
        <v>40</v>
      </c>
      <c r="N31" s="17">
        <v>57</v>
      </c>
      <c r="O31" s="18"/>
      <c r="P31" s="19"/>
      <c r="Q31" s="15"/>
      <c r="R31" s="20"/>
      <c r="S31" s="21"/>
    </row>
    <row r="32" spans="1:19" ht="15.5">
      <c r="A32" s="9">
        <v>28</v>
      </c>
      <c r="B32" s="9" t="s">
        <v>68</v>
      </c>
      <c r="C32" s="9">
        <v>11</v>
      </c>
      <c r="D32" s="9" t="s">
        <v>35</v>
      </c>
      <c r="E32" s="13" t="s">
        <v>70</v>
      </c>
      <c r="F32" s="11">
        <v>6.7</v>
      </c>
      <c r="G32" s="9" t="s">
        <v>66</v>
      </c>
      <c r="H32" s="12" t="s">
        <v>67</v>
      </c>
      <c r="I32" s="15">
        <v>180</v>
      </c>
      <c r="J32" s="13"/>
      <c r="K32" s="13"/>
      <c r="L32" s="13">
        <v>1</v>
      </c>
      <c r="M32" s="12"/>
      <c r="N32" s="17">
        <v>30</v>
      </c>
      <c r="O32" s="18"/>
      <c r="P32" s="19"/>
      <c r="Q32" s="15"/>
      <c r="R32" s="20"/>
      <c r="S32" s="21"/>
    </row>
    <row r="33" spans="1:19" ht="15.5">
      <c r="A33" s="9">
        <v>29</v>
      </c>
      <c r="B33" s="9" t="s">
        <v>68</v>
      </c>
      <c r="C33" s="9">
        <v>12</v>
      </c>
      <c r="D33" s="9" t="s">
        <v>35</v>
      </c>
      <c r="E33" s="13" t="s">
        <v>71</v>
      </c>
      <c r="F33" s="11">
        <v>1.5</v>
      </c>
      <c r="G33" s="9" t="s">
        <v>66</v>
      </c>
      <c r="H33" s="12" t="s">
        <v>67</v>
      </c>
      <c r="I33" s="15">
        <v>10</v>
      </c>
      <c r="J33" s="13"/>
      <c r="K33" s="13"/>
      <c r="L33" s="13"/>
      <c r="M33" s="12"/>
      <c r="N33" s="17"/>
      <c r="O33" s="18"/>
      <c r="P33" s="19"/>
      <c r="Q33" s="15"/>
      <c r="R33" s="20"/>
      <c r="S33" s="21"/>
    </row>
    <row r="34" spans="1:19" ht="15.5">
      <c r="A34" s="9">
        <v>30</v>
      </c>
      <c r="B34" s="9" t="s">
        <v>68</v>
      </c>
      <c r="C34" s="9">
        <v>13</v>
      </c>
      <c r="D34" s="9" t="s">
        <v>35</v>
      </c>
      <c r="E34" s="13" t="s">
        <v>72</v>
      </c>
      <c r="F34" s="11">
        <v>1.3</v>
      </c>
      <c r="G34" s="9" t="s">
        <v>66</v>
      </c>
      <c r="H34" s="12" t="s">
        <v>67</v>
      </c>
      <c r="I34" s="15">
        <v>10</v>
      </c>
      <c r="J34" s="13"/>
      <c r="K34" s="13"/>
      <c r="L34" s="13"/>
      <c r="M34" s="12"/>
      <c r="N34" s="17"/>
      <c r="O34" s="18"/>
      <c r="P34" s="19"/>
      <c r="Q34" s="15"/>
      <c r="R34" s="20"/>
      <c r="S34" s="21"/>
    </row>
    <row r="35" spans="1:19" ht="15.5">
      <c r="A35" s="9">
        <v>31</v>
      </c>
      <c r="B35" s="9" t="s">
        <v>68</v>
      </c>
      <c r="C35" s="9">
        <v>14</v>
      </c>
      <c r="D35" s="9" t="s">
        <v>35</v>
      </c>
      <c r="E35" s="13" t="s">
        <v>73</v>
      </c>
      <c r="F35" s="11">
        <v>0.6</v>
      </c>
      <c r="G35" s="9" t="s">
        <v>66</v>
      </c>
      <c r="H35" s="12" t="s">
        <v>67</v>
      </c>
      <c r="I35" s="15">
        <v>0</v>
      </c>
      <c r="J35" s="13"/>
      <c r="K35" s="13"/>
      <c r="L35" s="13">
        <v>3</v>
      </c>
      <c r="M35" s="12"/>
      <c r="N35" s="17"/>
      <c r="O35" s="18"/>
      <c r="P35" s="19"/>
      <c r="Q35" s="15"/>
      <c r="R35" s="20"/>
      <c r="S35" s="21"/>
    </row>
    <row r="36" spans="1:19" ht="15.5">
      <c r="A36" s="9">
        <v>32</v>
      </c>
      <c r="B36" s="9" t="s">
        <v>68</v>
      </c>
      <c r="C36" s="9">
        <v>15</v>
      </c>
      <c r="D36" s="9" t="s">
        <v>35</v>
      </c>
      <c r="E36" s="13" t="s">
        <v>74</v>
      </c>
      <c r="F36" s="11">
        <v>1</v>
      </c>
      <c r="G36" s="9" t="s">
        <v>66</v>
      </c>
      <c r="H36" s="12" t="s">
        <v>67</v>
      </c>
      <c r="I36" s="15">
        <v>10</v>
      </c>
      <c r="J36" s="13"/>
      <c r="K36" s="13"/>
      <c r="L36" s="13"/>
      <c r="M36" s="12"/>
      <c r="N36" s="17"/>
      <c r="O36" s="18"/>
      <c r="P36" s="19"/>
      <c r="Q36" s="15"/>
      <c r="R36" s="20"/>
      <c r="S36" s="21"/>
    </row>
    <row r="37" spans="1:19" ht="15.5">
      <c r="A37" s="9">
        <v>33</v>
      </c>
      <c r="B37" s="9" t="s">
        <v>68</v>
      </c>
      <c r="C37" s="9">
        <v>16</v>
      </c>
      <c r="D37" s="9" t="s">
        <v>35</v>
      </c>
      <c r="E37" s="13" t="s">
        <v>75</v>
      </c>
      <c r="F37" s="11">
        <v>1.1000000000000001</v>
      </c>
      <c r="G37" s="9" t="s">
        <v>66</v>
      </c>
      <c r="H37" s="12" t="s">
        <v>67</v>
      </c>
      <c r="I37" s="15">
        <v>10</v>
      </c>
      <c r="J37" s="13"/>
      <c r="K37" s="13"/>
      <c r="L37" s="13"/>
      <c r="M37" s="12"/>
      <c r="N37" s="17"/>
      <c r="O37" s="18"/>
      <c r="P37" s="19"/>
      <c r="Q37" s="15"/>
      <c r="R37" s="20"/>
      <c r="S37" s="21"/>
    </row>
    <row r="38" spans="1:19" ht="15.5">
      <c r="A38" s="9">
        <v>34</v>
      </c>
      <c r="B38" s="9" t="s">
        <v>68</v>
      </c>
      <c r="C38" s="9">
        <v>17</v>
      </c>
      <c r="D38" s="9" t="s">
        <v>35</v>
      </c>
      <c r="E38" s="13" t="s">
        <v>76</v>
      </c>
      <c r="F38" s="11">
        <v>1.7</v>
      </c>
      <c r="G38" s="9" t="s">
        <v>66</v>
      </c>
      <c r="H38" s="12" t="s">
        <v>67</v>
      </c>
      <c r="I38" s="15">
        <v>10</v>
      </c>
      <c r="J38" s="13"/>
      <c r="K38" s="13"/>
      <c r="L38" s="13"/>
      <c r="M38" s="12"/>
      <c r="N38" s="17"/>
      <c r="O38" s="18"/>
      <c r="P38" s="19"/>
      <c r="Q38" s="15"/>
      <c r="R38" s="20"/>
      <c r="S38" s="21"/>
    </row>
    <row r="39" spans="1:19" ht="15.5">
      <c r="A39" s="9">
        <v>35</v>
      </c>
      <c r="B39" s="9" t="s">
        <v>68</v>
      </c>
      <c r="C39" s="9">
        <v>18</v>
      </c>
      <c r="D39" s="9" t="s">
        <v>35</v>
      </c>
      <c r="E39" s="13" t="s">
        <v>77</v>
      </c>
      <c r="F39" s="11">
        <v>1.3</v>
      </c>
      <c r="G39" s="9" t="s">
        <v>66</v>
      </c>
      <c r="H39" s="12" t="s">
        <v>67</v>
      </c>
      <c r="I39" s="15">
        <v>10</v>
      </c>
      <c r="J39" s="13"/>
      <c r="K39" s="13"/>
      <c r="L39" s="13"/>
      <c r="M39" s="12"/>
      <c r="N39" s="17"/>
      <c r="O39" s="18"/>
      <c r="P39" s="19"/>
      <c r="Q39" s="15"/>
      <c r="R39" s="20"/>
      <c r="S39" s="21"/>
    </row>
    <row r="40" spans="1:19" ht="15.5">
      <c r="A40" s="9">
        <v>36</v>
      </c>
      <c r="B40" s="9" t="s">
        <v>68</v>
      </c>
      <c r="C40" s="9">
        <v>19</v>
      </c>
      <c r="D40" s="9" t="s">
        <v>35</v>
      </c>
      <c r="E40" s="13" t="s">
        <v>78</v>
      </c>
      <c r="F40" s="11">
        <v>0.6</v>
      </c>
      <c r="G40" s="9" t="s">
        <v>66</v>
      </c>
      <c r="H40" s="12" t="s">
        <v>67</v>
      </c>
      <c r="I40" s="15">
        <v>10</v>
      </c>
      <c r="J40" s="13"/>
      <c r="K40" s="13"/>
      <c r="L40" s="13"/>
      <c r="M40" s="12"/>
      <c r="N40" s="17"/>
      <c r="O40" s="18"/>
      <c r="P40" s="19"/>
      <c r="Q40" s="15"/>
      <c r="R40" s="20"/>
      <c r="S40" s="21"/>
    </row>
    <row r="41" spans="1:19" ht="15.5">
      <c r="A41" s="9">
        <v>37</v>
      </c>
      <c r="B41" s="9" t="s">
        <v>79</v>
      </c>
      <c r="C41" s="9"/>
      <c r="D41" s="9"/>
      <c r="E41" s="13" t="s">
        <v>80</v>
      </c>
      <c r="F41" s="11">
        <v>14.7</v>
      </c>
      <c r="G41" s="9" t="s">
        <v>21</v>
      </c>
      <c r="H41" s="12" t="s">
        <v>67</v>
      </c>
      <c r="I41" s="15">
        <v>50</v>
      </c>
      <c r="J41" s="13"/>
      <c r="K41" s="13">
        <v>22</v>
      </c>
      <c r="L41" s="13"/>
      <c r="M41" s="12"/>
      <c r="N41" s="17"/>
      <c r="O41" s="18"/>
      <c r="P41" s="19"/>
      <c r="Q41" s="15">
        <v>3</v>
      </c>
      <c r="R41" s="20"/>
      <c r="S41" s="21"/>
    </row>
    <row r="42" spans="1:19" ht="15.5">
      <c r="A42" s="9">
        <v>38</v>
      </c>
      <c r="B42" s="9" t="s">
        <v>79</v>
      </c>
      <c r="C42" s="9">
        <v>11</v>
      </c>
      <c r="D42" s="9" t="s">
        <v>35</v>
      </c>
      <c r="E42" s="13" t="s">
        <v>81</v>
      </c>
      <c r="F42" s="11">
        <v>0.4</v>
      </c>
      <c r="G42" s="9" t="s">
        <v>21</v>
      </c>
      <c r="H42" s="12" t="s">
        <v>67</v>
      </c>
      <c r="I42" s="15">
        <v>10</v>
      </c>
      <c r="J42" s="13"/>
      <c r="K42" s="13"/>
      <c r="L42" s="13"/>
      <c r="M42" s="12"/>
      <c r="N42" s="17"/>
      <c r="O42" s="18"/>
      <c r="P42" s="19"/>
      <c r="Q42" s="15"/>
      <c r="R42" s="20"/>
      <c r="S42" s="21"/>
    </row>
    <row r="43" spans="1:19" ht="15.5">
      <c r="A43" s="9">
        <v>39</v>
      </c>
      <c r="B43" s="9" t="s">
        <v>79</v>
      </c>
      <c r="C43" s="9">
        <v>12</v>
      </c>
      <c r="D43" s="9" t="s">
        <v>35</v>
      </c>
      <c r="E43" s="13" t="s">
        <v>82</v>
      </c>
      <c r="F43" s="11">
        <v>0.6</v>
      </c>
      <c r="G43" s="9" t="s">
        <v>21</v>
      </c>
      <c r="H43" s="12" t="s">
        <v>67</v>
      </c>
      <c r="I43" s="15">
        <v>10</v>
      </c>
      <c r="J43" s="13"/>
      <c r="K43" s="13"/>
      <c r="L43" s="13"/>
      <c r="M43" s="12"/>
      <c r="N43" s="17"/>
      <c r="O43" s="18"/>
      <c r="P43" s="19"/>
      <c r="Q43" s="15"/>
      <c r="R43" s="20"/>
      <c r="S43" s="21"/>
    </row>
    <row r="44" spans="1:19" ht="15.5">
      <c r="A44" s="9">
        <v>40</v>
      </c>
      <c r="B44" s="9" t="s">
        <v>79</v>
      </c>
      <c r="C44" s="9">
        <v>13</v>
      </c>
      <c r="D44" s="9" t="s">
        <v>35</v>
      </c>
      <c r="E44" s="13" t="s">
        <v>83</v>
      </c>
      <c r="F44" s="11">
        <v>0.6</v>
      </c>
      <c r="G44" s="12" t="s">
        <v>21</v>
      </c>
      <c r="H44" s="12" t="s">
        <v>67</v>
      </c>
      <c r="I44" s="15">
        <v>10</v>
      </c>
      <c r="J44" s="13"/>
      <c r="K44" s="13"/>
      <c r="L44" s="13">
        <v>2</v>
      </c>
      <c r="M44" s="12"/>
      <c r="N44" s="17"/>
      <c r="O44" s="18"/>
      <c r="P44" s="19"/>
      <c r="Q44" s="15"/>
      <c r="R44" s="20"/>
      <c r="S44" s="21"/>
    </row>
    <row r="45" spans="1:19" ht="15.5">
      <c r="A45" s="9">
        <v>41</v>
      </c>
      <c r="B45" s="9" t="s">
        <v>79</v>
      </c>
      <c r="C45" s="9">
        <v>14</v>
      </c>
      <c r="D45" s="9" t="s">
        <v>35</v>
      </c>
      <c r="E45" s="13" t="s">
        <v>84</v>
      </c>
      <c r="F45" s="11">
        <v>2.7</v>
      </c>
      <c r="G45" s="12" t="s">
        <v>21</v>
      </c>
      <c r="H45" s="12" t="s">
        <v>67</v>
      </c>
      <c r="I45" s="15">
        <v>80</v>
      </c>
      <c r="J45" s="13"/>
      <c r="K45" s="13"/>
      <c r="L45" s="13">
        <v>44</v>
      </c>
      <c r="M45" s="12"/>
      <c r="N45" s="17"/>
      <c r="O45" s="18"/>
      <c r="P45" s="19"/>
      <c r="Q45" s="15"/>
      <c r="R45" s="20"/>
      <c r="S45" s="21"/>
    </row>
    <row r="46" spans="1:19" ht="15.5">
      <c r="A46" s="9">
        <v>42</v>
      </c>
      <c r="B46" s="9" t="s">
        <v>79</v>
      </c>
      <c r="C46" s="9">
        <v>15</v>
      </c>
      <c r="D46" s="9" t="s">
        <v>35</v>
      </c>
      <c r="E46" s="13" t="s">
        <v>85</v>
      </c>
      <c r="F46" s="11">
        <v>10.1</v>
      </c>
      <c r="G46" s="12" t="s">
        <v>21</v>
      </c>
      <c r="H46" s="12" t="s">
        <v>67</v>
      </c>
      <c r="I46" s="15">
        <v>30</v>
      </c>
      <c r="J46" s="13"/>
      <c r="K46" s="13"/>
      <c r="L46" s="13"/>
      <c r="M46" s="12"/>
      <c r="N46" s="17"/>
      <c r="O46" s="18"/>
      <c r="P46" s="19"/>
      <c r="Q46" s="15"/>
      <c r="R46" s="20"/>
      <c r="S46" s="21"/>
    </row>
    <row r="47" spans="1:19" ht="15.5">
      <c r="A47" s="9">
        <v>43</v>
      </c>
      <c r="B47" s="9" t="s">
        <v>86</v>
      </c>
      <c r="C47" s="9"/>
      <c r="D47" s="9"/>
      <c r="E47" s="13" t="s">
        <v>87</v>
      </c>
      <c r="F47" s="11">
        <v>38.299999999999997</v>
      </c>
      <c r="G47" s="12" t="s">
        <v>21</v>
      </c>
      <c r="H47" s="12" t="s">
        <v>67</v>
      </c>
      <c r="I47" s="15">
        <v>80</v>
      </c>
      <c r="J47" s="13"/>
      <c r="K47" s="13"/>
      <c r="L47" s="13"/>
      <c r="M47" s="12"/>
      <c r="N47" s="17">
        <v>14</v>
      </c>
      <c r="O47" s="18"/>
      <c r="P47" s="19"/>
      <c r="Q47" s="15"/>
      <c r="R47" s="20"/>
      <c r="S47" s="21"/>
    </row>
    <row r="48" spans="1:19" ht="15.5">
      <c r="A48" s="9">
        <v>44</v>
      </c>
      <c r="B48" s="9" t="s">
        <v>88</v>
      </c>
      <c r="C48" s="9"/>
      <c r="D48" s="9"/>
      <c r="E48" s="13" t="s">
        <v>89</v>
      </c>
      <c r="F48" s="11">
        <v>42.7</v>
      </c>
      <c r="G48" s="12" t="s">
        <v>66</v>
      </c>
      <c r="H48" s="12" t="s">
        <v>67</v>
      </c>
      <c r="I48" s="15">
        <v>40</v>
      </c>
      <c r="J48" s="13"/>
      <c r="K48" s="13"/>
      <c r="L48" s="13"/>
      <c r="M48" s="12"/>
      <c r="N48" s="17">
        <v>12</v>
      </c>
      <c r="O48" s="18"/>
      <c r="P48" s="19">
        <v>70</v>
      </c>
      <c r="Q48" s="15"/>
      <c r="R48" s="20"/>
      <c r="S48" s="21">
        <v>17</v>
      </c>
    </row>
    <row r="49" spans="1:19" ht="15.5">
      <c r="A49" s="9">
        <v>45</v>
      </c>
      <c r="B49" s="9" t="s">
        <v>90</v>
      </c>
      <c r="C49" s="9"/>
      <c r="D49" s="9"/>
      <c r="E49" s="13" t="s">
        <v>91</v>
      </c>
      <c r="F49" s="11">
        <v>46.9</v>
      </c>
      <c r="G49" s="12" t="s">
        <v>66</v>
      </c>
      <c r="H49" s="12" t="s">
        <v>67</v>
      </c>
      <c r="I49" s="15">
        <v>75</v>
      </c>
      <c r="J49" s="13"/>
      <c r="K49" s="13"/>
      <c r="L49" s="13"/>
      <c r="M49" s="12"/>
      <c r="N49" s="17"/>
      <c r="O49" s="18">
        <v>25</v>
      </c>
      <c r="P49" s="19"/>
      <c r="Q49" s="15"/>
      <c r="R49" s="20"/>
      <c r="S49" s="21"/>
    </row>
    <row r="50" spans="1:19" ht="15.5">
      <c r="A50" s="9">
        <v>46</v>
      </c>
      <c r="B50" s="9" t="s">
        <v>92</v>
      </c>
      <c r="C50" s="9"/>
      <c r="D50" s="9"/>
      <c r="E50" s="13" t="s">
        <v>93</v>
      </c>
      <c r="F50" s="11">
        <v>56.1</v>
      </c>
      <c r="G50" s="12" t="s">
        <v>66</v>
      </c>
      <c r="H50" s="12" t="s">
        <v>67</v>
      </c>
      <c r="I50" s="15">
        <v>200</v>
      </c>
      <c r="J50" s="13"/>
      <c r="K50" s="13"/>
      <c r="L50" s="13"/>
      <c r="M50" s="12">
        <v>20</v>
      </c>
      <c r="N50" s="17"/>
      <c r="O50" s="18"/>
      <c r="P50" s="19"/>
      <c r="Q50" s="15"/>
      <c r="R50" s="20"/>
      <c r="S50" s="21"/>
    </row>
    <row r="51" spans="1:19" ht="15.5">
      <c r="A51" s="9">
        <v>47</v>
      </c>
      <c r="B51" s="9" t="s">
        <v>94</v>
      </c>
      <c r="C51" s="9"/>
      <c r="D51" s="9"/>
      <c r="E51" s="13" t="s">
        <v>95</v>
      </c>
      <c r="F51" s="11">
        <v>60</v>
      </c>
      <c r="G51" s="12" t="s">
        <v>66</v>
      </c>
      <c r="H51" s="12" t="s">
        <v>67</v>
      </c>
      <c r="I51" s="15">
        <v>200</v>
      </c>
      <c r="J51" s="13"/>
      <c r="K51" s="13"/>
      <c r="L51" s="13">
        <v>10</v>
      </c>
      <c r="M51" s="12">
        <v>5</v>
      </c>
      <c r="N51" s="17"/>
      <c r="O51" s="18"/>
      <c r="P51" s="19"/>
      <c r="Q51" s="15"/>
      <c r="R51" s="20">
        <v>10</v>
      </c>
      <c r="S51" s="21"/>
    </row>
    <row r="52" spans="1:19" ht="15.5">
      <c r="A52" s="9">
        <v>48</v>
      </c>
      <c r="B52" s="9" t="s">
        <v>96</v>
      </c>
      <c r="C52" s="9"/>
      <c r="D52" s="9"/>
      <c r="E52" s="13" t="s">
        <v>97</v>
      </c>
      <c r="F52" s="11">
        <v>57</v>
      </c>
      <c r="G52" s="9" t="s">
        <v>66</v>
      </c>
      <c r="H52" s="12"/>
      <c r="I52" s="15">
        <v>200</v>
      </c>
      <c r="J52" s="13"/>
      <c r="K52" s="13">
        <v>18</v>
      </c>
      <c r="L52" s="13">
        <v>1</v>
      </c>
      <c r="M52" s="27">
        <v>5</v>
      </c>
      <c r="N52" s="17"/>
      <c r="O52" s="18">
        <v>15</v>
      </c>
      <c r="P52" s="19"/>
      <c r="Q52" s="15"/>
      <c r="R52" s="20"/>
      <c r="S52" s="21"/>
    </row>
    <row r="53" spans="1:19" ht="15.5">
      <c r="A53" s="9">
        <v>49</v>
      </c>
      <c r="B53" s="9" t="s">
        <v>98</v>
      </c>
      <c r="C53" s="9"/>
      <c r="D53" s="9"/>
      <c r="E53" s="13" t="s">
        <v>99</v>
      </c>
      <c r="F53" s="11">
        <v>30</v>
      </c>
      <c r="G53" s="9" t="s">
        <v>66</v>
      </c>
      <c r="H53" s="12" t="s">
        <v>67</v>
      </c>
      <c r="I53" s="15">
        <v>100</v>
      </c>
      <c r="J53" s="13"/>
      <c r="K53" s="13"/>
      <c r="L53" s="13">
        <v>15</v>
      </c>
      <c r="M53" s="27"/>
      <c r="N53" s="17"/>
      <c r="O53" s="18"/>
      <c r="P53" s="19">
        <v>6</v>
      </c>
      <c r="Q53" s="15"/>
      <c r="R53" s="20"/>
      <c r="S53" s="21"/>
    </row>
    <row r="54" spans="1:19" ht="15.5">
      <c r="A54" s="9">
        <v>50</v>
      </c>
      <c r="B54" s="9" t="s">
        <v>100</v>
      </c>
      <c r="C54" s="9"/>
      <c r="D54" s="9"/>
      <c r="E54" s="13" t="s">
        <v>101</v>
      </c>
      <c r="F54" s="11">
        <v>17</v>
      </c>
      <c r="G54" s="9" t="s">
        <v>66</v>
      </c>
      <c r="H54" s="12" t="s">
        <v>67</v>
      </c>
      <c r="I54" s="15">
        <v>40</v>
      </c>
      <c r="J54" s="13"/>
      <c r="K54" s="13"/>
      <c r="L54" s="13">
        <v>11</v>
      </c>
      <c r="M54" s="27"/>
      <c r="N54" s="17"/>
      <c r="O54" s="18"/>
      <c r="P54" s="19"/>
      <c r="Q54" s="15"/>
      <c r="R54" s="20"/>
      <c r="S54" s="21"/>
    </row>
    <row r="55" spans="1:19" ht="15.5">
      <c r="A55" s="9">
        <v>51</v>
      </c>
      <c r="B55" s="9" t="s">
        <v>102</v>
      </c>
      <c r="C55" s="9"/>
      <c r="D55" s="9"/>
      <c r="E55" s="13" t="s">
        <v>103</v>
      </c>
      <c r="F55" s="11">
        <v>30.2</v>
      </c>
      <c r="G55" s="9" t="s">
        <v>66</v>
      </c>
      <c r="H55" s="12" t="s">
        <v>67</v>
      </c>
      <c r="I55" s="15">
        <v>225</v>
      </c>
      <c r="J55" s="13"/>
      <c r="K55" s="13"/>
      <c r="L55" s="13">
        <v>4</v>
      </c>
      <c r="M55" s="27"/>
      <c r="N55" s="17"/>
      <c r="O55" s="18"/>
      <c r="P55" s="19"/>
      <c r="Q55" s="15"/>
      <c r="R55" s="20">
        <v>23</v>
      </c>
      <c r="S55" s="21"/>
    </row>
    <row r="56" spans="1:19" ht="15.5">
      <c r="A56" s="9">
        <v>52</v>
      </c>
      <c r="B56" s="9" t="s">
        <v>104</v>
      </c>
      <c r="C56" s="9"/>
      <c r="D56" s="9"/>
      <c r="E56" s="13" t="s">
        <v>105</v>
      </c>
      <c r="F56" s="11">
        <v>29.3</v>
      </c>
      <c r="G56" s="9" t="s">
        <v>66</v>
      </c>
      <c r="H56" s="12" t="s">
        <v>67</v>
      </c>
      <c r="I56" s="15">
        <v>310</v>
      </c>
      <c r="J56" s="13"/>
      <c r="K56" s="13"/>
      <c r="L56" s="13"/>
      <c r="M56" s="27">
        <v>5</v>
      </c>
      <c r="N56" s="17"/>
      <c r="O56" s="18"/>
      <c r="P56" s="19">
        <v>6</v>
      </c>
      <c r="Q56" s="15"/>
      <c r="R56" s="20">
        <v>20</v>
      </c>
      <c r="S56" s="21"/>
    </row>
    <row r="57" spans="1:19" ht="15.5">
      <c r="A57" s="9">
        <v>53</v>
      </c>
      <c r="B57" s="9" t="s">
        <v>106</v>
      </c>
      <c r="C57" s="9"/>
      <c r="D57" s="9"/>
      <c r="E57" s="13" t="s">
        <v>107</v>
      </c>
      <c r="F57" s="11">
        <v>13</v>
      </c>
      <c r="G57" s="9" t="s">
        <v>66</v>
      </c>
      <c r="H57" s="12" t="s">
        <v>67</v>
      </c>
      <c r="I57" s="15">
        <v>172</v>
      </c>
      <c r="J57" s="13"/>
      <c r="K57" s="13"/>
      <c r="L57" s="13">
        <v>5</v>
      </c>
      <c r="M57" s="27"/>
      <c r="N57" s="17"/>
      <c r="O57" s="18"/>
      <c r="P57" s="19"/>
      <c r="Q57" s="15"/>
      <c r="R57" s="20"/>
      <c r="S57" s="21"/>
    </row>
    <row r="58" spans="1:19" ht="15.5">
      <c r="A58" s="9">
        <v>54</v>
      </c>
      <c r="B58" s="9" t="s">
        <v>108</v>
      </c>
      <c r="C58" s="9"/>
      <c r="D58" s="9"/>
      <c r="E58" s="13" t="s">
        <v>109</v>
      </c>
      <c r="F58" s="11">
        <v>8.9</v>
      </c>
      <c r="G58" s="9" t="s">
        <v>66</v>
      </c>
      <c r="H58" s="12" t="s">
        <v>67</v>
      </c>
      <c r="I58" s="15">
        <v>130</v>
      </c>
      <c r="J58" s="13"/>
      <c r="K58" s="13"/>
      <c r="L58" s="13"/>
      <c r="M58" s="27"/>
      <c r="N58" s="17"/>
      <c r="O58" s="18"/>
      <c r="P58" s="19"/>
      <c r="Q58" s="15"/>
      <c r="R58" s="20"/>
      <c r="S58" s="21"/>
    </row>
    <row r="59" spans="1:19" ht="15.5">
      <c r="A59" s="9">
        <v>55</v>
      </c>
      <c r="B59" s="9" t="s">
        <v>110</v>
      </c>
      <c r="C59" s="9"/>
      <c r="D59" s="9"/>
      <c r="E59" s="13" t="s">
        <v>111</v>
      </c>
      <c r="F59" s="11">
        <v>51</v>
      </c>
      <c r="G59" s="9" t="s">
        <v>66</v>
      </c>
      <c r="H59" s="12" t="s">
        <v>67</v>
      </c>
      <c r="I59" s="15">
        <v>215</v>
      </c>
      <c r="J59" s="13"/>
      <c r="K59" s="13"/>
      <c r="L59" s="13"/>
      <c r="M59" s="27"/>
      <c r="N59" s="17"/>
      <c r="O59" s="18">
        <v>25</v>
      </c>
      <c r="P59" s="19"/>
      <c r="Q59" s="15"/>
      <c r="R59" s="20">
        <v>16</v>
      </c>
      <c r="S59" s="21"/>
    </row>
    <row r="60" spans="1:19" ht="15.5">
      <c r="A60" s="9">
        <v>56</v>
      </c>
      <c r="B60" s="9" t="s">
        <v>110</v>
      </c>
      <c r="C60" s="9">
        <v>11</v>
      </c>
      <c r="D60" s="9" t="s">
        <v>35</v>
      </c>
      <c r="E60" s="13" t="s">
        <v>112</v>
      </c>
      <c r="F60" s="11">
        <v>1.3</v>
      </c>
      <c r="G60" s="9" t="s">
        <v>66</v>
      </c>
      <c r="H60" s="12" t="s">
        <v>67</v>
      </c>
      <c r="I60" s="15">
        <v>16</v>
      </c>
      <c r="J60" s="13"/>
      <c r="K60" s="13"/>
      <c r="L60" s="13"/>
      <c r="M60" s="27"/>
      <c r="N60" s="17"/>
      <c r="O60" s="18"/>
      <c r="P60" s="19"/>
      <c r="Q60" s="15"/>
      <c r="R60" s="20"/>
      <c r="S60" s="21"/>
    </row>
    <row r="61" spans="1:19" ht="15.5">
      <c r="A61" s="9">
        <v>57</v>
      </c>
      <c r="B61" s="9" t="s">
        <v>110</v>
      </c>
      <c r="C61" s="9">
        <v>12</v>
      </c>
      <c r="D61" s="9" t="s">
        <v>35</v>
      </c>
      <c r="E61" s="13" t="s">
        <v>113</v>
      </c>
      <c r="F61" s="11">
        <v>0.7</v>
      </c>
      <c r="G61" s="9" t="s">
        <v>66</v>
      </c>
      <c r="H61" s="12" t="s">
        <v>67</v>
      </c>
      <c r="I61" s="15">
        <v>10</v>
      </c>
      <c r="J61" s="13"/>
      <c r="K61" s="13"/>
      <c r="L61" s="13"/>
      <c r="M61" s="27"/>
      <c r="N61" s="17"/>
      <c r="O61" s="18"/>
      <c r="P61" s="19"/>
      <c r="Q61" s="15"/>
      <c r="R61" s="20"/>
      <c r="S61" s="21"/>
    </row>
    <row r="62" spans="1:19" ht="15.5">
      <c r="A62" s="9">
        <v>58</v>
      </c>
      <c r="B62" s="9" t="s">
        <v>110</v>
      </c>
      <c r="C62" s="9">
        <v>13</v>
      </c>
      <c r="D62" s="9" t="s">
        <v>35</v>
      </c>
      <c r="E62" s="13" t="s">
        <v>114</v>
      </c>
      <c r="F62" s="11">
        <v>0.6</v>
      </c>
      <c r="G62" s="9" t="s">
        <v>66</v>
      </c>
      <c r="H62" s="12" t="s">
        <v>67</v>
      </c>
      <c r="I62" s="15">
        <v>10</v>
      </c>
      <c r="J62" s="13"/>
      <c r="K62" s="13"/>
      <c r="L62" s="13"/>
      <c r="M62" s="27"/>
      <c r="N62" s="17"/>
      <c r="O62" s="18"/>
      <c r="P62" s="19"/>
      <c r="Q62" s="15"/>
      <c r="R62" s="20"/>
      <c r="S62" s="21"/>
    </row>
    <row r="63" spans="1:19" ht="15.5">
      <c r="A63" s="9">
        <v>59</v>
      </c>
      <c r="B63" s="9" t="s">
        <v>115</v>
      </c>
      <c r="C63" s="9"/>
      <c r="D63" s="9"/>
      <c r="E63" s="13" t="s">
        <v>116</v>
      </c>
      <c r="F63" s="11">
        <v>3.4</v>
      </c>
      <c r="G63" s="9" t="s">
        <v>66</v>
      </c>
      <c r="H63" s="12" t="s">
        <v>67</v>
      </c>
      <c r="I63" s="15">
        <v>10</v>
      </c>
      <c r="J63" s="13"/>
      <c r="K63" s="13"/>
      <c r="L63" s="13"/>
      <c r="M63" s="27"/>
      <c r="N63" s="17"/>
      <c r="O63" s="18"/>
      <c r="P63" s="19"/>
      <c r="Q63" s="15"/>
      <c r="R63" s="20">
        <v>4</v>
      </c>
      <c r="S63" s="21"/>
    </row>
    <row r="64" spans="1:19" ht="15.5">
      <c r="A64" s="9">
        <v>60</v>
      </c>
      <c r="B64" s="9" t="s">
        <v>115</v>
      </c>
      <c r="C64" s="9">
        <v>11</v>
      </c>
      <c r="D64" s="9" t="s">
        <v>35</v>
      </c>
      <c r="E64" s="13" t="s">
        <v>117</v>
      </c>
      <c r="F64" s="11">
        <v>0.3</v>
      </c>
      <c r="G64" s="9" t="s">
        <v>66</v>
      </c>
      <c r="H64" s="12" t="s">
        <v>22</v>
      </c>
      <c r="I64" s="15">
        <v>10</v>
      </c>
      <c r="J64" s="13"/>
      <c r="K64" s="13"/>
      <c r="L64" s="13"/>
      <c r="M64" s="27"/>
      <c r="N64" s="17"/>
      <c r="O64" s="18"/>
      <c r="P64" s="19"/>
      <c r="Q64" s="15"/>
      <c r="R64" s="20"/>
      <c r="S64" s="21"/>
    </row>
    <row r="65" spans="1:19" ht="15.5">
      <c r="A65" s="9">
        <v>61</v>
      </c>
      <c r="B65" s="9" t="s">
        <v>115</v>
      </c>
      <c r="C65" s="9">
        <v>12</v>
      </c>
      <c r="D65" s="9" t="s">
        <v>35</v>
      </c>
      <c r="E65" s="13" t="s">
        <v>118</v>
      </c>
      <c r="F65" s="11">
        <v>0.8</v>
      </c>
      <c r="G65" s="9" t="s">
        <v>66</v>
      </c>
      <c r="H65" s="12" t="s">
        <v>67</v>
      </c>
      <c r="I65" s="15">
        <v>10</v>
      </c>
      <c r="J65" s="13"/>
      <c r="K65" s="13"/>
      <c r="L65" s="13"/>
      <c r="M65" s="27"/>
      <c r="N65" s="17"/>
      <c r="O65" s="18">
        <v>20</v>
      </c>
      <c r="P65" s="19"/>
      <c r="Q65" s="15"/>
      <c r="R65" s="20"/>
      <c r="S65" s="21"/>
    </row>
    <row r="66" spans="1:19" ht="15.5">
      <c r="A66" s="9">
        <v>62</v>
      </c>
      <c r="B66" s="9" t="s">
        <v>115</v>
      </c>
      <c r="C66" s="9">
        <v>13</v>
      </c>
      <c r="D66" s="9" t="s">
        <v>35</v>
      </c>
      <c r="E66" s="13" t="s">
        <v>119</v>
      </c>
      <c r="F66" s="11">
        <v>2.8</v>
      </c>
      <c r="G66" s="9" t="s">
        <v>66</v>
      </c>
      <c r="H66" s="12" t="s">
        <v>67</v>
      </c>
      <c r="I66" s="15">
        <v>50</v>
      </c>
      <c r="J66" s="13"/>
      <c r="K66" s="13"/>
      <c r="L66" s="13"/>
      <c r="M66" s="27"/>
      <c r="N66" s="17"/>
      <c r="O66" s="18">
        <v>30</v>
      </c>
      <c r="P66" s="19"/>
      <c r="Q66" s="15"/>
      <c r="R66" s="20"/>
      <c r="S66" s="21"/>
    </row>
    <row r="67" spans="1:19" ht="15.5">
      <c r="A67" s="9">
        <v>63</v>
      </c>
      <c r="B67" s="9" t="s">
        <v>120</v>
      </c>
      <c r="C67" s="9"/>
      <c r="D67" s="9"/>
      <c r="E67" s="13" t="s">
        <v>121</v>
      </c>
      <c r="F67" s="11">
        <v>19</v>
      </c>
      <c r="G67" s="9" t="s">
        <v>21</v>
      </c>
      <c r="H67" s="12" t="s">
        <v>67</v>
      </c>
      <c r="I67" s="15">
        <v>26</v>
      </c>
      <c r="J67" s="13"/>
      <c r="K67" s="13"/>
      <c r="L67" s="13"/>
      <c r="M67" s="27"/>
      <c r="N67" s="17">
        <v>15</v>
      </c>
      <c r="O67" s="18">
        <v>20</v>
      </c>
      <c r="P67" s="19">
        <v>4</v>
      </c>
      <c r="Q67" s="15"/>
      <c r="R67" s="20"/>
      <c r="S67" s="21"/>
    </row>
    <row r="68" spans="1:19" ht="15.5">
      <c r="A68" s="9">
        <v>64</v>
      </c>
      <c r="B68" s="9" t="s">
        <v>122</v>
      </c>
      <c r="C68" s="9"/>
      <c r="D68" s="9"/>
      <c r="E68" s="13" t="s">
        <v>123</v>
      </c>
      <c r="F68" s="11">
        <v>28.4</v>
      </c>
      <c r="G68" s="9" t="s">
        <v>21</v>
      </c>
      <c r="H68" s="12" t="s">
        <v>22</v>
      </c>
      <c r="I68" s="15">
        <v>60</v>
      </c>
      <c r="J68" s="13"/>
      <c r="K68" s="13"/>
      <c r="L68" s="13"/>
      <c r="M68" s="27"/>
      <c r="N68" s="17"/>
      <c r="O68" s="18"/>
      <c r="P68" s="19"/>
      <c r="Q68" s="15"/>
      <c r="R68" s="20">
        <v>7</v>
      </c>
      <c r="S68" s="21"/>
    </row>
    <row r="69" spans="1:19" ht="15.5">
      <c r="A69" s="9">
        <v>65</v>
      </c>
      <c r="B69" s="9" t="s">
        <v>124</v>
      </c>
      <c r="C69" s="9"/>
      <c r="D69" s="9"/>
      <c r="E69" s="13" t="s">
        <v>125</v>
      </c>
      <c r="F69" s="11">
        <v>72.900000000000006</v>
      </c>
      <c r="G69" s="9" t="s">
        <v>21</v>
      </c>
      <c r="H69" s="12" t="s">
        <v>22</v>
      </c>
      <c r="I69" s="15">
        <v>160</v>
      </c>
      <c r="J69" s="13"/>
      <c r="K69" s="13"/>
      <c r="L69" s="13"/>
      <c r="M69" s="27"/>
      <c r="N69" s="17"/>
      <c r="O69" s="18"/>
      <c r="P69" s="19"/>
      <c r="Q69" s="15"/>
      <c r="R69" s="20">
        <v>2</v>
      </c>
      <c r="S69" s="21"/>
    </row>
    <row r="70" spans="1:19" ht="15.5">
      <c r="A70" s="9">
        <v>66</v>
      </c>
      <c r="B70" s="9" t="s">
        <v>126</v>
      </c>
      <c r="C70" s="9"/>
      <c r="D70" s="9"/>
      <c r="E70" s="13" t="s">
        <v>127</v>
      </c>
      <c r="F70" s="11">
        <v>26.9</v>
      </c>
      <c r="G70" s="9" t="s">
        <v>21</v>
      </c>
      <c r="H70" s="12" t="s">
        <v>22</v>
      </c>
      <c r="I70" s="15">
        <v>50</v>
      </c>
      <c r="J70" s="13"/>
      <c r="K70" s="13"/>
      <c r="L70" s="13"/>
      <c r="M70" s="27"/>
      <c r="N70" s="17"/>
      <c r="O70" s="18"/>
      <c r="P70" s="19">
        <v>11</v>
      </c>
      <c r="Q70" s="15"/>
      <c r="R70" s="20">
        <v>3</v>
      </c>
      <c r="S70" s="21"/>
    </row>
    <row r="71" spans="1:19" ht="15.5">
      <c r="A71" s="9">
        <v>67</v>
      </c>
      <c r="B71" s="9" t="s">
        <v>128</v>
      </c>
      <c r="C71" s="25"/>
      <c r="D71" s="25"/>
      <c r="E71" s="13" t="s">
        <v>129</v>
      </c>
      <c r="F71" s="11">
        <v>40.9</v>
      </c>
      <c r="G71" s="9" t="s">
        <v>21</v>
      </c>
      <c r="H71" s="9" t="s">
        <v>22</v>
      </c>
      <c r="I71" s="15">
        <v>82</v>
      </c>
      <c r="J71" s="13"/>
      <c r="K71" s="13"/>
      <c r="L71" s="13"/>
      <c r="M71" s="27"/>
      <c r="N71" s="17"/>
      <c r="O71" s="18"/>
      <c r="P71" s="19"/>
      <c r="Q71" s="15"/>
      <c r="R71" s="20">
        <v>8</v>
      </c>
      <c r="S71" s="21"/>
    </row>
    <row r="72" spans="1:19" ht="15.5">
      <c r="A72" s="9">
        <v>68</v>
      </c>
      <c r="B72" s="9" t="s">
        <v>130</v>
      </c>
      <c r="C72" s="25"/>
      <c r="D72" s="25"/>
      <c r="E72" s="13" t="s">
        <v>131</v>
      </c>
      <c r="F72" s="11">
        <v>52</v>
      </c>
      <c r="G72" s="9" t="s">
        <v>21</v>
      </c>
      <c r="H72" s="9" t="s">
        <v>22</v>
      </c>
      <c r="I72" s="15">
        <v>110</v>
      </c>
      <c r="J72" s="13"/>
      <c r="K72" s="13"/>
      <c r="L72" s="13"/>
      <c r="M72" s="27"/>
      <c r="N72" s="17"/>
      <c r="O72" s="18">
        <v>20</v>
      </c>
      <c r="P72" s="19"/>
      <c r="Q72" s="15"/>
      <c r="R72" s="20"/>
      <c r="S72" s="21"/>
    </row>
    <row r="73" spans="1:19" ht="15.5">
      <c r="A73" s="9">
        <v>69</v>
      </c>
      <c r="B73" s="9" t="s">
        <v>132</v>
      </c>
      <c r="C73" s="25"/>
      <c r="D73" s="25"/>
      <c r="E73" s="13" t="s">
        <v>133</v>
      </c>
      <c r="F73" s="11">
        <v>68.7</v>
      </c>
      <c r="G73" s="9" t="s">
        <v>21</v>
      </c>
      <c r="H73" s="9" t="s">
        <v>22</v>
      </c>
      <c r="I73" s="15">
        <v>130</v>
      </c>
      <c r="J73" s="13"/>
      <c r="K73" s="13"/>
      <c r="L73" s="13"/>
      <c r="M73" s="27"/>
      <c r="N73" s="17"/>
      <c r="O73" s="18"/>
      <c r="P73" s="19"/>
      <c r="Q73" s="15"/>
      <c r="R73" s="20">
        <v>4</v>
      </c>
      <c r="S73" s="21"/>
    </row>
    <row r="74" spans="1:19" ht="15.5">
      <c r="A74" s="9">
        <v>70</v>
      </c>
      <c r="B74" s="9" t="s">
        <v>134</v>
      </c>
      <c r="C74" s="9"/>
      <c r="D74" s="9"/>
      <c r="E74" s="13" t="s">
        <v>135</v>
      </c>
      <c r="F74" s="11">
        <v>57.1</v>
      </c>
      <c r="G74" s="9" t="s">
        <v>21</v>
      </c>
      <c r="H74" s="12" t="s">
        <v>22</v>
      </c>
      <c r="I74" s="15">
        <v>120</v>
      </c>
      <c r="J74" s="13"/>
      <c r="K74" s="13"/>
      <c r="L74" s="13"/>
      <c r="M74" s="27"/>
      <c r="N74" s="17">
        <v>15</v>
      </c>
      <c r="O74" s="18"/>
      <c r="P74" s="19">
        <v>11</v>
      </c>
      <c r="Q74" s="15"/>
      <c r="R74" s="20"/>
      <c r="S74" s="21"/>
    </row>
    <row r="75" spans="1:19" ht="15.5">
      <c r="A75" s="9">
        <v>71</v>
      </c>
      <c r="B75" s="9" t="s">
        <v>136</v>
      </c>
      <c r="C75" s="9"/>
      <c r="D75" s="9"/>
      <c r="E75" s="13" t="s">
        <v>137</v>
      </c>
      <c r="F75" s="11">
        <v>6.4</v>
      </c>
      <c r="G75" s="9" t="s">
        <v>21</v>
      </c>
      <c r="H75" s="12" t="s">
        <v>22</v>
      </c>
      <c r="I75" s="15">
        <v>20</v>
      </c>
      <c r="J75" s="13"/>
      <c r="K75" s="13"/>
      <c r="L75" s="13"/>
      <c r="M75" s="27"/>
      <c r="N75" s="17"/>
      <c r="O75" s="18"/>
      <c r="P75" s="19"/>
      <c r="Q75" s="15"/>
      <c r="R75" s="20"/>
      <c r="S75" s="21"/>
    </row>
    <row r="76" spans="1:19" ht="15.5">
      <c r="A76" s="9">
        <v>72</v>
      </c>
      <c r="B76" s="9" t="s">
        <v>136</v>
      </c>
      <c r="C76" s="9">
        <v>11</v>
      </c>
      <c r="D76" s="9" t="s">
        <v>35</v>
      </c>
      <c r="E76" s="13" t="s">
        <v>138</v>
      </c>
      <c r="F76" s="11">
        <v>3.4</v>
      </c>
      <c r="G76" s="9" t="s">
        <v>21</v>
      </c>
      <c r="H76" s="12" t="s">
        <v>22</v>
      </c>
      <c r="I76" s="15">
        <v>10</v>
      </c>
      <c r="J76" s="13"/>
      <c r="K76" s="13"/>
      <c r="L76" s="13"/>
      <c r="M76" s="27"/>
      <c r="N76" s="17"/>
      <c r="O76" s="18"/>
      <c r="P76" s="19"/>
      <c r="Q76" s="15"/>
      <c r="R76" s="20"/>
      <c r="S76" s="21"/>
    </row>
    <row r="77" spans="1:19" ht="15.5">
      <c r="A77" s="9">
        <v>73</v>
      </c>
      <c r="B77" s="9" t="s">
        <v>136</v>
      </c>
      <c r="C77" s="9">
        <v>12</v>
      </c>
      <c r="D77" s="9" t="s">
        <v>35</v>
      </c>
      <c r="E77" s="13" t="s">
        <v>139</v>
      </c>
      <c r="F77" s="11">
        <v>0.3</v>
      </c>
      <c r="G77" s="9" t="s">
        <v>21</v>
      </c>
      <c r="H77" s="12" t="s">
        <v>22</v>
      </c>
      <c r="I77" s="15">
        <v>10</v>
      </c>
      <c r="J77" s="13"/>
      <c r="K77" s="13"/>
      <c r="L77" s="13"/>
      <c r="M77" s="27"/>
      <c r="N77" s="17"/>
      <c r="O77" s="18"/>
      <c r="P77" s="19"/>
      <c r="Q77" s="15"/>
      <c r="R77" s="20"/>
      <c r="S77" s="21"/>
    </row>
    <row r="78" spans="1:19" ht="15.5">
      <c r="A78" s="9">
        <v>74</v>
      </c>
      <c r="B78" s="9" t="s">
        <v>136</v>
      </c>
      <c r="C78" s="9">
        <v>13</v>
      </c>
      <c r="D78" s="9" t="s">
        <v>35</v>
      </c>
      <c r="E78" s="13" t="s">
        <v>140</v>
      </c>
      <c r="F78" s="11">
        <v>0.7</v>
      </c>
      <c r="G78" s="9" t="s">
        <v>21</v>
      </c>
      <c r="H78" s="12" t="s">
        <v>22</v>
      </c>
      <c r="I78" s="15">
        <v>10</v>
      </c>
      <c r="J78" s="13"/>
      <c r="K78" s="13"/>
      <c r="L78" s="13"/>
      <c r="M78" s="27"/>
      <c r="N78" s="17"/>
      <c r="O78" s="18"/>
      <c r="P78" s="19"/>
      <c r="Q78" s="15"/>
      <c r="R78" s="20"/>
      <c r="S78" s="21"/>
    </row>
    <row r="79" spans="1:19" ht="15.5">
      <c r="A79" s="9">
        <v>75</v>
      </c>
      <c r="B79" s="9" t="s">
        <v>136</v>
      </c>
      <c r="C79" s="9">
        <v>14</v>
      </c>
      <c r="D79" s="9" t="s">
        <v>35</v>
      </c>
      <c r="E79" s="13" t="s">
        <v>141</v>
      </c>
      <c r="F79" s="11">
        <v>0.5</v>
      </c>
      <c r="G79" s="9" t="s">
        <v>21</v>
      </c>
      <c r="H79" s="12" t="s">
        <v>22</v>
      </c>
      <c r="I79" s="15">
        <v>10</v>
      </c>
      <c r="J79" s="13"/>
      <c r="K79" s="13"/>
      <c r="L79" s="13"/>
      <c r="M79" s="27"/>
      <c r="N79" s="17"/>
      <c r="O79" s="18"/>
      <c r="P79" s="19"/>
      <c r="Q79" s="15"/>
      <c r="R79" s="20"/>
      <c r="S79" s="21"/>
    </row>
    <row r="80" spans="1:19" ht="15.5">
      <c r="A80" s="9">
        <v>76</v>
      </c>
      <c r="B80" s="9" t="s">
        <v>142</v>
      </c>
      <c r="C80" s="9"/>
      <c r="D80" s="9"/>
      <c r="E80" s="13" t="s">
        <v>143</v>
      </c>
      <c r="F80" s="11">
        <v>0.5</v>
      </c>
      <c r="G80" s="9" t="s">
        <v>21</v>
      </c>
      <c r="H80" s="12" t="s">
        <v>22</v>
      </c>
      <c r="I80" s="15">
        <v>110</v>
      </c>
      <c r="J80" s="13"/>
      <c r="K80" s="13"/>
      <c r="L80" s="13"/>
      <c r="M80" s="27"/>
      <c r="N80" s="17">
        <v>15</v>
      </c>
      <c r="O80" s="18">
        <v>25</v>
      </c>
      <c r="P80" s="19"/>
      <c r="Q80" s="15"/>
      <c r="R80" s="20"/>
      <c r="S80" s="21"/>
    </row>
    <row r="81" spans="1:19" ht="15.5">
      <c r="A81" s="9">
        <v>77</v>
      </c>
      <c r="B81" s="9" t="s">
        <v>142</v>
      </c>
      <c r="C81" s="9">
        <v>11</v>
      </c>
      <c r="D81" s="9" t="s">
        <v>35</v>
      </c>
      <c r="E81" s="13" t="s">
        <v>144</v>
      </c>
      <c r="F81" s="11">
        <v>1.2</v>
      </c>
      <c r="G81" s="9" t="s">
        <v>21</v>
      </c>
      <c r="H81" s="12" t="s">
        <v>22</v>
      </c>
      <c r="I81" s="15">
        <v>10</v>
      </c>
      <c r="J81" s="13"/>
      <c r="K81" s="13"/>
      <c r="L81" s="13"/>
      <c r="M81" s="27"/>
      <c r="N81" s="17"/>
      <c r="O81" s="18"/>
      <c r="P81" s="19"/>
      <c r="Q81" s="15"/>
      <c r="R81" s="20"/>
      <c r="S81" s="21"/>
    </row>
    <row r="82" spans="1:19" ht="15.5">
      <c r="A82" s="9">
        <v>78</v>
      </c>
      <c r="B82" s="9" t="s">
        <v>142</v>
      </c>
      <c r="C82" s="9">
        <v>12</v>
      </c>
      <c r="D82" s="9" t="s">
        <v>35</v>
      </c>
      <c r="E82" s="13" t="s">
        <v>145</v>
      </c>
      <c r="F82" s="11">
        <v>0.8</v>
      </c>
      <c r="G82" s="9" t="s">
        <v>21</v>
      </c>
      <c r="H82" s="12" t="s">
        <v>22</v>
      </c>
      <c r="I82" s="15">
        <v>10</v>
      </c>
      <c r="J82" s="13"/>
      <c r="K82" s="13"/>
      <c r="L82" s="13"/>
      <c r="M82" s="13"/>
      <c r="N82" s="17"/>
      <c r="O82" s="18"/>
      <c r="P82" s="19"/>
      <c r="Q82" s="15"/>
      <c r="R82" s="20"/>
      <c r="S82" s="21"/>
    </row>
    <row r="83" spans="1:19" ht="15.5">
      <c r="A83" s="9">
        <v>79</v>
      </c>
      <c r="B83" s="9" t="s">
        <v>142</v>
      </c>
      <c r="C83" s="9">
        <v>13</v>
      </c>
      <c r="D83" s="9" t="s">
        <v>35</v>
      </c>
      <c r="E83" s="13" t="s">
        <v>146</v>
      </c>
      <c r="F83" s="11">
        <v>1.2</v>
      </c>
      <c r="G83" s="9" t="s">
        <v>21</v>
      </c>
      <c r="H83" s="12" t="s">
        <v>22</v>
      </c>
      <c r="I83" s="15">
        <v>10</v>
      </c>
      <c r="J83" s="13"/>
      <c r="K83" s="13"/>
      <c r="L83" s="13"/>
      <c r="M83" s="13"/>
      <c r="N83" s="17"/>
      <c r="O83" s="18"/>
      <c r="P83" s="19"/>
      <c r="Q83" s="15"/>
      <c r="R83" s="20"/>
      <c r="S83" s="21"/>
    </row>
    <row r="84" spans="1:19" ht="15.5">
      <c r="A84" s="9">
        <v>80</v>
      </c>
      <c r="B84" s="9" t="s">
        <v>142</v>
      </c>
      <c r="C84" s="9">
        <v>14</v>
      </c>
      <c r="D84" s="9" t="s">
        <v>35</v>
      </c>
      <c r="E84" s="13" t="s">
        <v>147</v>
      </c>
      <c r="F84" s="11">
        <v>10.1</v>
      </c>
      <c r="G84" s="9" t="s">
        <v>21</v>
      </c>
      <c r="H84" s="12" t="s">
        <v>22</v>
      </c>
      <c r="I84" s="15">
        <v>10</v>
      </c>
      <c r="J84" s="13"/>
      <c r="K84" s="13"/>
      <c r="L84" s="13"/>
      <c r="M84" s="13"/>
      <c r="N84" s="17"/>
      <c r="O84" s="18"/>
      <c r="P84" s="19"/>
      <c r="Q84" s="15"/>
      <c r="R84" s="20"/>
      <c r="S84" s="21"/>
    </row>
    <row r="85" spans="1:19" ht="15.5">
      <c r="A85" s="9">
        <v>81</v>
      </c>
      <c r="B85" s="9" t="s">
        <v>142</v>
      </c>
      <c r="C85" s="9">
        <v>15</v>
      </c>
      <c r="D85" s="9" t="s">
        <v>35</v>
      </c>
      <c r="E85" s="13" t="s">
        <v>148</v>
      </c>
      <c r="F85" s="11">
        <v>1</v>
      </c>
      <c r="G85" s="9" t="s">
        <v>21</v>
      </c>
      <c r="H85" s="12" t="s">
        <v>22</v>
      </c>
      <c r="I85" s="15">
        <v>20</v>
      </c>
      <c r="J85" s="13"/>
      <c r="K85" s="13"/>
      <c r="L85" s="13"/>
      <c r="M85" s="13"/>
      <c r="N85" s="17"/>
      <c r="O85" s="18"/>
      <c r="P85" s="19"/>
      <c r="Q85" s="15"/>
      <c r="R85" s="20"/>
      <c r="S85" s="21"/>
    </row>
    <row r="86" spans="1:19" ht="15.5">
      <c r="A86" s="9">
        <v>82</v>
      </c>
      <c r="B86" s="9" t="s">
        <v>142</v>
      </c>
      <c r="C86" s="9">
        <v>16</v>
      </c>
      <c r="D86" s="9" t="s">
        <v>35</v>
      </c>
      <c r="E86" s="13" t="s">
        <v>149</v>
      </c>
      <c r="F86" s="11">
        <v>42.1</v>
      </c>
      <c r="G86" s="9" t="s">
        <v>21</v>
      </c>
      <c r="H86" s="12" t="s">
        <v>22</v>
      </c>
      <c r="I86" s="15">
        <v>10</v>
      </c>
      <c r="J86" s="13"/>
      <c r="K86" s="13"/>
      <c r="L86" s="13"/>
      <c r="M86" s="13"/>
      <c r="N86" s="17"/>
      <c r="O86" s="18"/>
      <c r="P86" s="19"/>
      <c r="Q86" s="15"/>
      <c r="R86" s="20"/>
      <c r="S86" s="21"/>
    </row>
    <row r="87" spans="1:19" ht="15.5">
      <c r="A87" s="9">
        <v>83</v>
      </c>
      <c r="B87" s="9" t="s">
        <v>150</v>
      </c>
      <c r="C87" s="9"/>
      <c r="D87" s="9"/>
      <c r="E87" s="13" t="s">
        <v>151</v>
      </c>
      <c r="F87" s="11">
        <v>41</v>
      </c>
      <c r="G87" s="9" t="s">
        <v>21</v>
      </c>
      <c r="H87" s="12" t="s">
        <v>22</v>
      </c>
      <c r="I87" s="15">
        <v>100</v>
      </c>
      <c r="J87" s="13"/>
      <c r="K87" s="13"/>
      <c r="L87" s="13"/>
      <c r="M87" s="13"/>
      <c r="N87" s="17"/>
      <c r="O87" s="18"/>
      <c r="P87" s="19"/>
      <c r="Q87" s="15"/>
      <c r="R87" s="20">
        <v>16</v>
      </c>
      <c r="S87" s="21"/>
    </row>
    <row r="88" spans="1:19" ht="15.5">
      <c r="A88" s="9">
        <v>84</v>
      </c>
      <c r="B88" s="9" t="s">
        <v>152</v>
      </c>
      <c r="C88" s="9"/>
      <c r="D88" s="9"/>
      <c r="E88" s="13" t="s">
        <v>153</v>
      </c>
      <c r="F88" s="11">
        <v>53.3</v>
      </c>
      <c r="G88" s="9" t="s">
        <v>21</v>
      </c>
      <c r="H88" s="12" t="s">
        <v>22</v>
      </c>
      <c r="I88" s="15">
        <v>120</v>
      </c>
      <c r="J88" s="13"/>
      <c r="K88" s="13"/>
      <c r="L88" s="13"/>
      <c r="M88" s="13"/>
      <c r="N88" s="17"/>
      <c r="O88" s="18"/>
      <c r="P88" s="19">
        <v>10</v>
      </c>
      <c r="Q88" s="15"/>
      <c r="R88" s="20"/>
      <c r="S88" s="21"/>
    </row>
    <row r="89" spans="1:19" ht="15.5">
      <c r="A89" s="9">
        <v>85</v>
      </c>
      <c r="B89" s="9" t="s">
        <v>154</v>
      </c>
      <c r="C89" s="9"/>
      <c r="D89" s="9"/>
      <c r="E89" s="13" t="s">
        <v>155</v>
      </c>
      <c r="F89" s="11">
        <v>57</v>
      </c>
      <c r="G89" s="9" t="s">
        <v>21</v>
      </c>
      <c r="H89" s="12" t="s">
        <v>22</v>
      </c>
      <c r="I89" s="15">
        <v>130</v>
      </c>
      <c r="J89" s="13"/>
      <c r="K89" s="13"/>
      <c r="L89" s="13"/>
      <c r="M89" s="13"/>
      <c r="N89" s="17"/>
      <c r="O89" s="18">
        <v>25</v>
      </c>
      <c r="P89" s="19"/>
      <c r="Q89" s="15"/>
      <c r="R89" s="20"/>
      <c r="S89" s="21"/>
    </row>
    <row r="90" spans="1:19" ht="15.5">
      <c r="A90" s="9">
        <v>86</v>
      </c>
      <c r="B90" s="9" t="s">
        <v>156</v>
      </c>
      <c r="C90" s="9"/>
      <c r="D90" s="9"/>
      <c r="E90" s="13" t="s">
        <v>157</v>
      </c>
      <c r="F90" s="11">
        <v>15.9</v>
      </c>
      <c r="G90" s="9" t="s">
        <v>21</v>
      </c>
      <c r="H90" s="12" t="s">
        <v>22</v>
      </c>
      <c r="I90" s="15">
        <v>40</v>
      </c>
      <c r="J90" s="13"/>
      <c r="K90" s="13"/>
      <c r="L90" s="13"/>
      <c r="M90" s="13"/>
      <c r="N90" s="17"/>
      <c r="O90" s="18"/>
      <c r="P90" s="19"/>
      <c r="Q90" s="15"/>
      <c r="R90" s="20"/>
      <c r="S90" s="21"/>
    </row>
    <row r="91" spans="1:19" ht="15.5">
      <c r="A91" s="9">
        <v>87</v>
      </c>
      <c r="B91" s="9" t="s">
        <v>158</v>
      </c>
      <c r="C91" s="9">
        <v>1</v>
      </c>
      <c r="D91" s="9"/>
      <c r="E91" s="13" t="s">
        <v>159</v>
      </c>
      <c r="F91" s="11">
        <v>23.7</v>
      </c>
      <c r="G91" s="12" t="s">
        <v>21</v>
      </c>
      <c r="H91" s="12" t="s">
        <v>22</v>
      </c>
      <c r="I91" s="15">
        <v>50</v>
      </c>
      <c r="J91" s="13"/>
      <c r="K91" s="13"/>
      <c r="L91" s="13"/>
      <c r="M91" s="13"/>
      <c r="N91" s="17"/>
      <c r="O91" s="18"/>
      <c r="P91" s="19"/>
      <c r="Q91" s="15"/>
      <c r="R91" s="20"/>
      <c r="S91" s="21"/>
    </row>
    <row r="92" spans="1:19" ht="15.5">
      <c r="A92" s="9">
        <v>88</v>
      </c>
      <c r="B92" s="9" t="s">
        <v>158</v>
      </c>
      <c r="C92" s="9">
        <v>2</v>
      </c>
      <c r="D92" s="9"/>
      <c r="E92" s="13" t="s">
        <v>160</v>
      </c>
      <c r="F92" s="11">
        <v>28.5</v>
      </c>
      <c r="G92" s="12" t="s">
        <v>21</v>
      </c>
      <c r="H92" s="12" t="s">
        <v>22</v>
      </c>
      <c r="I92" s="15">
        <v>60</v>
      </c>
      <c r="J92" s="13"/>
      <c r="K92" s="13"/>
      <c r="L92" s="13"/>
      <c r="M92" s="13"/>
      <c r="N92" s="17"/>
      <c r="O92" s="18"/>
      <c r="P92" s="19"/>
      <c r="Q92" s="15">
        <v>88</v>
      </c>
      <c r="R92" s="20"/>
      <c r="S92" s="21"/>
    </row>
    <row r="93" spans="1:19" ht="15.5">
      <c r="A93" s="9">
        <v>89</v>
      </c>
      <c r="B93" s="9" t="s">
        <v>161</v>
      </c>
      <c r="C93" s="9"/>
      <c r="D93" s="9"/>
      <c r="E93" s="13" t="s">
        <v>162</v>
      </c>
      <c r="F93" s="11">
        <v>48.8</v>
      </c>
      <c r="G93" s="12" t="s">
        <v>21</v>
      </c>
      <c r="H93" s="12" t="s">
        <v>22</v>
      </c>
      <c r="I93" s="15">
        <v>80</v>
      </c>
      <c r="J93" s="13"/>
      <c r="K93" s="13"/>
      <c r="L93" s="13"/>
      <c r="M93" s="13"/>
      <c r="N93" s="17"/>
      <c r="O93" s="18"/>
      <c r="P93" s="19"/>
      <c r="Q93" s="15"/>
      <c r="R93" s="20"/>
      <c r="S93" s="21"/>
    </row>
    <row r="94" spans="1:19" ht="15.5">
      <c r="A94" s="9">
        <v>90</v>
      </c>
      <c r="B94" s="9" t="s">
        <v>163</v>
      </c>
      <c r="C94" s="9"/>
      <c r="D94" s="9"/>
      <c r="E94" s="13" t="s">
        <v>164</v>
      </c>
      <c r="F94" s="11">
        <v>42</v>
      </c>
      <c r="G94" s="12" t="s">
        <v>21</v>
      </c>
      <c r="H94" s="12" t="s">
        <v>22</v>
      </c>
      <c r="I94" s="15">
        <v>80</v>
      </c>
      <c r="J94" s="13"/>
      <c r="K94" s="13"/>
      <c r="L94" s="13"/>
      <c r="M94" s="13"/>
      <c r="N94" s="17">
        <v>15</v>
      </c>
      <c r="O94" s="18"/>
      <c r="P94" s="19"/>
      <c r="Q94" s="15"/>
      <c r="R94" s="20"/>
      <c r="S94" s="21"/>
    </row>
    <row r="95" spans="1:19" ht="15.5">
      <c r="A95" s="9">
        <v>91</v>
      </c>
      <c r="B95" s="9" t="s">
        <v>165</v>
      </c>
      <c r="C95" s="9"/>
      <c r="D95" s="9"/>
      <c r="E95" s="13" t="s">
        <v>166</v>
      </c>
      <c r="F95" s="11">
        <v>66</v>
      </c>
      <c r="G95" s="12" t="s">
        <v>21</v>
      </c>
      <c r="H95" s="12" t="s">
        <v>22</v>
      </c>
      <c r="I95" s="15">
        <v>120</v>
      </c>
      <c r="J95" s="13"/>
      <c r="K95" s="13"/>
      <c r="L95" s="13"/>
      <c r="M95" s="13"/>
      <c r="N95" s="17">
        <v>15</v>
      </c>
      <c r="O95" s="18"/>
      <c r="P95" s="19"/>
      <c r="Q95" s="15"/>
      <c r="R95" s="20"/>
      <c r="S95" s="21"/>
    </row>
    <row r="96" spans="1:19" ht="15.5">
      <c r="A96" s="9">
        <v>92</v>
      </c>
      <c r="B96" s="9" t="s">
        <v>167</v>
      </c>
      <c r="C96" s="9"/>
      <c r="D96" s="9"/>
      <c r="E96" s="13" t="s">
        <v>168</v>
      </c>
      <c r="F96" s="11">
        <v>17.5</v>
      </c>
      <c r="G96" s="12" t="s">
        <v>66</v>
      </c>
      <c r="H96" s="12" t="s">
        <v>67</v>
      </c>
      <c r="I96" s="15">
        <v>10</v>
      </c>
      <c r="J96" s="13"/>
      <c r="K96" s="13"/>
      <c r="L96" s="13"/>
      <c r="M96" s="13"/>
      <c r="N96" s="17"/>
      <c r="O96" s="18"/>
      <c r="P96" s="19"/>
      <c r="Q96" s="15"/>
      <c r="R96" s="20"/>
      <c r="S96" s="21"/>
    </row>
    <row r="97" spans="1:19" ht="15.5">
      <c r="A97" s="9">
        <v>93</v>
      </c>
      <c r="B97" s="9" t="s">
        <v>169</v>
      </c>
      <c r="C97" s="9"/>
      <c r="D97" s="9"/>
      <c r="E97" s="13" t="s">
        <v>170</v>
      </c>
      <c r="F97" s="11">
        <v>28.9</v>
      </c>
      <c r="G97" s="12" t="s">
        <v>66</v>
      </c>
      <c r="H97" s="12" t="s">
        <v>67</v>
      </c>
      <c r="I97" s="15">
        <v>50</v>
      </c>
      <c r="J97" s="13"/>
      <c r="K97" s="13"/>
      <c r="L97" s="13"/>
      <c r="M97" s="13"/>
      <c r="N97" s="17"/>
      <c r="O97" s="18"/>
      <c r="P97" s="19"/>
      <c r="Q97" s="15"/>
      <c r="R97" s="20"/>
      <c r="S97" s="21"/>
    </row>
    <row r="98" spans="1:19" ht="15.5">
      <c r="A98" s="9">
        <v>94</v>
      </c>
      <c r="B98" s="9" t="s">
        <v>171</v>
      </c>
      <c r="C98" s="9"/>
      <c r="D98" s="9"/>
      <c r="E98" s="13" t="s">
        <v>172</v>
      </c>
      <c r="F98" s="11">
        <v>1.5</v>
      </c>
      <c r="G98" s="12" t="s">
        <v>66</v>
      </c>
      <c r="H98" s="12" t="s">
        <v>67</v>
      </c>
      <c r="I98" s="15">
        <v>10</v>
      </c>
      <c r="J98" s="13"/>
      <c r="K98" s="13"/>
      <c r="L98" s="13"/>
      <c r="M98" s="13"/>
      <c r="N98" s="17"/>
      <c r="O98" s="18"/>
      <c r="P98" s="19"/>
      <c r="Q98" s="15"/>
      <c r="R98" s="20"/>
      <c r="S98" s="21"/>
    </row>
    <row r="99" spans="1:19" ht="15.5">
      <c r="A99" s="9">
        <v>95</v>
      </c>
      <c r="B99" s="9" t="s">
        <v>173</v>
      </c>
      <c r="C99" s="9"/>
      <c r="D99" s="9"/>
      <c r="E99" s="13" t="s">
        <v>174</v>
      </c>
      <c r="F99" s="11">
        <v>47.9</v>
      </c>
      <c r="G99" s="9" t="s">
        <v>66</v>
      </c>
      <c r="H99" s="12" t="s">
        <v>22</v>
      </c>
      <c r="I99" s="15">
        <v>110</v>
      </c>
      <c r="J99" s="13"/>
      <c r="K99" s="13"/>
      <c r="L99" s="13">
        <v>10</v>
      </c>
      <c r="M99" s="13"/>
      <c r="N99" s="17">
        <v>12</v>
      </c>
      <c r="O99" s="18">
        <v>20</v>
      </c>
      <c r="P99" s="19"/>
      <c r="Q99" s="15"/>
      <c r="R99" s="20"/>
      <c r="S99" s="21"/>
    </row>
    <row r="100" spans="1:19" ht="15.5">
      <c r="A100" s="9">
        <v>96</v>
      </c>
      <c r="B100" s="9" t="s">
        <v>175</v>
      </c>
      <c r="C100" s="9"/>
      <c r="D100" s="9"/>
      <c r="E100" s="13" t="s">
        <v>176</v>
      </c>
      <c r="F100" s="11">
        <v>33.700000000000003</v>
      </c>
      <c r="G100" s="9" t="s">
        <v>66</v>
      </c>
      <c r="H100" s="12" t="s">
        <v>22</v>
      </c>
      <c r="I100" s="15">
        <v>80</v>
      </c>
      <c r="J100" s="13"/>
      <c r="K100" s="13">
        <v>18</v>
      </c>
      <c r="L100" s="13"/>
      <c r="M100" s="13"/>
      <c r="N100" s="17"/>
      <c r="O100" s="18"/>
      <c r="P100" s="19">
        <v>9</v>
      </c>
      <c r="Q100" s="15"/>
      <c r="R100" s="20"/>
      <c r="S100" s="21"/>
    </row>
    <row r="101" spans="1:19" ht="15.5">
      <c r="A101" s="9">
        <v>97</v>
      </c>
      <c r="B101" s="9" t="s">
        <v>177</v>
      </c>
      <c r="C101" s="9"/>
      <c r="D101" s="9"/>
      <c r="E101" s="13" t="s">
        <v>178</v>
      </c>
      <c r="F101" s="11">
        <v>27</v>
      </c>
      <c r="G101" s="9" t="s">
        <v>66</v>
      </c>
      <c r="H101" s="12" t="s">
        <v>22</v>
      </c>
      <c r="I101" s="15">
        <v>50</v>
      </c>
      <c r="J101" s="13"/>
      <c r="K101" s="13"/>
      <c r="L101" s="13"/>
      <c r="M101" s="13"/>
      <c r="N101" s="17"/>
      <c r="O101" s="18"/>
      <c r="P101" s="19">
        <v>9</v>
      </c>
      <c r="Q101" s="15"/>
      <c r="R101" s="20"/>
      <c r="S101" s="21"/>
    </row>
    <row r="102" spans="1:19" ht="15.5">
      <c r="A102" s="9">
        <v>98</v>
      </c>
      <c r="B102" s="9" t="s">
        <v>179</v>
      </c>
      <c r="C102" s="9"/>
      <c r="D102" s="9"/>
      <c r="E102" s="13" t="s">
        <v>180</v>
      </c>
      <c r="F102" s="11">
        <v>40.700000000000003</v>
      </c>
      <c r="G102" s="9" t="s">
        <v>66</v>
      </c>
      <c r="H102" s="12" t="s">
        <v>22</v>
      </c>
      <c r="I102" s="15">
        <v>100</v>
      </c>
      <c r="J102" s="13"/>
      <c r="K102" s="13">
        <v>14</v>
      </c>
      <c r="L102" s="13"/>
      <c r="M102" s="13"/>
      <c r="N102" s="17">
        <v>12</v>
      </c>
      <c r="O102" s="18"/>
      <c r="P102" s="19"/>
      <c r="Q102" s="15"/>
      <c r="R102" s="20"/>
      <c r="S102" s="21"/>
    </row>
    <row r="103" spans="1:19" ht="15.5">
      <c r="A103" s="9">
        <v>99</v>
      </c>
      <c r="B103" s="9" t="s">
        <v>181</v>
      </c>
      <c r="C103" s="9"/>
      <c r="D103" s="9"/>
      <c r="E103" s="13" t="s">
        <v>182</v>
      </c>
      <c r="F103" s="11">
        <v>20.6</v>
      </c>
      <c r="G103" s="9" t="s">
        <v>21</v>
      </c>
      <c r="H103" s="12" t="s">
        <v>22</v>
      </c>
      <c r="I103" s="15">
        <v>50</v>
      </c>
      <c r="J103" s="13"/>
      <c r="K103" s="13"/>
      <c r="L103" s="13">
        <v>8</v>
      </c>
      <c r="M103" s="13"/>
      <c r="N103" s="17"/>
      <c r="O103" s="18">
        <v>25</v>
      </c>
      <c r="P103" s="19"/>
      <c r="Q103" s="15"/>
      <c r="R103" s="20"/>
      <c r="S103" s="21"/>
    </row>
    <row r="104" spans="1:19" ht="15.5">
      <c r="A104" s="9">
        <v>100</v>
      </c>
      <c r="B104" s="9" t="s">
        <v>183</v>
      </c>
      <c r="C104" s="9"/>
      <c r="D104" s="9"/>
      <c r="E104" s="13" t="s">
        <v>184</v>
      </c>
      <c r="F104" s="11">
        <v>12.3</v>
      </c>
      <c r="G104" s="9" t="s">
        <v>21</v>
      </c>
      <c r="H104" s="12" t="s">
        <v>22</v>
      </c>
      <c r="I104" s="15">
        <v>26</v>
      </c>
      <c r="J104" s="13"/>
      <c r="K104" s="13"/>
      <c r="L104" s="13"/>
      <c r="M104" s="13"/>
      <c r="N104" s="17">
        <v>15</v>
      </c>
      <c r="O104" s="18"/>
      <c r="P104" s="19"/>
      <c r="Q104" s="15"/>
      <c r="R104" s="20"/>
      <c r="S104" s="21"/>
    </row>
    <row r="105" spans="1:19" ht="15.5">
      <c r="A105" s="9">
        <v>101</v>
      </c>
      <c r="B105" s="9" t="s">
        <v>185</v>
      </c>
      <c r="C105" s="9"/>
      <c r="D105" s="9"/>
      <c r="E105" s="13" t="s">
        <v>186</v>
      </c>
      <c r="F105" s="11">
        <v>50.9</v>
      </c>
      <c r="G105" s="9" t="s">
        <v>21</v>
      </c>
      <c r="H105" s="12" t="s">
        <v>22</v>
      </c>
      <c r="I105" s="15">
        <v>100</v>
      </c>
      <c r="J105" s="13"/>
      <c r="K105" s="13"/>
      <c r="L105" s="13"/>
      <c r="M105" s="13"/>
      <c r="N105" s="17"/>
      <c r="O105" s="18"/>
      <c r="P105" s="19"/>
      <c r="Q105" s="15">
        <v>30</v>
      </c>
      <c r="R105" s="20"/>
      <c r="S105" s="21"/>
    </row>
    <row r="106" spans="1:19" ht="15.5">
      <c r="A106" s="9">
        <v>102</v>
      </c>
      <c r="B106" s="9" t="s">
        <v>187</v>
      </c>
      <c r="C106" s="9"/>
      <c r="D106" s="9"/>
      <c r="E106" s="13" t="s">
        <v>188</v>
      </c>
      <c r="F106" s="11">
        <v>19</v>
      </c>
      <c r="G106" s="9" t="s">
        <v>21</v>
      </c>
      <c r="H106" s="12" t="s">
        <v>22</v>
      </c>
      <c r="I106" s="15">
        <v>24</v>
      </c>
      <c r="J106" s="13"/>
      <c r="K106" s="13"/>
      <c r="L106" s="13"/>
      <c r="M106" s="13"/>
      <c r="N106" s="17"/>
      <c r="O106" s="18"/>
      <c r="P106" s="19"/>
      <c r="Q106" s="15">
        <v>10</v>
      </c>
      <c r="R106" s="20"/>
      <c r="S106" s="21"/>
    </row>
    <row r="107" spans="1:19" ht="15.5">
      <c r="A107" s="9">
        <v>103</v>
      </c>
      <c r="B107" s="9" t="s">
        <v>189</v>
      </c>
      <c r="C107" s="9"/>
      <c r="D107" s="9"/>
      <c r="E107" s="13" t="s">
        <v>190</v>
      </c>
      <c r="F107" s="11">
        <v>1.3</v>
      </c>
      <c r="G107" s="9" t="s">
        <v>21</v>
      </c>
      <c r="H107" s="12" t="s">
        <v>67</v>
      </c>
      <c r="I107" s="15">
        <v>10</v>
      </c>
      <c r="J107" s="13"/>
      <c r="K107" s="13"/>
      <c r="L107" s="13"/>
      <c r="M107" s="13"/>
      <c r="N107" s="17"/>
      <c r="O107" s="18">
        <v>23</v>
      </c>
      <c r="P107" s="19"/>
      <c r="Q107" s="15"/>
      <c r="R107" s="20"/>
      <c r="S107" s="21"/>
    </row>
    <row r="108" spans="1:19" ht="15.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30"/>
      <c r="S108" s="29"/>
    </row>
    <row r="109" spans="1:19" ht="15.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30"/>
      <c r="S109" s="29"/>
    </row>
    <row r="110" spans="1:19" ht="15.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30"/>
      <c r="S110" s="29"/>
    </row>
    <row r="111" spans="1:19" ht="15.5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30"/>
      <c r="S111" s="29"/>
    </row>
    <row r="112" spans="1:19" ht="15.5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30"/>
      <c r="S112" s="29"/>
    </row>
    <row r="113" spans="1:19" ht="15.5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30"/>
      <c r="S113" s="29"/>
    </row>
    <row r="114" spans="1:19" ht="15.5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30"/>
      <c r="S114" s="29"/>
    </row>
    <row r="115" spans="1:19" ht="15.5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30"/>
      <c r="S115" s="29"/>
    </row>
    <row r="116" spans="1:19" ht="15.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30"/>
      <c r="S116" s="29"/>
    </row>
    <row r="117" spans="1:19" ht="15.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30"/>
      <c r="S117" s="29"/>
    </row>
    <row r="118" spans="1:19" ht="15.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30"/>
      <c r="S118" s="29"/>
    </row>
    <row r="119" spans="1:19" ht="15.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30"/>
      <c r="S119" s="29"/>
    </row>
    <row r="120" spans="1:19" ht="15.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30"/>
      <c r="S120" s="29"/>
    </row>
    <row r="121" spans="1:19" ht="15.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30"/>
      <c r="S121" s="29"/>
    </row>
    <row r="122" spans="1:19" ht="15.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30"/>
      <c r="S122" s="29"/>
    </row>
    <row r="123" spans="1:19" ht="15.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30"/>
      <c r="S123" s="29"/>
    </row>
    <row r="124" spans="1:19" ht="15.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30"/>
      <c r="S124" s="29"/>
    </row>
    <row r="125" spans="1:19" ht="15.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30"/>
      <c r="S125" s="29"/>
    </row>
    <row r="126" spans="1:19" ht="15.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30"/>
      <c r="S126" s="29"/>
    </row>
    <row r="127" spans="1:19" ht="15.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30"/>
      <c r="S127" s="29"/>
    </row>
    <row r="128" spans="1:19" ht="15.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30"/>
      <c r="S128" s="29"/>
    </row>
    <row r="129" spans="1:19" ht="15.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30"/>
      <c r="S129" s="29"/>
    </row>
    <row r="130" spans="1:19" ht="15.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30"/>
      <c r="S130" s="29"/>
    </row>
    <row r="131" spans="1:19" ht="15.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30"/>
      <c r="S131" s="29"/>
    </row>
    <row r="132" spans="1:19" ht="15.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30"/>
      <c r="S132" s="29"/>
    </row>
    <row r="133" spans="1:19" ht="15.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30"/>
      <c r="S133" s="29"/>
    </row>
    <row r="134" spans="1:19" ht="15.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30"/>
      <c r="S134" s="29"/>
    </row>
    <row r="135" spans="1:19" ht="15.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30"/>
      <c r="S135" s="29"/>
    </row>
    <row r="136" spans="1:19" ht="15.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30"/>
      <c r="S136" s="29"/>
    </row>
    <row r="137" spans="1:19" ht="15.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30"/>
      <c r="S137" s="29"/>
    </row>
    <row r="138" spans="1:19" ht="15.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30"/>
      <c r="S138" s="29"/>
    </row>
    <row r="139" spans="1:19" ht="15.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30"/>
      <c r="S139" s="29"/>
    </row>
    <row r="140" spans="1:19" ht="15.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30"/>
      <c r="S140" s="29"/>
    </row>
    <row r="141" spans="1:19" ht="15.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30"/>
      <c r="S141" s="29"/>
    </row>
    <row r="142" spans="1:19" ht="15.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30"/>
      <c r="S142" s="29"/>
    </row>
    <row r="143" spans="1:19" ht="15.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30"/>
      <c r="S143" s="29"/>
    </row>
    <row r="144" spans="1:19" ht="15.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30"/>
      <c r="S144" s="29"/>
    </row>
    <row r="145" spans="1:19" ht="15.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30"/>
      <c r="S145" s="29"/>
    </row>
    <row r="146" spans="1:19" ht="15.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30"/>
      <c r="S146" s="29"/>
    </row>
    <row r="147" spans="1:19" ht="15.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30"/>
      <c r="S147" s="29"/>
    </row>
    <row r="148" spans="1:19" ht="15.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30"/>
      <c r="S148" s="29"/>
    </row>
    <row r="149" spans="1:19" ht="15.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30"/>
      <c r="S149" s="29"/>
    </row>
    <row r="150" spans="1:19" ht="15.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30"/>
      <c r="S150" s="29"/>
    </row>
    <row r="151" spans="1:19" ht="15.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30"/>
      <c r="S151" s="29"/>
    </row>
    <row r="152" spans="1:19" ht="15.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30"/>
      <c r="S152" s="29"/>
    </row>
    <row r="153" spans="1:19" ht="15.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30"/>
      <c r="S153" s="29"/>
    </row>
    <row r="154" spans="1:19" ht="15.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30"/>
      <c r="S154" s="29"/>
    </row>
    <row r="155" spans="1:19" ht="15.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30"/>
      <c r="S155" s="29"/>
    </row>
    <row r="156" spans="1:19" ht="15.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30"/>
      <c r="S156" s="29"/>
    </row>
    <row r="157" spans="1:19" ht="15.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30"/>
      <c r="S157" s="29"/>
    </row>
    <row r="158" spans="1:19" ht="15.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30"/>
      <c r="S158" s="29"/>
    </row>
    <row r="159" spans="1:19" ht="15.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30"/>
      <c r="S159" s="29"/>
    </row>
    <row r="160" spans="1:19" ht="15.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30"/>
      <c r="S160" s="29"/>
    </row>
    <row r="161" spans="1:19" ht="15.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30"/>
      <c r="S161" s="29"/>
    </row>
    <row r="162" spans="1:19" ht="15.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30"/>
      <c r="S162" s="29"/>
    </row>
    <row r="163" spans="1:19" ht="15.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30"/>
      <c r="S163" s="29"/>
    </row>
    <row r="164" spans="1:19" ht="15.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30"/>
      <c r="S164" s="29"/>
    </row>
    <row r="165" spans="1:19" ht="15.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30"/>
      <c r="S165" s="29"/>
    </row>
    <row r="166" spans="1:19" ht="15.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30"/>
      <c r="S166" s="29"/>
    </row>
    <row r="167" spans="1:19" ht="15.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30"/>
      <c r="S167" s="29"/>
    </row>
    <row r="168" spans="1:19" ht="15.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30"/>
      <c r="S168" s="29"/>
    </row>
    <row r="169" spans="1:19" ht="15.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30"/>
      <c r="S169" s="29"/>
    </row>
    <row r="170" spans="1:19" ht="15.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30"/>
      <c r="S170" s="29"/>
    </row>
    <row r="171" spans="1:19" ht="15.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30"/>
      <c r="S171" s="29"/>
    </row>
    <row r="172" spans="1:19" ht="15.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30"/>
      <c r="S172" s="29"/>
    </row>
    <row r="173" spans="1:19" ht="15.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30"/>
      <c r="S173" s="29"/>
    </row>
    <row r="174" spans="1:19" ht="15.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30"/>
      <c r="S174" s="29"/>
    </row>
    <row r="175" spans="1:19" ht="15.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30"/>
      <c r="S175" s="29"/>
    </row>
    <row r="176" spans="1:19" ht="15.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30"/>
      <c r="S176" s="29"/>
    </row>
    <row r="177" spans="1:19" ht="15.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30"/>
      <c r="S177" s="29"/>
    </row>
    <row r="178" spans="1:19" ht="15.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30"/>
      <c r="S178" s="29"/>
    </row>
    <row r="179" spans="1:19" ht="15.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30"/>
      <c r="S179" s="29"/>
    </row>
    <row r="180" spans="1:19" ht="15.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30"/>
      <c r="S180" s="29"/>
    </row>
    <row r="181" spans="1:19" ht="15.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30"/>
      <c r="S181" s="29"/>
    </row>
    <row r="182" spans="1:19" ht="15.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30"/>
      <c r="S182" s="29"/>
    </row>
    <row r="183" spans="1:19" ht="15.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30"/>
      <c r="S183" s="29"/>
    </row>
    <row r="184" spans="1:19" ht="15.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30"/>
      <c r="S184" s="29"/>
    </row>
    <row r="185" spans="1:19" ht="15.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30"/>
      <c r="S185" s="29"/>
    </row>
    <row r="186" spans="1:19" ht="15.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30"/>
      <c r="S186" s="29"/>
    </row>
    <row r="187" spans="1:19" ht="15.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30"/>
      <c r="S187" s="29"/>
    </row>
    <row r="188" spans="1:19" ht="15.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30"/>
      <c r="S188" s="29"/>
    </row>
    <row r="189" spans="1:19" ht="15.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30"/>
      <c r="S189" s="29"/>
    </row>
    <row r="190" spans="1:19" ht="15.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30"/>
      <c r="S190" s="29"/>
    </row>
    <row r="191" spans="1:19" ht="15.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30"/>
      <c r="S191" s="29"/>
    </row>
    <row r="192" spans="1:19" ht="15.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30"/>
      <c r="S192" s="29"/>
    </row>
    <row r="193" spans="1:19" ht="15.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30"/>
      <c r="S193" s="29"/>
    </row>
    <row r="194" spans="1:19" ht="15.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30"/>
      <c r="S194" s="29"/>
    </row>
    <row r="195" spans="1:19" ht="15.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30"/>
      <c r="S195" s="29"/>
    </row>
    <row r="196" spans="1:19" ht="15.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30"/>
      <c r="S196" s="29"/>
    </row>
    <row r="197" spans="1:19" ht="15.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30"/>
      <c r="S197" s="29"/>
    </row>
    <row r="198" spans="1:19" ht="15.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30"/>
      <c r="S198" s="29"/>
    </row>
    <row r="199" spans="1:19" ht="15.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30"/>
      <c r="S199" s="29"/>
    </row>
    <row r="200" spans="1:19" ht="15.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30"/>
      <c r="S200" s="29"/>
    </row>
    <row r="201" spans="1:19" ht="15.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30"/>
      <c r="S201" s="29"/>
    </row>
    <row r="202" spans="1:19" ht="15.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30"/>
      <c r="S202" s="29"/>
    </row>
    <row r="203" spans="1:19" ht="15.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30"/>
      <c r="S203" s="29"/>
    </row>
    <row r="204" spans="1:19" ht="15.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30"/>
      <c r="S204" s="29"/>
    </row>
    <row r="205" spans="1:19" ht="15.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30"/>
      <c r="S205" s="29"/>
    </row>
    <row r="206" spans="1:19" ht="15.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30"/>
      <c r="S206" s="29"/>
    </row>
    <row r="207" spans="1:19" ht="15.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30"/>
      <c r="S207" s="29"/>
    </row>
    <row r="208" spans="1:19" ht="15.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30"/>
      <c r="S208" s="29"/>
    </row>
    <row r="209" spans="1:19" ht="15.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30"/>
      <c r="S209" s="29"/>
    </row>
    <row r="210" spans="1:19" ht="15.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30"/>
      <c r="S210" s="29"/>
    </row>
    <row r="211" spans="1:19" ht="15.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30"/>
      <c r="S211" s="29"/>
    </row>
    <row r="212" spans="1:19" ht="15.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30"/>
      <c r="S212" s="29"/>
    </row>
    <row r="213" spans="1:19" ht="15.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30"/>
      <c r="S213" s="29"/>
    </row>
    <row r="214" spans="1:19" ht="15.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30"/>
      <c r="S214" s="29"/>
    </row>
    <row r="215" spans="1:19" ht="15.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30"/>
      <c r="S215" s="29"/>
    </row>
    <row r="216" spans="1:19" ht="15.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30"/>
      <c r="S216" s="29"/>
    </row>
    <row r="217" spans="1:19" ht="15.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30"/>
      <c r="S217" s="29"/>
    </row>
    <row r="218" spans="1:19" ht="15.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30"/>
      <c r="S218" s="29"/>
    </row>
    <row r="219" spans="1:19" ht="15.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30"/>
      <c r="S219" s="29"/>
    </row>
    <row r="220" spans="1:19" ht="15.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30"/>
      <c r="S220" s="29"/>
    </row>
    <row r="221" spans="1:19" ht="15.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30"/>
      <c r="S221" s="29"/>
    </row>
    <row r="222" spans="1:19" ht="15.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30"/>
      <c r="S222" s="29"/>
    </row>
    <row r="223" spans="1:19" ht="15.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30"/>
      <c r="S223" s="29"/>
    </row>
    <row r="224" spans="1:19" ht="15.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30"/>
      <c r="S224" s="29"/>
    </row>
    <row r="225" spans="1:19" ht="15.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30"/>
      <c r="S225" s="29"/>
    </row>
    <row r="226" spans="1:19" ht="15.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30"/>
      <c r="S226" s="29"/>
    </row>
    <row r="227" spans="1:19" ht="15.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30"/>
      <c r="S227" s="29"/>
    </row>
    <row r="228" spans="1:19" ht="15.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30"/>
      <c r="S228" s="29"/>
    </row>
    <row r="229" spans="1:19" ht="15.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30"/>
      <c r="S229" s="29"/>
    </row>
    <row r="230" spans="1:19" ht="15.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30"/>
      <c r="S230" s="29"/>
    </row>
    <row r="231" spans="1:19" ht="15.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30"/>
      <c r="S231" s="29"/>
    </row>
    <row r="232" spans="1:19" ht="15.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30"/>
      <c r="S232" s="29"/>
    </row>
    <row r="233" spans="1:19" ht="15.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30"/>
      <c r="S233" s="29"/>
    </row>
    <row r="234" spans="1:19" ht="15.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30"/>
      <c r="S234" s="29"/>
    </row>
    <row r="235" spans="1:19" ht="15.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30"/>
      <c r="S235" s="29"/>
    </row>
    <row r="236" spans="1:19" ht="15.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30"/>
      <c r="S236" s="29"/>
    </row>
    <row r="237" spans="1:19" ht="15.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30"/>
      <c r="S237" s="29"/>
    </row>
    <row r="238" spans="1:19" ht="15.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30"/>
      <c r="S238" s="29"/>
    </row>
    <row r="239" spans="1:19" ht="15.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30"/>
      <c r="S239" s="29"/>
    </row>
    <row r="240" spans="1:19" ht="15.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30"/>
      <c r="S240" s="29"/>
    </row>
    <row r="241" spans="1:19" ht="15.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30"/>
      <c r="S241" s="29"/>
    </row>
    <row r="242" spans="1:19" ht="15.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30"/>
      <c r="S242" s="29"/>
    </row>
    <row r="243" spans="1:19" ht="15.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30"/>
      <c r="S243" s="29"/>
    </row>
    <row r="244" spans="1:19" ht="15.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30"/>
      <c r="S244" s="29"/>
    </row>
    <row r="245" spans="1:19" ht="15.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30"/>
      <c r="S245" s="29"/>
    </row>
    <row r="246" spans="1:19" ht="15.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30"/>
      <c r="S246" s="29"/>
    </row>
    <row r="247" spans="1:19" ht="15.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30"/>
      <c r="S247" s="29"/>
    </row>
    <row r="248" spans="1:19" ht="15.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30"/>
      <c r="S248" s="29"/>
    </row>
    <row r="249" spans="1:19" ht="15.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30"/>
      <c r="S249" s="29"/>
    </row>
    <row r="250" spans="1:19" ht="15.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30"/>
      <c r="S250" s="29"/>
    </row>
    <row r="251" spans="1:19" ht="15.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30"/>
      <c r="S251" s="29"/>
    </row>
    <row r="252" spans="1:19" ht="15.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30"/>
      <c r="S252" s="29"/>
    </row>
    <row r="253" spans="1:19" ht="15.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30"/>
      <c r="S253" s="29"/>
    </row>
    <row r="254" spans="1:19" ht="15.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30"/>
      <c r="S254" s="29"/>
    </row>
    <row r="255" spans="1:19" ht="15.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30"/>
      <c r="S255" s="29"/>
    </row>
    <row r="256" spans="1:19" ht="15.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30"/>
      <c r="S256" s="29"/>
    </row>
    <row r="257" spans="1:19" ht="15.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30"/>
      <c r="S257" s="29"/>
    </row>
    <row r="258" spans="1:19" ht="15.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30"/>
      <c r="S258" s="29"/>
    </row>
    <row r="259" spans="1:19" ht="15.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30"/>
      <c r="S259" s="29"/>
    </row>
    <row r="260" spans="1:19" ht="15.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30"/>
      <c r="S260" s="29"/>
    </row>
    <row r="261" spans="1:19" ht="15.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30"/>
      <c r="S261" s="29"/>
    </row>
    <row r="262" spans="1:19" ht="15.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30"/>
      <c r="S262" s="29"/>
    </row>
    <row r="263" spans="1:19" ht="15.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30"/>
      <c r="S263" s="29"/>
    </row>
    <row r="264" spans="1:19" ht="15.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30"/>
      <c r="S264" s="29"/>
    </row>
    <row r="265" spans="1:19" ht="15.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30"/>
      <c r="S265" s="29"/>
    </row>
    <row r="266" spans="1:19" ht="15.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30"/>
      <c r="S266" s="29"/>
    </row>
    <row r="267" spans="1:19" ht="15.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30"/>
      <c r="S267" s="29"/>
    </row>
    <row r="268" spans="1:19" ht="15.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30"/>
      <c r="S268" s="29"/>
    </row>
    <row r="269" spans="1:19" ht="15.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30"/>
      <c r="S269" s="29"/>
    </row>
    <row r="270" spans="1:19" ht="15.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30"/>
      <c r="S270" s="29"/>
    </row>
    <row r="271" spans="1:19" ht="15.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30"/>
      <c r="S271" s="29"/>
    </row>
    <row r="272" spans="1:19" ht="15.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30"/>
      <c r="S272" s="29"/>
    </row>
    <row r="273" spans="1:19" ht="15.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30"/>
      <c r="S273" s="29"/>
    </row>
    <row r="274" spans="1:19" ht="15.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30"/>
      <c r="S274" s="29"/>
    </row>
    <row r="275" spans="1:19" ht="15.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30"/>
      <c r="S275" s="29"/>
    </row>
    <row r="276" spans="1:19" ht="15.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30"/>
      <c r="S276" s="29"/>
    </row>
    <row r="277" spans="1:19" ht="15.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30"/>
      <c r="S277" s="29"/>
    </row>
    <row r="278" spans="1:19" ht="15.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30"/>
      <c r="S278" s="29"/>
    </row>
    <row r="279" spans="1:19" ht="15.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30"/>
      <c r="S279" s="29"/>
    </row>
    <row r="280" spans="1:19" ht="15.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30"/>
      <c r="S280" s="29"/>
    </row>
    <row r="281" spans="1:19" ht="15.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30"/>
      <c r="S281" s="29"/>
    </row>
    <row r="282" spans="1:19" ht="15.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30"/>
      <c r="S282" s="29"/>
    </row>
    <row r="283" spans="1:19" ht="15.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30"/>
      <c r="S283" s="29"/>
    </row>
    <row r="284" spans="1:19" ht="15.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30"/>
      <c r="S284" s="29"/>
    </row>
    <row r="285" spans="1:19" ht="15.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30"/>
      <c r="S285" s="29"/>
    </row>
    <row r="286" spans="1:19" ht="15.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30"/>
      <c r="S286" s="29"/>
    </row>
    <row r="287" spans="1:19" ht="15.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30"/>
      <c r="S287" s="29"/>
    </row>
    <row r="288" spans="1:19" ht="15.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30"/>
      <c r="S288" s="29"/>
    </row>
    <row r="289" spans="1:19" ht="15.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30"/>
      <c r="S289" s="29"/>
    </row>
    <row r="290" spans="1:19" ht="15.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30"/>
      <c r="S290" s="29"/>
    </row>
    <row r="291" spans="1:19" ht="15.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30"/>
      <c r="S291" s="29"/>
    </row>
    <row r="292" spans="1:19" ht="15.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30"/>
      <c r="S292" s="29"/>
    </row>
    <row r="293" spans="1:19" ht="15.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30"/>
      <c r="S293" s="29"/>
    </row>
    <row r="294" spans="1:19" ht="15.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30"/>
      <c r="S294" s="29"/>
    </row>
    <row r="295" spans="1:19" ht="15.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30"/>
      <c r="S295" s="29"/>
    </row>
    <row r="296" spans="1:19" ht="15.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30"/>
      <c r="S296" s="29"/>
    </row>
    <row r="297" spans="1:19" ht="15.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30"/>
      <c r="S297" s="29"/>
    </row>
    <row r="298" spans="1:19" ht="15.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30"/>
      <c r="S298" s="29"/>
    </row>
    <row r="299" spans="1:19" ht="15.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30"/>
      <c r="S299" s="29"/>
    </row>
    <row r="300" spans="1:19" ht="15.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30"/>
      <c r="S300" s="29"/>
    </row>
    <row r="301" spans="1:19" ht="15.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30"/>
      <c r="S301" s="29"/>
    </row>
    <row r="302" spans="1:19" ht="15.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30"/>
      <c r="S302" s="29"/>
    </row>
    <row r="303" spans="1:19" ht="15.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30"/>
      <c r="S303" s="29"/>
    </row>
    <row r="304" spans="1:19" ht="15.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30"/>
      <c r="S304" s="29"/>
    </row>
    <row r="305" spans="1:19" ht="15.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30"/>
      <c r="S305" s="29"/>
    </row>
    <row r="306" spans="1:19" ht="15.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30"/>
      <c r="S306" s="29"/>
    </row>
    <row r="307" spans="1:19" ht="15.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30"/>
      <c r="S307" s="29"/>
    </row>
    <row r="308" spans="1:19" ht="15.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30"/>
      <c r="S308" s="29"/>
    </row>
    <row r="309" spans="1:19" ht="15.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30"/>
      <c r="S309" s="29"/>
    </row>
    <row r="310" spans="1:19" ht="15.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30"/>
      <c r="S310" s="29"/>
    </row>
    <row r="311" spans="1:19" ht="15.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30"/>
      <c r="S311" s="29"/>
    </row>
    <row r="312" spans="1:19" ht="15.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30"/>
      <c r="S312" s="29"/>
    </row>
    <row r="313" spans="1:19" ht="15.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30"/>
      <c r="S313" s="29"/>
    </row>
    <row r="314" spans="1:19" ht="15.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30"/>
      <c r="S314" s="29"/>
    </row>
    <row r="315" spans="1:19" ht="15.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30"/>
      <c r="S315" s="29"/>
    </row>
    <row r="316" spans="1:19" ht="15.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30"/>
      <c r="S316" s="29"/>
    </row>
    <row r="317" spans="1:19" ht="15.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30"/>
      <c r="S317" s="29"/>
    </row>
    <row r="318" spans="1:19" ht="15.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30"/>
      <c r="S318" s="29"/>
    </row>
    <row r="319" spans="1:19" ht="15.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30"/>
      <c r="S319" s="29"/>
    </row>
    <row r="320" spans="1:19" ht="15.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30"/>
      <c r="S320" s="29"/>
    </row>
    <row r="321" spans="1:19" ht="15.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30"/>
      <c r="S321" s="29"/>
    </row>
    <row r="322" spans="1:19" ht="15.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30"/>
      <c r="S322" s="29"/>
    </row>
    <row r="323" spans="1:19" ht="15.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30"/>
      <c r="S323" s="29"/>
    </row>
    <row r="324" spans="1:19" ht="15.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30"/>
      <c r="S324" s="29"/>
    </row>
    <row r="325" spans="1:19" ht="15.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30"/>
      <c r="S325" s="29"/>
    </row>
    <row r="326" spans="1:19" ht="15.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30"/>
      <c r="S326" s="29"/>
    </row>
    <row r="327" spans="1:19" ht="15.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30"/>
      <c r="S327" s="29"/>
    </row>
    <row r="328" spans="1:19" ht="15.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30"/>
      <c r="S328" s="29"/>
    </row>
    <row r="329" spans="1:19" ht="15.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30"/>
      <c r="S329" s="29"/>
    </row>
    <row r="330" spans="1:19" ht="15.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30"/>
      <c r="S330" s="29"/>
    </row>
    <row r="331" spans="1:19" ht="15.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30"/>
      <c r="S331" s="29"/>
    </row>
    <row r="332" spans="1:19" ht="15.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30"/>
      <c r="S332" s="29"/>
    </row>
    <row r="333" spans="1:19" ht="15.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30"/>
      <c r="S333" s="29"/>
    </row>
    <row r="334" spans="1:19" ht="15.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30"/>
      <c r="S334" s="29"/>
    </row>
    <row r="335" spans="1:19" ht="15.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30"/>
      <c r="S335" s="29"/>
    </row>
    <row r="336" spans="1:19" ht="15.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30"/>
      <c r="S336" s="29"/>
    </row>
    <row r="337" spans="1:19" ht="15.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30"/>
      <c r="S337" s="29"/>
    </row>
    <row r="338" spans="1:19" ht="15.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30"/>
      <c r="S338" s="29"/>
    </row>
    <row r="339" spans="1:19" ht="15.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30"/>
      <c r="S339" s="29"/>
    </row>
    <row r="340" spans="1:19" ht="15.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30"/>
      <c r="S340" s="29"/>
    </row>
    <row r="341" spans="1:19" ht="15.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30"/>
      <c r="S341" s="29"/>
    </row>
    <row r="342" spans="1:19" ht="15.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30"/>
      <c r="S342" s="29"/>
    </row>
    <row r="343" spans="1:19" ht="15.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30"/>
      <c r="S343" s="29"/>
    </row>
    <row r="344" spans="1:19" ht="15.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30"/>
      <c r="S344" s="29"/>
    </row>
    <row r="345" spans="1:19" ht="15.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30"/>
      <c r="S345" s="29"/>
    </row>
    <row r="346" spans="1:19" ht="15.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30"/>
      <c r="S346" s="29"/>
    </row>
    <row r="347" spans="1:19" ht="15.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30"/>
      <c r="S347" s="29"/>
    </row>
    <row r="348" spans="1:19" ht="15.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30"/>
      <c r="S348" s="29"/>
    </row>
    <row r="349" spans="1:19" ht="15.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30"/>
      <c r="S349" s="29"/>
    </row>
    <row r="350" spans="1:19" ht="15.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30"/>
      <c r="S350" s="29"/>
    </row>
    <row r="351" spans="1:19" ht="15.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30"/>
      <c r="S351" s="29"/>
    </row>
    <row r="352" spans="1:19" ht="15.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30"/>
      <c r="S352" s="29"/>
    </row>
    <row r="353" spans="1:19" ht="15.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30"/>
      <c r="S353" s="29"/>
    </row>
    <row r="354" spans="1:19" ht="15.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30"/>
      <c r="S354" s="29"/>
    </row>
    <row r="355" spans="1:19" ht="15.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30"/>
      <c r="S355" s="29"/>
    </row>
    <row r="356" spans="1:19" ht="15.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30"/>
      <c r="S356" s="29"/>
    </row>
    <row r="357" spans="1:19" ht="15.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30"/>
      <c r="S357" s="29"/>
    </row>
    <row r="358" spans="1:19" ht="15.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30"/>
      <c r="S358" s="29"/>
    </row>
    <row r="359" spans="1:19" ht="15.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30"/>
      <c r="S359" s="29"/>
    </row>
    <row r="360" spans="1:19" ht="15.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30"/>
      <c r="S360" s="29"/>
    </row>
    <row r="361" spans="1:19" ht="15.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30"/>
      <c r="S361" s="29"/>
    </row>
    <row r="362" spans="1:19" ht="15.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30"/>
      <c r="S362" s="29"/>
    </row>
    <row r="363" spans="1:19" ht="15.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30"/>
      <c r="S363" s="29"/>
    </row>
    <row r="364" spans="1:19" ht="15.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30"/>
      <c r="S364" s="29"/>
    </row>
    <row r="365" spans="1:19" ht="15.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30"/>
      <c r="S365" s="29"/>
    </row>
    <row r="366" spans="1:19" ht="15.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30"/>
      <c r="S366" s="29"/>
    </row>
    <row r="367" spans="1:19" ht="15.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30"/>
      <c r="S367" s="29"/>
    </row>
    <row r="368" spans="1:19" ht="15.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30"/>
      <c r="S368" s="29"/>
    </row>
    <row r="369" spans="1:19" ht="15.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30"/>
      <c r="S369" s="29"/>
    </row>
    <row r="370" spans="1:19" ht="15.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30"/>
      <c r="S370" s="29"/>
    </row>
    <row r="371" spans="1:19" ht="15.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30"/>
      <c r="S371" s="29"/>
    </row>
    <row r="372" spans="1:19" ht="15.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30"/>
      <c r="S372" s="29"/>
    </row>
    <row r="373" spans="1:19" ht="15.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30"/>
      <c r="S373" s="29"/>
    </row>
    <row r="374" spans="1:19" ht="15.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30"/>
      <c r="S374" s="29"/>
    </row>
    <row r="375" spans="1:19" ht="15.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30"/>
      <c r="S375" s="29"/>
    </row>
    <row r="376" spans="1:19" ht="15.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30"/>
      <c r="S376" s="29"/>
    </row>
    <row r="377" spans="1:19" ht="15.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30"/>
      <c r="S377" s="29"/>
    </row>
    <row r="378" spans="1:19" ht="15.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30"/>
      <c r="S378" s="29"/>
    </row>
    <row r="379" spans="1:19" ht="15.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30"/>
      <c r="S379" s="29"/>
    </row>
    <row r="380" spans="1:19" ht="15.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30"/>
      <c r="S380" s="29"/>
    </row>
    <row r="381" spans="1:19" ht="15.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30"/>
      <c r="S381" s="29"/>
    </row>
    <row r="382" spans="1:19" ht="15.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30"/>
      <c r="S382" s="29"/>
    </row>
    <row r="383" spans="1:19" ht="15.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30"/>
      <c r="S383" s="29"/>
    </row>
    <row r="384" spans="1:19" ht="15.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30"/>
      <c r="S384" s="29"/>
    </row>
    <row r="385" spans="1:19" ht="15.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30"/>
      <c r="S385" s="29"/>
    </row>
    <row r="386" spans="1:19" ht="15.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30"/>
      <c r="S386" s="29"/>
    </row>
    <row r="387" spans="1:19" ht="15.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30"/>
      <c r="S387" s="29"/>
    </row>
    <row r="388" spans="1:19" ht="15.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30"/>
      <c r="S388" s="29"/>
    </row>
    <row r="389" spans="1:19" ht="15.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30"/>
      <c r="S389" s="29"/>
    </row>
    <row r="390" spans="1:19" ht="15.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30"/>
      <c r="S390" s="29"/>
    </row>
    <row r="391" spans="1:19" ht="15.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30"/>
      <c r="S391" s="29"/>
    </row>
    <row r="392" spans="1:19" ht="15.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30"/>
      <c r="S392" s="29"/>
    </row>
    <row r="393" spans="1:19" ht="15.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30"/>
      <c r="S393" s="29"/>
    </row>
    <row r="394" spans="1:19" ht="15.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30"/>
      <c r="S394" s="29"/>
    </row>
    <row r="395" spans="1:19" ht="15.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30"/>
      <c r="S395" s="29"/>
    </row>
    <row r="396" spans="1:19" ht="15.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30"/>
      <c r="S396" s="29"/>
    </row>
    <row r="397" spans="1:19" ht="15.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30"/>
      <c r="S397" s="29"/>
    </row>
    <row r="398" spans="1:19" ht="15.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30"/>
      <c r="S398" s="29"/>
    </row>
    <row r="399" spans="1:19" ht="15.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30"/>
      <c r="S399" s="29"/>
    </row>
    <row r="400" spans="1:19" ht="15.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30"/>
      <c r="S400" s="29"/>
    </row>
    <row r="401" spans="1:19" ht="15.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30"/>
      <c r="S401" s="29"/>
    </row>
    <row r="402" spans="1:19" ht="15.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30"/>
      <c r="S402" s="29"/>
    </row>
    <row r="403" spans="1:19" ht="15.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30"/>
      <c r="S403" s="29"/>
    </row>
    <row r="404" spans="1:19" ht="15.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30"/>
      <c r="S404" s="29"/>
    </row>
    <row r="405" spans="1:19" ht="15.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30"/>
      <c r="S405" s="29"/>
    </row>
    <row r="406" spans="1:19" ht="15.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30"/>
      <c r="S406" s="29"/>
    </row>
    <row r="407" spans="1:19" ht="15.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30"/>
      <c r="S407" s="29"/>
    </row>
    <row r="408" spans="1:19" ht="15.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30"/>
      <c r="S408" s="29"/>
    </row>
    <row r="409" spans="1:19" ht="15.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30"/>
      <c r="S409" s="29"/>
    </row>
    <row r="410" spans="1:19" ht="15.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30"/>
      <c r="S410" s="29"/>
    </row>
    <row r="411" spans="1:19" ht="15.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30"/>
      <c r="S411" s="29"/>
    </row>
    <row r="412" spans="1:19" ht="15.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30"/>
      <c r="S412" s="29"/>
    </row>
    <row r="413" spans="1:19" ht="15.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30"/>
      <c r="S413" s="29"/>
    </row>
    <row r="414" spans="1:19" ht="15.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30"/>
      <c r="S414" s="29"/>
    </row>
    <row r="415" spans="1:19" ht="15.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30"/>
      <c r="S415" s="29"/>
    </row>
    <row r="416" spans="1:19" ht="15.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30"/>
      <c r="S416" s="29"/>
    </row>
    <row r="417" spans="1:19" ht="15.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30"/>
      <c r="S417" s="29"/>
    </row>
    <row r="418" spans="1:19" ht="15.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30"/>
      <c r="S418" s="29"/>
    </row>
    <row r="419" spans="1:19" ht="15.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30"/>
      <c r="S419" s="29"/>
    </row>
    <row r="420" spans="1:19" ht="15.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30"/>
      <c r="S420" s="29"/>
    </row>
    <row r="421" spans="1:19" ht="15.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30"/>
      <c r="S421" s="29"/>
    </row>
    <row r="422" spans="1:19" ht="15.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30"/>
      <c r="S422" s="29"/>
    </row>
    <row r="423" spans="1:19" ht="15.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30"/>
      <c r="S423" s="29"/>
    </row>
    <row r="424" spans="1:19" ht="15.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30"/>
      <c r="S424" s="29"/>
    </row>
    <row r="425" spans="1:19" ht="15.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30"/>
      <c r="S425" s="29"/>
    </row>
    <row r="426" spans="1:19" ht="15.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30"/>
      <c r="S426" s="29"/>
    </row>
    <row r="427" spans="1:19" ht="15.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30"/>
      <c r="S427" s="29"/>
    </row>
    <row r="428" spans="1:19" ht="15.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30"/>
      <c r="S428" s="29"/>
    </row>
    <row r="429" spans="1:19" ht="15.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30"/>
      <c r="S429" s="29"/>
    </row>
    <row r="430" spans="1:19" ht="15.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30"/>
      <c r="S430" s="29"/>
    </row>
    <row r="431" spans="1:19" ht="15.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30"/>
      <c r="S431" s="29"/>
    </row>
    <row r="432" spans="1:19" ht="15.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30"/>
      <c r="S432" s="29"/>
    </row>
    <row r="433" spans="1:19" ht="15.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30"/>
      <c r="S433" s="29"/>
    </row>
    <row r="434" spans="1:19" ht="15.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30"/>
      <c r="S434" s="29"/>
    </row>
    <row r="435" spans="1:19" ht="15.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30"/>
      <c r="S435" s="29"/>
    </row>
    <row r="436" spans="1:19" ht="15.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30"/>
      <c r="S436" s="29"/>
    </row>
    <row r="437" spans="1:19" ht="15.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30"/>
      <c r="S437" s="29"/>
    </row>
    <row r="438" spans="1:19" ht="15.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30"/>
      <c r="S438" s="29"/>
    </row>
    <row r="439" spans="1:19" ht="15.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30"/>
      <c r="S439" s="29"/>
    </row>
    <row r="440" spans="1:19" ht="15.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30"/>
      <c r="S440" s="29"/>
    </row>
    <row r="441" spans="1:19" ht="15.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30"/>
      <c r="S441" s="29"/>
    </row>
    <row r="442" spans="1:19" ht="15.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30"/>
      <c r="S442" s="29"/>
    </row>
    <row r="443" spans="1:19" ht="15.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30"/>
      <c r="S443" s="29"/>
    </row>
    <row r="444" spans="1:19" ht="15.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30"/>
      <c r="S444" s="29"/>
    </row>
    <row r="445" spans="1:19" ht="15.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30"/>
      <c r="S445" s="29"/>
    </row>
    <row r="446" spans="1:19" ht="15.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30"/>
      <c r="S446" s="29"/>
    </row>
    <row r="447" spans="1:19" ht="15.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30"/>
      <c r="S447" s="29"/>
    </row>
    <row r="448" spans="1:19" ht="15.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30"/>
      <c r="S448" s="29"/>
    </row>
    <row r="449" spans="1:19" ht="15.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30"/>
      <c r="S449" s="29"/>
    </row>
    <row r="450" spans="1:19" ht="15.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30"/>
      <c r="S450" s="29"/>
    </row>
    <row r="451" spans="1:19" ht="15.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30"/>
      <c r="S451" s="29"/>
    </row>
    <row r="452" spans="1:19" ht="15.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30"/>
      <c r="S452" s="29"/>
    </row>
    <row r="453" spans="1:19" ht="15.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30"/>
      <c r="S453" s="29"/>
    </row>
    <row r="454" spans="1:19" ht="15.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30"/>
      <c r="S454" s="29"/>
    </row>
    <row r="455" spans="1:19" ht="15.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30"/>
      <c r="S455" s="29"/>
    </row>
    <row r="456" spans="1:19" ht="15.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30"/>
      <c r="S456" s="29"/>
    </row>
    <row r="457" spans="1:19" ht="15.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30"/>
      <c r="S457" s="29"/>
    </row>
    <row r="458" spans="1:19" ht="15.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30"/>
      <c r="S458" s="29"/>
    </row>
    <row r="459" spans="1:19" ht="15.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30"/>
      <c r="S459" s="29"/>
    </row>
    <row r="460" spans="1:19" ht="15.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30"/>
      <c r="S460" s="29"/>
    </row>
    <row r="461" spans="1:19" ht="15.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30"/>
      <c r="S461" s="29"/>
    </row>
    <row r="462" spans="1:19" ht="15.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30"/>
      <c r="S462" s="29"/>
    </row>
    <row r="463" spans="1:19" ht="15.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30"/>
      <c r="S463" s="29"/>
    </row>
    <row r="464" spans="1:19" ht="15.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30"/>
      <c r="S464" s="29"/>
    </row>
    <row r="465" spans="1:19" ht="15.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30"/>
      <c r="S465" s="29"/>
    </row>
    <row r="466" spans="1:19" ht="15.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30"/>
      <c r="S466" s="29"/>
    </row>
    <row r="467" spans="1:19" ht="15.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30"/>
      <c r="S467" s="29"/>
    </row>
    <row r="468" spans="1:19" ht="15.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30"/>
      <c r="S468" s="29"/>
    </row>
    <row r="469" spans="1:19" ht="15.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30"/>
      <c r="S469" s="29"/>
    </row>
    <row r="470" spans="1:19" ht="15.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30"/>
      <c r="S470" s="29"/>
    </row>
    <row r="471" spans="1:19" ht="15.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30"/>
      <c r="S471" s="29"/>
    </row>
    <row r="472" spans="1:19" ht="15.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30"/>
      <c r="S472" s="29"/>
    </row>
    <row r="473" spans="1:19" ht="15.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30"/>
      <c r="S473" s="29"/>
    </row>
    <row r="474" spans="1:19" ht="15.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30"/>
      <c r="S474" s="29"/>
    </row>
    <row r="475" spans="1:19" ht="15.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30"/>
      <c r="S475" s="29"/>
    </row>
    <row r="476" spans="1:19" ht="15.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30"/>
      <c r="S476" s="29"/>
    </row>
    <row r="477" spans="1:19" ht="15.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30"/>
      <c r="S477" s="29"/>
    </row>
    <row r="478" spans="1:19" ht="15.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30"/>
      <c r="S478" s="29"/>
    </row>
    <row r="479" spans="1:19" ht="15.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30"/>
      <c r="S479" s="29"/>
    </row>
    <row r="480" spans="1:19" ht="15.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30"/>
      <c r="S480" s="29"/>
    </row>
    <row r="481" spans="1:19" ht="15.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30"/>
      <c r="S481" s="29"/>
    </row>
    <row r="482" spans="1:19" ht="15.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30"/>
      <c r="S482" s="29"/>
    </row>
    <row r="483" spans="1:19" ht="15.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30"/>
      <c r="S483" s="29"/>
    </row>
    <row r="484" spans="1:19" ht="15.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30"/>
      <c r="S484" s="29"/>
    </row>
    <row r="485" spans="1:19" ht="15.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30"/>
      <c r="S485" s="29"/>
    </row>
    <row r="486" spans="1:19" ht="15.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30"/>
      <c r="S486" s="29"/>
    </row>
    <row r="487" spans="1:19" ht="15.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30"/>
      <c r="S487" s="29"/>
    </row>
    <row r="488" spans="1:19" ht="15.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30"/>
      <c r="S488" s="29"/>
    </row>
    <row r="489" spans="1:19" ht="15.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30"/>
      <c r="S489" s="29"/>
    </row>
    <row r="490" spans="1:19" ht="15.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30"/>
      <c r="S490" s="29"/>
    </row>
    <row r="491" spans="1:19" ht="15.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30"/>
      <c r="S491" s="29"/>
    </row>
    <row r="492" spans="1:19" ht="15.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30"/>
      <c r="S492" s="29"/>
    </row>
    <row r="493" spans="1:19" ht="15.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30"/>
      <c r="S493" s="29"/>
    </row>
    <row r="494" spans="1:19" ht="15.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30"/>
      <c r="S494" s="29"/>
    </row>
    <row r="495" spans="1:19" ht="15.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30"/>
      <c r="S495" s="29"/>
    </row>
    <row r="496" spans="1:19" ht="15.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30"/>
      <c r="S496" s="29"/>
    </row>
    <row r="497" spans="1:19" ht="15.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30"/>
      <c r="S497" s="29"/>
    </row>
    <row r="498" spans="1:19" ht="15.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30"/>
      <c r="S498" s="29"/>
    </row>
    <row r="499" spans="1:19" ht="15.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30"/>
      <c r="S499" s="29"/>
    </row>
    <row r="500" spans="1:19" ht="15.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30"/>
      <c r="S500" s="29"/>
    </row>
    <row r="501" spans="1:19" ht="15.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30"/>
      <c r="S501" s="29"/>
    </row>
    <row r="502" spans="1:19" ht="15.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30"/>
      <c r="S502" s="29"/>
    </row>
    <row r="503" spans="1:19" ht="15.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30"/>
      <c r="S503" s="29"/>
    </row>
    <row r="504" spans="1:19" ht="15.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30"/>
      <c r="S504" s="29"/>
    </row>
    <row r="505" spans="1:19" ht="15.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30"/>
      <c r="S505" s="29"/>
    </row>
    <row r="506" spans="1:19" ht="15.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30"/>
      <c r="S506" s="29"/>
    </row>
    <row r="507" spans="1:19" ht="15.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30"/>
      <c r="S507" s="29"/>
    </row>
    <row r="508" spans="1:19" ht="15.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30"/>
      <c r="S508" s="29"/>
    </row>
    <row r="509" spans="1:19" ht="15.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30"/>
      <c r="S509" s="29"/>
    </row>
    <row r="510" spans="1:19" ht="15.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30"/>
      <c r="S510" s="29"/>
    </row>
    <row r="511" spans="1:19" ht="15.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30"/>
      <c r="S511" s="29"/>
    </row>
    <row r="512" spans="1:19" ht="15.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30"/>
      <c r="S512" s="29"/>
    </row>
    <row r="513" spans="1:19" ht="15.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30"/>
      <c r="S513" s="29"/>
    </row>
    <row r="514" spans="1:19" ht="15.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30"/>
      <c r="S514" s="29"/>
    </row>
    <row r="515" spans="1:19" ht="15.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30"/>
      <c r="S515" s="29"/>
    </row>
    <row r="516" spans="1:19" ht="15.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30"/>
      <c r="S516" s="29"/>
    </row>
    <row r="517" spans="1:19" ht="15.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30"/>
      <c r="S517" s="29"/>
    </row>
    <row r="518" spans="1:19" ht="15.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30"/>
      <c r="S518" s="29"/>
    </row>
    <row r="519" spans="1:19" ht="15.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30"/>
      <c r="S519" s="29"/>
    </row>
    <row r="520" spans="1:19" ht="15.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30"/>
      <c r="S520" s="29"/>
    </row>
    <row r="521" spans="1:19" ht="15.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30"/>
      <c r="S521" s="29"/>
    </row>
    <row r="522" spans="1:19" ht="15.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30"/>
      <c r="S522" s="29"/>
    </row>
    <row r="523" spans="1:19" ht="15.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30"/>
      <c r="S523" s="29"/>
    </row>
    <row r="524" spans="1:19" ht="15.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30"/>
      <c r="S524" s="29"/>
    </row>
    <row r="525" spans="1:19" ht="15.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30"/>
      <c r="S525" s="29"/>
    </row>
    <row r="526" spans="1:19" ht="15.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30"/>
      <c r="S526" s="29"/>
    </row>
    <row r="527" spans="1:19" ht="15.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30"/>
      <c r="S527" s="29"/>
    </row>
    <row r="528" spans="1:19" ht="15.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30"/>
      <c r="S528" s="29"/>
    </row>
    <row r="529" spans="1:19" ht="15.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30"/>
      <c r="S529" s="29"/>
    </row>
    <row r="530" spans="1:19" ht="15.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30"/>
      <c r="S530" s="29"/>
    </row>
    <row r="531" spans="1:19" ht="15.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30"/>
      <c r="S531" s="29"/>
    </row>
    <row r="532" spans="1:19" ht="15.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30"/>
      <c r="S532" s="29"/>
    </row>
    <row r="533" spans="1:19" ht="15.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30"/>
      <c r="S533" s="29"/>
    </row>
    <row r="534" spans="1:19" ht="15.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30"/>
      <c r="S534" s="29"/>
    </row>
    <row r="535" spans="1:19" ht="15.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30"/>
      <c r="S535" s="29"/>
    </row>
    <row r="536" spans="1:19" ht="15.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30"/>
      <c r="S536" s="29"/>
    </row>
    <row r="537" spans="1:19" ht="15.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30"/>
      <c r="S537" s="29"/>
    </row>
    <row r="538" spans="1:19" ht="15.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30"/>
      <c r="S538" s="29"/>
    </row>
    <row r="539" spans="1:19" ht="15.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30"/>
      <c r="S539" s="29"/>
    </row>
    <row r="540" spans="1:19" ht="15.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30"/>
      <c r="S540" s="29"/>
    </row>
    <row r="541" spans="1:19" ht="15.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30"/>
      <c r="S541" s="29"/>
    </row>
    <row r="542" spans="1:19" ht="15.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30"/>
      <c r="S542" s="29"/>
    </row>
    <row r="543" spans="1:19" ht="15.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30"/>
      <c r="S543" s="29"/>
    </row>
    <row r="544" spans="1:19" ht="15.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30"/>
      <c r="S544" s="29"/>
    </row>
    <row r="545" spans="1:19" ht="15.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30"/>
      <c r="S545" s="29"/>
    </row>
    <row r="546" spans="1:19" ht="15.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30"/>
      <c r="S546" s="29"/>
    </row>
    <row r="547" spans="1:19" ht="15.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30"/>
      <c r="S547" s="29"/>
    </row>
    <row r="548" spans="1:19" ht="15.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30"/>
      <c r="S548" s="29"/>
    </row>
    <row r="549" spans="1:19" ht="15.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30"/>
      <c r="S549" s="29"/>
    </row>
    <row r="550" spans="1:19" ht="15.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30"/>
      <c r="S550" s="29"/>
    </row>
    <row r="551" spans="1:19" ht="15.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30"/>
      <c r="S551" s="29"/>
    </row>
    <row r="552" spans="1:19" ht="15.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30"/>
      <c r="S552" s="29"/>
    </row>
    <row r="553" spans="1:19" ht="15.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30"/>
      <c r="S553" s="29"/>
    </row>
    <row r="554" spans="1:19" ht="15.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30"/>
      <c r="S554" s="29"/>
    </row>
    <row r="555" spans="1:19" ht="15.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30"/>
      <c r="S555" s="29"/>
    </row>
    <row r="556" spans="1:19" ht="15.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30"/>
      <c r="S556" s="29"/>
    </row>
    <row r="557" spans="1:19" ht="15.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30"/>
      <c r="S557" s="29"/>
    </row>
    <row r="558" spans="1:19" ht="15.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30"/>
      <c r="S558" s="29"/>
    </row>
    <row r="559" spans="1:19" ht="15.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30"/>
      <c r="S559" s="29"/>
    </row>
    <row r="560" spans="1:19" ht="15.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30"/>
      <c r="S560" s="29"/>
    </row>
    <row r="561" spans="1:19" ht="15.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30"/>
      <c r="S561" s="29"/>
    </row>
    <row r="562" spans="1:19" ht="15.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30"/>
      <c r="S562" s="29"/>
    </row>
    <row r="563" spans="1:19" ht="15.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30"/>
      <c r="S563" s="29"/>
    </row>
    <row r="564" spans="1:19" ht="15.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30"/>
      <c r="S564" s="29"/>
    </row>
    <row r="565" spans="1:19" ht="15.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30"/>
      <c r="S565" s="29"/>
    </row>
    <row r="566" spans="1:19" ht="15.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30"/>
      <c r="S566" s="29"/>
    </row>
    <row r="567" spans="1:19" ht="15.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30"/>
      <c r="S567" s="29"/>
    </row>
    <row r="568" spans="1:19" ht="15.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30"/>
      <c r="S568" s="29"/>
    </row>
    <row r="569" spans="1:19" ht="15.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30"/>
      <c r="S569" s="29"/>
    </row>
    <row r="570" spans="1:19" ht="15.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30"/>
      <c r="S570" s="29"/>
    </row>
    <row r="571" spans="1:19" ht="15.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30"/>
      <c r="S571" s="29"/>
    </row>
    <row r="572" spans="1:19" ht="15.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30"/>
      <c r="S572" s="29"/>
    </row>
    <row r="573" spans="1:19" ht="15.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30"/>
      <c r="S573" s="29"/>
    </row>
    <row r="574" spans="1:19" ht="15.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30"/>
      <c r="S574" s="29"/>
    </row>
    <row r="575" spans="1:19" ht="15.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30"/>
      <c r="S575" s="29"/>
    </row>
    <row r="576" spans="1:19" ht="15.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30"/>
      <c r="S576" s="29"/>
    </row>
    <row r="577" spans="1:19" ht="15.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30"/>
      <c r="S577" s="29"/>
    </row>
    <row r="578" spans="1:19" ht="15.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30"/>
      <c r="S578" s="29"/>
    </row>
    <row r="579" spans="1:19" ht="15.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30"/>
      <c r="S579" s="29"/>
    </row>
    <row r="580" spans="1:19" ht="15.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30"/>
      <c r="S580" s="29"/>
    </row>
    <row r="581" spans="1:19" ht="15.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30"/>
      <c r="S581" s="29"/>
    </row>
    <row r="582" spans="1:19" ht="15.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30"/>
      <c r="S582" s="29"/>
    </row>
    <row r="583" spans="1:19" ht="15.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30"/>
      <c r="S583" s="29"/>
    </row>
    <row r="584" spans="1:19" ht="15.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30"/>
      <c r="S584" s="29"/>
    </row>
    <row r="585" spans="1:19" ht="15.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30"/>
      <c r="S585" s="29"/>
    </row>
    <row r="586" spans="1:19" ht="15.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30"/>
      <c r="S586" s="29"/>
    </row>
    <row r="587" spans="1:19" ht="15.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30"/>
      <c r="S587" s="29"/>
    </row>
    <row r="588" spans="1:19" ht="15.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30"/>
      <c r="S588" s="29"/>
    </row>
    <row r="589" spans="1:19" ht="15.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30"/>
      <c r="S589" s="29"/>
    </row>
    <row r="590" spans="1:19" ht="15.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30"/>
      <c r="S590" s="29"/>
    </row>
    <row r="591" spans="1:19" ht="15.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30"/>
      <c r="S591" s="29"/>
    </row>
    <row r="592" spans="1:19" ht="15.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30"/>
      <c r="S592" s="29"/>
    </row>
    <row r="593" spans="1:19" ht="15.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30"/>
      <c r="S593" s="29"/>
    </row>
    <row r="594" spans="1:19" ht="15.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30"/>
      <c r="S594" s="29"/>
    </row>
    <row r="595" spans="1:19" ht="15.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30"/>
      <c r="S595" s="29"/>
    </row>
    <row r="596" spans="1:19" ht="15.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30"/>
      <c r="S596" s="29"/>
    </row>
    <row r="597" spans="1:19" ht="15.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30"/>
      <c r="S597" s="29"/>
    </row>
    <row r="598" spans="1:19" ht="15.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30"/>
      <c r="S598" s="29"/>
    </row>
    <row r="599" spans="1:19" ht="15.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30"/>
      <c r="S599" s="29"/>
    </row>
    <row r="600" spans="1:19" ht="15.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30"/>
      <c r="S600" s="29"/>
    </row>
    <row r="601" spans="1:19" ht="15.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30"/>
      <c r="S601" s="29"/>
    </row>
    <row r="602" spans="1:19" ht="15.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30"/>
      <c r="S602" s="29"/>
    </row>
    <row r="603" spans="1:19" ht="15.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30"/>
      <c r="S603" s="29"/>
    </row>
    <row r="604" spans="1:19" ht="15.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30"/>
      <c r="S604" s="29"/>
    </row>
    <row r="605" spans="1:19" ht="15.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30"/>
      <c r="S605" s="29"/>
    </row>
    <row r="606" spans="1:19" ht="15.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30"/>
      <c r="S606" s="29"/>
    </row>
    <row r="607" spans="1:19" ht="15.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30"/>
      <c r="S607" s="29"/>
    </row>
    <row r="608" spans="1:19" ht="15.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30"/>
      <c r="S608" s="29"/>
    </row>
    <row r="609" spans="1:19" ht="15.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30"/>
      <c r="S609" s="29"/>
    </row>
    <row r="610" spans="1:19" ht="15.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30"/>
      <c r="S610" s="29"/>
    </row>
    <row r="611" spans="1:19" ht="15.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30"/>
      <c r="S611" s="29"/>
    </row>
    <row r="612" spans="1:19" ht="15.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30"/>
      <c r="S612" s="29"/>
    </row>
    <row r="613" spans="1:19" ht="15.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30"/>
      <c r="S613" s="29"/>
    </row>
    <row r="614" spans="1:19" ht="15.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30"/>
      <c r="S614" s="29"/>
    </row>
    <row r="615" spans="1:19" ht="15.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30"/>
      <c r="S615" s="29"/>
    </row>
    <row r="616" spans="1:19" ht="15.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30"/>
      <c r="S616" s="29"/>
    </row>
    <row r="617" spans="1:19" ht="15.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30"/>
      <c r="S617" s="29"/>
    </row>
    <row r="618" spans="1:19" ht="15.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30"/>
      <c r="S618" s="29"/>
    </row>
    <row r="619" spans="1:19" ht="15.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30"/>
      <c r="S619" s="29"/>
    </row>
    <row r="620" spans="1:19" ht="15.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30"/>
      <c r="S620" s="29"/>
    </row>
    <row r="621" spans="1:19" ht="15.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30"/>
      <c r="S621" s="29"/>
    </row>
    <row r="622" spans="1:19" ht="15.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30"/>
      <c r="S622" s="29"/>
    </row>
    <row r="623" spans="1:19" ht="15.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30"/>
      <c r="S623" s="29"/>
    </row>
    <row r="624" spans="1:19" ht="15.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30"/>
      <c r="S624" s="29"/>
    </row>
    <row r="625" spans="1:19" ht="15.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30"/>
      <c r="S625" s="29"/>
    </row>
    <row r="626" spans="1:19" ht="15.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30"/>
      <c r="S626" s="29"/>
    </row>
    <row r="627" spans="1:19" ht="15.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30"/>
      <c r="S627" s="29"/>
    </row>
    <row r="628" spans="1:19" ht="15.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30"/>
      <c r="S628" s="29"/>
    </row>
    <row r="629" spans="1:19" ht="15.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30"/>
      <c r="S629" s="29"/>
    </row>
    <row r="630" spans="1:19" ht="15.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30"/>
      <c r="S630" s="29"/>
    </row>
    <row r="631" spans="1:19" ht="15.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30"/>
      <c r="S631" s="29"/>
    </row>
    <row r="632" spans="1:19" ht="15.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30"/>
      <c r="S632" s="29"/>
    </row>
    <row r="633" spans="1:19" ht="15.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30"/>
      <c r="S633" s="29"/>
    </row>
    <row r="634" spans="1:19" ht="15.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30"/>
      <c r="S634" s="29"/>
    </row>
    <row r="635" spans="1:19" ht="15.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30"/>
      <c r="S635" s="29"/>
    </row>
    <row r="636" spans="1:19" ht="15.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30"/>
      <c r="S636" s="29"/>
    </row>
    <row r="637" spans="1:19" ht="15.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30"/>
      <c r="S637" s="29"/>
    </row>
    <row r="638" spans="1:19" ht="15.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30"/>
      <c r="S638" s="29"/>
    </row>
    <row r="639" spans="1:19" ht="15.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30"/>
      <c r="S639" s="29"/>
    </row>
    <row r="640" spans="1:19" ht="15.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30"/>
      <c r="S640" s="29"/>
    </row>
    <row r="641" spans="1:19" ht="15.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30"/>
      <c r="S641" s="29"/>
    </row>
    <row r="642" spans="1:19" ht="15.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30"/>
      <c r="S642" s="29"/>
    </row>
    <row r="643" spans="1:19" ht="15.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30"/>
      <c r="S643" s="29"/>
    </row>
    <row r="644" spans="1:19" ht="15.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30"/>
      <c r="S644" s="29"/>
    </row>
    <row r="645" spans="1:19" ht="15.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30"/>
      <c r="S645" s="29"/>
    </row>
    <row r="646" spans="1:19" ht="15.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30"/>
      <c r="S646" s="29"/>
    </row>
    <row r="647" spans="1:19" ht="15.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30"/>
      <c r="S647" s="29"/>
    </row>
    <row r="648" spans="1:19" ht="15.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30"/>
      <c r="S648" s="29"/>
    </row>
    <row r="649" spans="1:19" ht="15.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30"/>
      <c r="S649" s="29"/>
    </row>
    <row r="650" spans="1:19" ht="15.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30"/>
      <c r="S650" s="29"/>
    </row>
    <row r="651" spans="1:19" ht="15.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30"/>
      <c r="S651" s="29"/>
    </row>
    <row r="652" spans="1:19" ht="15.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30"/>
      <c r="S652" s="29"/>
    </row>
    <row r="653" spans="1:19" ht="15.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30"/>
      <c r="S653" s="29"/>
    </row>
    <row r="654" spans="1:19" ht="15.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30"/>
      <c r="S654" s="29"/>
    </row>
    <row r="655" spans="1:19" ht="15.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30"/>
      <c r="S655" s="29"/>
    </row>
    <row r="656" spans="1:19" ht="15.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30"/>
      <c r="S656" s="29"/>
    </row>
    <row r="657" spans="1:19" ht="15.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30"/>
      <c r="S657" s="29"/>
    </row>
    <row r="658" spans="1:19" ht="15.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30"/>
      <c r="S658" s="29"/>
    </row>
    <row r="659" spans="1:19" ht="15.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30"/>
      <c r="S659" s="29"/>
    </row>
    <row r="660" spans="1:19" ht="15.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30"/>
      <c r="S660" s="29"/>
    </row>
    <row r="661" spans="1:19" ht="15.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30"/>
      <c r="S661" s="29"/>
    </row>
    <row r="662" spans="1:19" ht="15.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30"/>
      <c r="S662" s="29"/>
    </row>
    <row r="663" spans="1:19" ht="15.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30"/>
      <c r="S663" s="29"/>
    </row>
    <row r="664" spans="1:19" ht="15.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30"/>
      <c r="S664" s="29"/>
    </row>
    <row r="665" spans="1:19" ht="15.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30"/>
      <c r="S665" s="29"/>
    </row>
    <row r="666" spans="1:19" ht="15.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30"/>
      <c r="S666" s="29"/>
    </row>
    <row r="667" spans="1:19" ht="15.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30"/>
      <c r="S667" s="29"/>
    </row>
    <row r="668" spans="1:19" ht="15.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30"/>
      <c r="S668" s="29"/>
    </row>
    <row r="669" spans="1:19" ht="15.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30"/>
      <c r="S669" s="29"/>
    </row>
    <row r="670" spans="1:19" ht="15.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30"/>
      <c r="S670" s="29"/>
    </row>
    <row r="671" spans="1:19" ht="15.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30"/>
      <c r="S671" s="29"/>
    </row>
    <row r="672" spans="1:19" ht="15.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30"/>
      <c r="S672" s="29"/>
    </row>
    <row r="673" spans="1:19" ht="15.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30"/>
      <c r="S673" s="29"/>
    </row>
    <row r="674" spans="1:19" ht="15.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30"/>
      <c r="S674" s="29"/>
    </row>
    <row r="675" spans="1:19" ht="15.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30"/>
      <c r="S675" s="29"/>
    </row>
    <row r="676" spans="1:19" ht="15.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30"/>
      <c r="S676" s="29"/>
    </row>
    <row r="677" spans="1:19" ht="15.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30"/>
      <c r="S677" s="29"/>
    </row>
    <row r="678" spans="1:19" ht="15.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30"/>
      <c r="S678" s="29"/>
    </row>
    <row r="679" spans="1:19" ht="15.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30"/>
      <c r="S679" s="29"/>
    </row>
    <row r="680" spans="1:19" ht="15.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30"/>
      <c r="S680" s="29"/>
    </row>
    <row r="681" spans="1:19" ht="15.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30"/>
      <c r="S681" s="29"/>
    </row>
    <row r="682" spans="1:19" ht="15.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30"/>
      <c r="S682" s="29"/>
    </row>
    <row r="683" spans="1:19" ht="15.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30"/>
      <c r="S683" s="29"/>
    </row>
    <row r="684" spans="1:19" ht="15.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30"/>
      <c r="S684" s="29"/>
    </row>
    <row r="685" spans="1:19" ht="15.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30"/>
      <c r="S685" s="29"/>
    </row>
    <row r="686" spans="1:19" ht="15.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30"/>
      <c r="S686" s="29"/>
    </row>
    <row r="687" spans="1:19" ht="15.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30"/>
      <c r="S687" s="29"/>
    </row>
    <row r="688" spans="1:19" ht="15.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30"/>
      <c r="S688" s="29"/>
    </row>
    <row r="689" spans="1:19" ht="15.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30"/>
      <c r="S689" s="29"/>
    </row>
    <row r="690" spans="1:19" ht="15.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30"/>
      <c r="S690" s="29"/>
    </row>
    <row r="691" spans="1:19" ht="15.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30"/>
      <c r="S691" s="29"/>
    </row>
    <row r="692" spans="1:19" ht="15.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30"/>
      <c r="S692" s="29"/>
    </row>
    <row r="693" spans="1:19" ht="15.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30"/>
      <c r="S693" s="29"/>
    </row>
    <row r="694" spans="1:19" ht="15.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30"/>
      <c r="S694" s="29"/>
    </row>
    <row r="695" spans="1:19" ht="15.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30"/>
      <c r="S695" s="29"/>
    </row>
    <row r="696" spans="1:19" ht="15.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30"/>
      <c r="S696" s="29"/>
    </row>
    <row r="697" spans="1:19" ht="15.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30"/>
      <c r="S697" s="29"/>
    </row>
    <row r="698" spans="1:19" ht="15.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30"/>
      <c r="S698" s="29"/>
    </row>
    <row r="699" spans="1:19" ht="15.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30"/>
      <c r="S699" s="29"/>
    </row>
    <row r="700" spans="1:19" ht="15.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30"/>
      <c r="S700" s="29"/>
    </row>
    <row r="701" spans="1:19" ht="15.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30"/>
      <c r="S701" s="29"/>
    </row>
    <row r="702" spans="1:19" ht="15.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30"/>
      <c r="S702" s="29"/>
    </row>
    <row r="703" spans="1:19" ht="15.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30"/>
      <c r="S703" s="29"/>
    </row>
    <row r="704" spans="1:19" ht="15.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30"/>
      <c r="S704" s="29"/>
    </row>
    <row r="705" spans="1:19" ht="15.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30"/>
      <c r="S705" s="29"/>
    </row>
    <row r="706" spans="1:19" ht="15.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30"/>
      <c r="S706" s="29"/>
    </row>
    <row r="707" spans="1:19" ht="15.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30"/>
      <c r="S707" s="29"/>
    </row>
    <row r="708" spans="1:19" ht="15.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30"/>
      <c r="S708" s="29"/>
    </row>
    <row r="709" spans="1:19" ht="15.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30"/>
      <c r="S709" s="29"/>
    </row>
    <row r="710" spans="1:19" ht="15.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30"/>
      <c r="S710" s="29"/>
    </row>
    <row r="711" spans="1:19" ht="15.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30"/>
      <c r="S711" s="29"/>
    </row>
    <row r="712" spans="1:19" ht="15.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30"/>
      <c r="S712" s="29"/>
    </row>
    <row r="713" spans="1:19" ht="15.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30"/>
      <c r="S713" s="29"/>
    </row>
    <row r="714" spans="1:19" ht="15.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30"/>
      <c r="S714" s="29"/>
    </row>
    <row r="715" spans="1:19" ht="15.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30"/>
      <c r="S715" s="29"/>
    </row>
    <row r="716" spans="1:19" ht="15.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30"/>
      <c r="S716" s="29"/>
    </row>
    <row r="717" spans="1:19" ht="15.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30"/>
      <c r="S717" s="29"/>
    </row>
    <row r="718" spans="1:19" ht="15.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30"/>
      <c r="S718" s="29"/>
    </row>
    <row r="719" spans="1:19" ht="15.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30"/>
      <c r="S719" s="29"/>
    </row>
    <row r="720" spans="1:19" ht="15.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30"/>
      <c r="S720" s="29"/>
    </row>
    <row r="721" spans="1:19" ht="15.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30"/>
      <c r="S721" s="29"/>
    </row>
    <row r="722" spans="1:19" ht="15.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30"/>
      <c r="S722" s="29"/>
    </row>
    <row r="723" spans="1:19" ht="15.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30"/>
      <c r="S723" s="29"/>
    </row>
    <row r="724" spans="1:19" ht="15.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30"/>
      <c r="S724" s="29"/>
    </row>
    <row r="725" spans="1:19" ht="15.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30"/>
      <c r="S725" s="29"/>
    </row>
    <row r="726" spans="1:19" ht="15.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30"/>
      <c r="S726" s="29"/>
    </row>
    <row r="727" spans="1:19" ht="15.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30"/>
      <c r="S727" s="29"/>
    </row>
    <row r="728" spans="1:19" ht="15.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30"/>
      <c r="S728" s="29"/>
    </row>
    <row r="729" spans="1:19" ht="15.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30"/>
      <c r="S729" s="29"/>
    </row>
    <row r="730" spans="1:19" ht="15.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30"/>
      <c r="S730" s="29"/>
    </row>
    <row r="731" spans="1:19" ht="15.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30"/>
      <c r="S731" s="29"/>
    </row>
    <row r="732" spans="1:19" ht="15.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30"/>
      <c r="S732" s="29"/>
    </row>
    <row r="733" spans="1:19" ht="15.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30"/>
      <c r="S733" s="29"/>
    </row>
    <row r="734" spans="1:19" ht="15.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30"/>
      <c r="S734" s="29"/>
    </row>
    <row r="735" spans="1:19" ht="15.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30"/>
      <c r="S735" s="29"/>
    </row>
    <row r="736" spans="1:19" ht="15.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30"/>
      <c r="S736" s="29"/>
    </row>
    <row r="737" spans="1:19" ht="15.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30"/>
      <c r="S737" s="29"/>
    </row>
    <row r="738" spans="1:19" ht="15.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30"/>
      <c r="S738" s="29"/>
    </row>
    <row r="739" spans="1:19" ht="15.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30"/>
      <c r="S739" s="29"/>
    </row>
    <row r="740" spans="1:19" ht="15.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30"/>
      <c r="S740" s="29"/>
    </row>
    <row r="741" spans="1:19" ht="15.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30"/>
      <c r="S741" s="29"/>
    </row>
    <row r="742" spans="1:19" ht="15.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30"/>
      <c r="S742" s="29"/>
    </row>
    <row r="743" spans="1:19" ht="15.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30"/>
      <c r="S743" s="29"/>
    </row>
    <row r="744" spans="1:19" ht="15.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30"/>
      <c r="S744" s="29"/>
    </row>
    <row r="745" spans="1:19" ht="15.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30"/>
      <c r="S745" s="29"/>
    </row>
    <row r="746" spans="1:19" ht="15.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30"/>
      <c r="S746" s="29"/>
    </row>
    <row r="747" spans="1:19" ht="15.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30"/>
      <c r="S747" s="29"/>
    </row>
    <row r="748" spans="1:19" ht="15.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30"/>
      <c r="S748" s="29"/>
    </row>
    <row r="749" spans="1:19" ht="15.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30"/>
      <c r="S749" s="29"/>
    </row>
    <row r="750" spans="1:19" ht="15.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30"/>
      <c r="S750" s="29"/>
    </row>
    <row r="751" spans="1:19" ht="15.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30"/>
      <c r="S751" s="29"/>
    </row>
    <row r="752" spans="1:19" ht="15.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30"/>
      <c r="S752" s="29"/>
    </row>
    <row r="753" spans="1:19" ht="15.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30"/>
      <c r="S753" s="29"/>
    </row>
    <row r="754" spans="1:19" ht="15.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30"/>
      <c r="S754" s="29"/>
    </row>
    <row r="755" spans="1:19" ht="15.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30"/>
      <c r="S755" s="29"/>
    </row>
    <row r="756" spans="1:19" ht="15.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30"/>
      <c r="S756" s="29"/>
    </row>
    <row r="757" spans="1:19" ht="15.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30"/>
      <c r="S757" s="29"/>
    </row>
    <row r="758" spans="1:19" ht="15.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30"/>
      <c r="S758" s="29"/>
    </row>
    <row r="759" spans="1:19" ht="15.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30"/>
      <c r="S759" s="29"/>
    </row>
    <row r="760" spans="1:19" ht="15.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30"/>
      <c r="S760" s="29"/>
    </row>
    <row r="761" spans="1:19" ht="15.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30"/>
      <c r="S761" s="29"/>
    </row>
    <row r="762" spans="1:19" ht="15.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30"/>
      <c r="S762" s="29"/>
    </row>
    <row r="763" spans="1:19" ht="15.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30"/>
      <c r="S763" s="29"/>
    </row>
    <row r="764" spans="1:19" ht="15.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30"/>
      <c r="S764" s="29"/>
    </row>
    <row r="765" spans="1:19" ht="15.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30"/>
      <c r="S765" s="29"/>
    </row>
    <row r="766" spans="1:19" ht="15.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30"/>
      <c r="S766" s="29"/>
    </row>
    <row r="767" spans="1:19" ht="15.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30"/>
      <c r="S767" s="29"/>
    </row>
    <row r="768" spans="1:19" ht="15.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30"/>
      <c r="S768" s="29"/>
    </row>
    <row r="769" spans="1:19" ht="15.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30"/>
      <c r="S769" s="29"/>
    </row>
    <row r="770" spans="1:19" ht="15.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30"/>
      <c r="S770" s="29"/>
    </row>
    <row r="771" spans="1:19" ht="15.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30"/>
      <c r="S771" s="29"/>
    </row>
    <row r="772" spans="1:19" ht="15.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30"/>
      <c r="S772" s="29"/>
    </row>
    <row r="773" spans="1:19" ht="15.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30"/>
      <c r="S773" s="29"/>
    </row>
    <row r="774" spans="1:19" ht="15.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30"/>
      <c r="S774" s="29"/>
    </row>
    <row r="775" spans="1:19" ht="15.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30"/>
      <c r="S775" s="29"/>
    </row>
    <row r="776" spans="1:19" ht="15.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30"/>
      <c r="S776" s="29"/>
    </row>
    <row r="777" spans="1:19" ht="15.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30"/>
      <c r="S777" s="29"/>
    </row>
    <row r="778" spans="1:19" ht="15.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30"/>
      <c r="S778" s="29"/>
    </row>
    <row r="779" spans="1:19" ht="15.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30"/>
      <c r="S779" s="29"/>
    </row>
    <row r="780" spans="1:19" ht="15.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30"/>
      <c r="S780" s="29"/>
    </row>
    <row r="781" spans="1:19" ht="15.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30"/>
      <c r="S781" s="29"/>
    </row>
    <row r="782" spans="1:19" ht="15.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30"/>
      <c r="S782" s="29"/>
    </row>
    <row r="783" spans="1:19" ht="15.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30"/>
      <c r="S783" s="29"/>
    </row>
    <row r="784" spans="1:19" ht="15.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30"/>
      <c r="S784" s="29"/>
    </row>
    <row r="785" spans="1:19" ht="15.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30"/>
      <c r="S785" s="29"/>
    </row>
    <row r="786" spans="1:19" ht="15.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30"/>
      <c r="S786" s="29"/>
    </row>
    <row r="787" spans="1:19" ht="15.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30"/>
      <c r="S787" s="29"/>
    </row>
    <row r="788" spans="1:19" ht="15.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30"/>
      <c r="S788" s="29"/>
    </row>
    <row r="789" spans="1:19" ht="15.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30"/>
      <c r="S789" s="29"/>
    </row>
    <row r="790" spans="1:19" ht="15.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30"/>
      <c r="S790" s="29"/>
    </row>
    <row r="791" spans="1:19" ht="15.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30"/>
      <c r="S791" s="29"/>
    </row>
    <row r="792" spans="1:19" ht="15.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30"/>
      <c r="S792" s="29"/>
    </row>
    <row r="793" spans="1:19" ht="15.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30"/>
      <c r="S793" s="29"/>
    </row>
    <row r="794" spans="1:19" ht="15.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30"/>
      <c r="S794" s="29"/>
    </row>
    <row r="795" spans="1:19" ht="15.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30"/>
      <c r="S795" s="29"/>
    </row>
    <row r="796" spans="1:19" ht="15.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30"/>
      <c r="S796" s="29"/>
    </row>
    <row r="797" spans="1:19" ht="15.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30"/>
      <c r="S797" s="29"/>
    </row>
    <row r="798" spans="1:19" ht="15.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30"/>
      <c r="S798" s="29"/>
    </row>
    <row r="799" spans="1:19" ht="15.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30"/>
      <c r="S799" s="29"/>
    </row>
    <row r="800" spans="1:19" ht="15.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30"/>
      <c r="S800" s="29"/>
    </row>
    <row r="801" spans="1:19" ht="15.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30"/>
      <c r="S801" s="29"/>
    </row>
    <row r="802" spans="1:19" ht="15.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30"/>
      <c r="S802" s="29"/>
    </row>
    <row r="803" spans="1:19" ht="15.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30"/>
      <c r="S803" s="29"/>
    </row>
    <row r="804" spans="1:19" ht="15.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30"/>
      <c r="S804" s="29"/>
    </row>
    <row r="805" spans="1:19" ht="15.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30"/>
      <c r="S805" s="29"/>
    </row>
    <row r="806" spans="1:19" ht="15.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30"/>
      <c r="S806" s="29"/>
    </row>
    <row r="807" spans="1:19" ht="15.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30"/>
      <c r="S807" s="29"/>
    </row>
    <row r="808" spans="1:19" ht="15.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30"/>
      <c r="S808" s="29"/>
    </row>
    <row r="809" spans="1:19" ht="15.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30"/>
      <c r="S809" s="29"/>
    </row>
    <row r="810" spans="1:19" ht="15.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30"/>
      <c r="S810" s="29"/>
    </row>
    <row r="811" spans="1:19" ht="15.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30"/>
      <c r="S811" s="29"/>
    </row>
    <row r="812" spans="1:19" ht="15.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30"/>
      <c r="S812" s="29"/>
    </row>
    <row r="813" spans="1:19" ht="15.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30"/>
      <c r="S813" s="29"/>
    </row>
    <row r="814" spans="1:19" ht="15.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30"/>
      <c r="S814" s="29"/>
    </row>
    <row r="815" spans="1:19" ht="15.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30"/>
      <c r="S815" s="29"/>
    </row>
    <row r="816" spans="1:19" ht="15.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30"/>
      <c r="S816" s="29"/>
    </row>
    <row r="817" spans="1:19" ht="15.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30"/>
      <c r="S817" s="29"/>
    </row>
    <row r="818" spans="1:19" ht="15.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30"/>
      <c r="S818" s="29"/>
    </row>
    <row r="819" spans="1:19" ht="15.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30"/>
      <c r="S819" s="29"/>
    </row>
    <row r="820" spans="1:19" ht="15.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30"/>
      <c r="S820" s="29"/>
    </row>
    <row r="821" spans="1:19" ht="15.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30"/>
      <c r="S821" s="29"/>
    </row>
    <row r="822" spans="1:19" ht="15.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30"/>
      <c r="S822" s="29"/>
    </row>
    <row r="823" spans="1:19" ht="15.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30"/>
      <c r="S823" s="29"/>
    </row>
    <row r="824" spans="1:19" ht="15.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30"/>
      <c r="S824" s="29"/>
    </row>
    <row r="825" spans="1:19" ht="15.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30"/>
      <c r="S825" s="29"/>
    </row>
    <row r="826" spans="1:19" ht="15.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30"/>
      <c r="S826" s="29"/>
    </row>
    <row r="827" spans="1:19" ht="15.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30"/>
      <c r="S827" s="29"/>
    </row>
    <row r="828" spans="1:19" ht="15.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30"/>
      <c r="S828" s="29"/>
    </row>
    <row r="829" spans="1:19" ht="15.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30"/>
      <c r="S829" s="29"/>
    </row>
    <row r="830" spans="1:19" ht="15.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30"/>
      <c r="S830" s="29"/>
    </row>
    <row r="831" spans="1:19" ht="15.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30"/>
      <c r="S831" s="29"/>
    </row>
    <row r="832" spans="1:19" ht="15.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30"/>
      <c r="S832" s="29"/>
    </row>
    <row r="833" spans="1:19" ht="15.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30"/>
      <c r="S833" s="29"/>
    </row>
    <row r="834" spans="1:19" ht="15.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30"/>
      <c r="S834" s="29"/>
    </row>
    <row r="835" spans="1:19" ht="15.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30"/>
      <c r="S835" s="29"/>
    </row>
    <row r="836" spans="1:19" ht="15.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30"/>
      <c r="S836" s="29"/>
    </row>
    <row r="837" spans="1:19" ht="15.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30"/>
      <c r="S837" s="29"/>
    </row>
    <row r="838" spans="1:19" ht="15.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30"/>
      <c r="S838" s="29"/>
    </row>
    <row r="839" spans="1:19" ht="15.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30"/>
      <c r="S839" s="29"/>
    </row>
    <row r="840" spans="1:19" ht="15.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30"/>
      <c r="S840" s="29"/>
    </row>
    <row r="841" spans="1:19" ht="15.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30"/>
      <c r="S841" s="29"/>
    </row>
    <row r="842" spans="1:19" ht="15.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30"/>
      <c r="S842" s="29"/>
    </row>
    <row r="843" spans="1:19" ht="15.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30"/>
      <c r="S843" s="29"/>
    </row>
    <row r="844" spans="1:19" ht="15.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30"/>
      <c r="S844" s="29"/>
    </row>
    <row r="845" spans="1:19" ht="15.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30"/>
      <c r="S845" s="29"/>
    </row>
    <row r="846" spans="1:19" ht="15.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30"/>
      <c r="S846" s="29"/>
    </row>
    <row r="847" spans="1:19" ht="15.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30"/>
      <c r="S847" s="29"/>
    </row>
    <row r="848" spans="1:19" ht="15.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30"/>
      <c r="S848" s="29"/>
    </row>
    <row r="849" spans="1:19" ht="15.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30"/>
      <c r="S849" s="29"/>
    </row>
    <row r="850" spans="1:19" ht="15.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30"/>
      <c r="S850" s="29"/>
    </row>
    <row r="851" spans="1:19" ht="15.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30"/>
      <c r="S851" s="29"/>
    </row>
    <row r="852" spans="1:19" ht="15.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30"/>
      <c r="S852" s="29"/>
    </row>
    <row r="853" spans="1:19" ht="15.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30"/>
      <c r="S853" s="29"/>
    </row>
    <row r="854" spans="1:19" ht="15.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30"/>
      <c r="S854" s="29"/>
    </row>
    <row r="855" spans="1:19" ht="15.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30"/>
      <c r="S855" s="29"/>
    </row>
    <row r="856" spans="1:19" ht="15.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30"/>
      <c r="S856" s="29"/>
    </row>
    <row r="857" spans="1:19" ht="15.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30"/>
      <c r="S857" s="29"/>
    </row>
    <row r="858" spans="1:19" ht="15.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30"/>
      <c r="S858" s="29"/>
    </row>
    <row r="859" spans="1:19" ht="15.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30"/>
      <c r="S859" s="29"/>
    </row>
    <row r="860" spans="1:19" ht="15.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30"/>
      <c r="S860" s="29"/>
    </row>
    <row r="861" spans="1:19" ht="15.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30"/>
      <c r="S861" s="29"/>
    </row>
    <row r="862" spans="1:19" ht="15.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30"/>
      <c r="S862" s="29"/>
    </row>
    <row r="863" spans="1:19" ht="15.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30"/>
      <c r="S863" s="29"/>
    </row>
    <row r="864" spans="1:19" ht="15.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30"/>
      <c r="S864" s="29"/>
    </row>
    <row r="865" spans="1:19" ht="15.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30"/>
      <c r="S865" s="29"/>
    </row>
    <row r="866" spans="1:19" ht="15.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30"/>
      <c r="S866" s="29"/>
    </row>
    <row r="867" spans="1:19" ht="15.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30"/>
      <c r="S867" s="29"/>
    </row>
    <row r="868" spans="1:19" ht="15.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30"/>
      <c r="S868" s="29"/>
    </row>
    <row r="869" spans="1:19" ht="15.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30"/>
      <c r="S869" s="29"/>
    </row>
    <row r="870" spans="1:19" ht="15.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30"/>
      <c r="S870" s="29"/>
    </row>
    <row r="871" spans="1:19" ht="15.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30"/>
      <c r="S871" s="29"/>
    </row>
    <row r="872" spans="1:19" ht="15.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30"/>
      <c r="S872" s="29"/>
    </row>
    <row r="873" spans="1:19" ht="15.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30"/>
      <c r="S873" s="29"/>
    </row>
    <row r="874" spans="1:19" ht="15.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30"/>
      <c r="S874" s="29"/>
    </row>
    <row r="875" spans="1:19" ht="15.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30"/>
      <c r="S875" s="29"/>
    </row>
    <row r="876" spans="1:19" ht="15.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30"/>
      <c r="S876" s="29"/>
    </row>
    <row r="877" spans="1:19" ht="15.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30"/>
      <c r="S877" s="29"/>
    </row>
    <row r="878" spans="1:19" ht="15.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30"/>
      <c r="S878" s="29"/>
    </row>
    <row r="879" spans="1:19" ht="15.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30"/>
      <c r="S879" s="29"/>
    </row>
    <row r="880" spans="1:19" ht="15.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30"/>
      <c r="S880" s="29"/>
    </row>
    <row r="881" spans="1:19" ht="15.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30"/>
      <c r="S881" s="29"/>
    </row>
    <row r="882" spans="1:19" ht="15.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30"/>
      <c r="S882" s="29"/>
    </row>
    <row r="883" spans="1:19" ht="15.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30"/>
      <c r="S883" s="29"/>
    </row>
    <row r="884" spans="1:19" ht="15.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30"/>
      <c r="S884" s="29"/>
    </row>
    <row r="885" spans="1:19" ht="15.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30"/>
      <c r="S885" s="29"/>
    </row>
    <row r="886" spans="1:19" ht="15.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30"/>
      <c r="S886" s="29"/>
    </row>
    <row r="887" spans="1:19" ht="15.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30"/>
      <c r="S887" s="29"/>
    </row>
    <row r="888" spans="1:19" ht="15.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30"/>
      <c r="S888" s="29"/>
    </row>
    <row r="889" spans="1:19" ht="15.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30"/>
      <c r="S889" s="29"/>
    </row>
    <row r="890" spans="1:19" ht="15.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30"/>
      <c r="S890" s="29"/>
    </row>
    <row r="891" spans="1:19" ht="15.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30"/>
      <c r="S891" s="29"/>
    </row>
    <row r="892" spans="1:19" ht="15.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30"/>
      <c r="S892" s="29"/>
    </row>
    <row r="893" spans="1:19" ht="15.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30"/>
      <c r="S893" s="29"/>
    </row>
    <row r="894" spans="1:19" ht="15.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30"/>
      <c r="S894" s="29"/>
    </row>
    <row r="895" spans="1:19" ht="15.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30"/>
      <c r="S895" s="29"/>
    </row>
    <row r="896" spans="1:19" ht="15.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30"/>
      <c r="S896" s="29"/>
    </row>
    <row r="897" spans="1:19" ht="15.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30"/>
      <c r="S897" s="29"/>
    </row>
    <row r="898" spans="1:19" ht="15.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30"/>
      <c r="S898" s="29"/>
    </row>
    <row r="899" spans="1:19" ht="15.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30"/>
      <c r="S899" s="29"/>
    </row>
    <row r="900" spans="1:19" ht="15.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30"/>
      <c r="S900" s="29"/>
    </row>
    <row r="901" spans="1:19" ht="15.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30"/>
      <c r="S901" s="29"/>
    </row>
    <row r="902" spans="1:19" ht="15.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30"/>
      <c r="S902" s="29"/>
    </row>
    <row r="903" spans="1:19" ht="15.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30"/>
      <c r="S903" s="29"/>
    </row>
    <row r="904" spans="1:19" ht="15.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30"/>
      <c r="S904" s="29"/>
    </row>
    <row r="905" spans="1:19" ht="15.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30"/>
      <c r="S905" s="29"/>
    </row>
    <row r="906" spans="1:19" ht="15.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30"/>
      <c r="S906" s="29"/>
    </row>
    <row r="907" spans="1:19" ht="15.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30"/>
      <c r="S907" s="29"/>
    </row>
    <row r="908" spans="1:19" ht="15.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30"/>
      <c r="S908" s="29"/>
    </row>
    <row r="909" spans="1:19" ht="15.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30"/>
      <c r="S909" s="29"/>
    </row>
    <row r="910" spans="1:19" ht="15.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30"/>
      <c r="S910" s="29"/>
    </row>
    <row r="911" spans="1:19" ht="15.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30"/>
      <c r="S911" s="29"/>
    </row>
    <row r="912" spans="1:19" ht="15.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30"/>
      <c r="S912" s="29"/>
    </row>
    <row r="913" spans="1:19" ht="15.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30"/>
      <c r="S913" s="29"/>
    </row>
    <row r="914" spans="1:19" ht="15.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30"/>
      <c r="S914" s="29"/>
    </row>
    <row r="915" spans="1:19" ht="15.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30"/>
      <c r="S915" s="29"/>
    </row>
    <row r="916" spans="1:19" ht="15.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30"/>
      <c r="S916" s="29"/>
    </row>
    <row r="917" spans="1:19" ht="15.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30"/>
      <c r="S917" s="29"/>
    </row>
    <row r="918" spans="1:19" ht="15.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30"/>
      <c r="S918" s="29"/>
    </row>
    <row r="919" spans="1:19" ht="15.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30"/>
      <c r="S919" s="29"/>
    </row>
    <row r="920" spans="1:19" ht="15.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30"/>
      <c r="S920" s="29"/>
    </row>
    <row r="921" spans="1:19" ht="15.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30"/>
      <c r="S921" s="29"/>
    </row>
    <row r="922" spans="1:19" ht="15.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30"/>
      <c r="S922" s="29"/>
    </row>
    <row r="923" spans="1:19" ht="15.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30"/>
      <c r="S923" s="29"/>
    </row>
    <row r="924" spans="1:19" ht="15.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30"/>
      <c r="S924" s="29"/>
    </row>
    <row r="925" spans="1:19" ht="15.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30"/>
      <c r="S925" s="29"/>
    </row>
    <row r="926" spans="1:19" ht="15.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30"/>
      <c r="S926" s="29"/>
    </row>
    <row r="927" spans="1:19" ht="15.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30"/>
      <c r="S927" s="29"/>
    </row>
    <row r="928" spans="1:19" ht="15.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30"/>
      <c r="S928" s="29"/>
    </row>
    <row r="929" spans="1:19" ht="15.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30"/>
      <c r="S929" s="29"/>
    </row>
    <row r="930" spans="1:19" ht="15.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30"/>
      <c r="S930" s="29"/>
    </row>
    <row r="931" spans="1:19" ht="15.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30"/>
      <c r="S931" s="29"/>
    </row>
    <row r="932" spans="1:19" ht="15.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30"/>
      <c r="S932" s="29"/>
    </row>
    <row r="933" spans="1:19" ht="15.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30"/>
      <c r="S933" s="29"/>
    </row>
    <row r="934" spans="1:19" ht="15.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30"/>
      <c r="S934" s="29"/>
    </row>
    <row r="935" spans="1:19" ht="15.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30"/>
      <c r="S935" s="29"/>
    </row>
    <row r="936" spans="1:19" ht="15.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30"/>
      <c r="S936" s="29"/>
    </row>
    <row r="937" spans="1:19" ht="15.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30"/>
      <c r="S937" s="29"/>
    </row>
    <row r="938" spans="1:19" ht="15.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30"/>
      <c r="S938" s="29"/>
    </row>
    <row r="939" spans="1:19" ht="15.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30"/>
      <c r="S939" s="29"/>
    </row>
    <row r="940" spans="1:19" ht="15.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30"/>
      <c r="S940" s="29"/>
    </row>
    <row r="941" spans="1:19" ht="15.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30"/>
      <c r="S941" s="29"/>
    </row>
    <row r="942" spans="1:19" ht="15.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30"/>
      <c r="S942" s="29"/>
    </row>
    <row r="943" spans="1:19" ht="15.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30"/>
      <c r="S943" s="29"/>
    </row>
    <row r="944" spans="1:19" ht="15.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30"/>
      <c r="S944" s="29"/>
    </row>
    <row r="945" spans="1:19" ht="15.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30"/>
      <c r="S945" s="29"/>
    </row>
    <row r="946" spans="1:19" ht="15.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30"/>
      <c r="S946" s="29"/>
    </row>
    <row r="947" spans="1:19" ht="15.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30"/>
      <c r="S947" s="29"/>
    </row>
    <row r="948" spans="1:19" ht="15.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30"/>
      <c r="S948" s="29"/>
    </row>
    <row r="949" spans="1:19" ht="15.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30"/>
      <c r="S949" s="29"/>
    </row>
    <row r="950" spans="1:19" ht="15.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30"/>
      <c r="S950" s="29"/>
    </row>
    <row r="951" spans="1:19" ht="15.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30"/>
      <c r="S951" s="29"/>
    </row>
    <row r="952" spans="1:19" ht="15.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30"/>
      <c r="S952" s="29"/>
    </row>
    <row r="953" spans="1:19" ht="15.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30"/>
      <c r="S953" s="29"/>
    </row>
    <row r="954" spans="1:19" ht="15.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30"/>
      <c r="S954" s="29"/>
    </row>
    <row r="955" spans="1:19" ht="15.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30"/>
      <c r="S955" s="29"/>
    </row>
    <row r="956" spans="1:19" ht="15.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30"/>
      <c r="S956" s="29"/>
    </row>
    <row r="957" spans="1:19" ht="15.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30"/>
      <c r="S957" s="29"/>
    </row>
    <row r="958" spans="1:19" ht="15.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30"/>
      <c r="S958" s="29"/>
    </row>
    <row r="959" spans="1:19" ht="15.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30"/>
      <c r="S959" s="29"/>
    </row>
    <row r="960" spans="1:19" ht="15.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30"/>
      <c r="S960" s="29"/>
    </row>
    <row r="961" spans="1:19" ht="15.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30"/>
      <c r="S961" s="29"/>
    </row>
    <row r="962" spans="1:19" ht="15.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30"/>
      <c r="S962" s="29"/>
    </row>
    <row r="963" spans="1:19" ht="15.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30"/>
      <c r="S963" s="29"/>
    </row>
    <row r="964" spans="1:19" ht="15.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30"/>
      <c r="S964" s="29"/>
    </row>
    <row r="965" spans="1:19" ht="15.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30"/>
      <c r="S965" s="29"/>
    </row>
    <row r="966" spans="1:19" ht="15.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30"/>
      <c r="S966" s="29"/>
    </row>
    <row r="967" spans="1:19" ht="15.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30"/>
      <c r="S967" s="29"/>
    </row>
    <row r="968" spans="1:19" ht="15.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30"/>
      <c r="S968" s="29"/>
    </row>
    <row r="969" spans="1:19" ht="15.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30"/>
      <c r="S969" s="29"/>
    </row>
    <row r="970" spans="1:19" ht="15.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30"/>
      <c r="S970" s="29"/>
    </row>
    <row r="971" spans="1:19" ht="15.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30"/>
      <c r="S971" s="29"/>
    </row>
    <row r="972" spans="1:19" ht="15.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30"/>
      <c r="S972" s="29"/>
    </row>
    <row r="973" spans="1:19" ht="15.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30"/>
      <c r="S973" s="29"/>
    </row>
    <row r="974" spans="1:19" ht="15.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30"/>
      <c r="S974" s="29"/>
    </row>
    <row r="975" spans="1:19" ht="15.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30"/>
      <c r="S975" s="29"/>
    </row>
    <row r="976" spans="1:19" ht="15.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30"/>
      <c r="S976" s="29"/>
    </row>
    <row r="977" spans="1:19" ht="15.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30"/>
      <c r="S977" s="29"/>
    </row>
    <row r="978" spans="1:19" ht="15.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30"/>
      <c r="S978" s="29"/>
    </row>
    <row r="979" spans="1:19" ht="15.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30"/>
      <c r="S979" s="29"/>
    </row>
    <row r="980" spans="1:19" ht="15.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30"/>
      <c r="S980" s="29"/>
    </row>
    <row r="981" spans="1:19" ht="15.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30"/>
      <c r="S981" s="29"/>
    </row>
    <row r="982" spans="1:19" ht="15.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30"/>
      <c r="S982" s="29"/>
    </row>
    <row r="983" spans="1:19" ht="15.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30"/>
      <c r="S983" s="29"/>
    </row>
    <row r="984" spans="1:19" ht="15.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30"/>
      <c r="S984" s="29"/>
    </row>
    <row r="985" spans="1:19" ht="15.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30"/>
      <c r="S985" s="29"/>
    </row>
  </sheetData>
  <mergeCells count="7">
    <mergeCell ref="A3:A4"/>
    <mergeCell ref="B3:D4"/>
    <mergeCell ref="E3:E4"/>
    <mergeCell ref="G3:G4"/>
    <mergeCell ref="H3:H4"/>
    <mergeCell ref="A1:T1"/>
    <mergeCell ref="I3:S3"/>
  </mergeCells>
  <printOptions horizontalCentered="1"/>
  <pageMargins left="0.70866141732283472" right="0.70866141732283472" top="0.74803149606299213" bottom="0.74803149606299213" header="0" footer="0"/>
  <pageSetup paperSize="9" scale="6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B6AC6-9146-42D9-BAD0-AFAFF1EC13D3}">
  <sheetPr>
    <tabColor rgb="FFFFFF00"/>
    <pageSetUpPr fitToPage="1"/>
  </sheetPr>
  <dimension ref="A1:T1002"/>
  <sheetViews>
    <sheetView tabSelected="1" view="pageBreakPreview" topLeftCell="A26" zoomScale="60" zoomScaleNormal="100" workbookViewId="0">
      <selection activeCell="G10" sqref="G10"/>
    </sheetView>
  </sheetViews>
  <sheetFormatPr defaultColWidth="12.6328125" defaultRowHeight="15.75" customHeight="1"/>
  <cols>
    <col min="1" max="1" width="7.453125" customWidth="1"/>
    <col min="2" max="2" width="6.08984375" customWidth="1"/>
    <col min="3" max="3" width="5.81640625" customWidth="1"/>
    <col min="4" max="4" width="4.81640625" customWidth="1"/>
    <col min="5" max="5" width="61.08984375" customWidth="1"/>
    <col min="6" max="6" width="12" customWidth="1"/>
    <col min="7" max="7" width="8.7265625" customWidth="1"/>
    <col min="8" max="8" width="8" customWidth="1"/>
    <col min="9" max="9" width="11.36328125" customWidth="1"/>
    <col min="10" max="11" width="9.453125" customWidth="1"/>
    <col min="12" max="12" width="9.1796875" bestFit="1" customWidth="1"/>
    <col min="13" max="13" width="8.90625" customWidth="1"/>
    <col min="14" max="16" width="9.453125" customWidth="1"/>
    <col min="17" max="18" width="8" customWidth="1"/>
    <col min="19" max="19" width="10.453125" customWidth="1"/>
  </cols>
  <sheetData>
    <row r="1" spans="1:20" ht="15.75" customHeight="1">
      <c r="A1" s="123" t="s">
        <v>264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3" spans="1:20" ht="31.5" customHeight="1">
      <c r="A3" s="86" t="s">
        <v>0</v>
      </c>
      <c r="B3" s="87" t="s">
        <v>1</v>
      </c>
      <c r="C3" s="88"/>
      <c r="D3" s="89"/>
      <c r="E3" s="86" t="s">
        <v>2</v>
      </c>
      <c r="F3" s="1" t="s">
        <v>3</v>
      </c>
      <c r="G3" s="83" t="s">
        <v>4</v>
      </c>
      <c r="H3" s="83" t="s">
        <v>5</v>
      </c>
      <c r="I3" s="85" t="s">
        <v>9</v>
      </c>
      <c r="J3" s="81"/>
      <c r="K3" s="81"/>
      <c r="L3" s="81"/>
      <c r="M3" s="81"/>
      <c r="N3" s="81"/>
      <c r="O3" s="81"/>
      <c r="P3" s="81"/>
      <c r="Q3" s="81"/>
      <c r="R3" s="81"/>
      <c r="S3" s="82"/>
    </row>
    <row r="4" spans="1:20" ht="15.5">
      <c r="A4" s="84"/>
      <c r="B4" s="90"/>
      <c r="C4" s="91"/>
      <c r="D4" s="92"/>
      <c r="E4" s="84"/>
      <c r="F4" s="1" t="s">
        <v>16</v>
      </c>
      <c r="G4" s="84"/>
      <c r="H4" s="84"/>
      <c r="I4" s="5" t="s">
        <v>17</v>
      </c>
      <c r="J4" s="2">
        <v>2016</v>
      </c>
      <c r="K4" s="3">
        <v>2017</v>
      </c>
      <c r="L4" s="4">
        <v>2018</v>
      </c>
      <c r="M4" s="4">
        <v>2019</v>
      </c>
      <c r="N4" s="4">
        <v>2020</v>
      </c>
      <c r="O4" s="4">
        <v>2021</v>
      </c>
      <c r="P4" s="4">
        <v>2022</v>
      </c>
      <c r="Q4" s="5">
        <v>2023</v>
      </c>
      <c r="R4" s="6">
        <v>2024</v>
      </c>
      <c r="S4" s="5">
        <v>2025</v>
      </c>
    </row>
    <row r="5" spans="1:20" ht="16.5">
      <c r="A5" s="9">
        <v>1</v>
      </c>
      <c r="B5" s="9" t="s">
        <v>19</v>
      </c>
      <c r="C5" s="9"/>
      <c r="D5" s="9"/>
      <c r="E5" s="10" t="s">
        <v>20</v>
      </c>
      <c r="F5" s="11">
        <v>36.299999999999997</v>
      </c>
      <c r="G5" s="9" t="s">
        <v>21</v>
      </c>
      <c r="H5" s="12" t="s">
        <v>22</v>
      </c>
      <c r="I5" s="13">
        <v>84700</v>
      </c>
      <c r="J5" s="13"/>
      <c r="K5" s="12"/>
      <c r="L5" s="13"/>
      <c r="M5" s="13"/>
      <c r="N5" s="13"/>
      <c r="O5" s="13"/>
      <c r="P5" s="13"/>
      <c r="Q5" s="12"/>
      <c r="R5" s="22"/>
      <c r="S5" s="15">
        <v>6400</v>
      </c>
    </row>
    <row r="6" spans="1:20" ht="15.5">
      <c r="A6" s="9">
        <v>2</v>
      </c>
      <c r="B6" s="9" t="s">
        <v>23</v>
      </c>
      <c r="C6" s="9"/>
      <c r="D6" s="9"/>
      <c r="E6" s="13" t="s">
        <v>24</v>
      </c>
      <c r="F6" s="11">
        <v>49.8</v>
      </c>
      <c r="G6" s="9" t="s">
        <v>21</v>
      </c>
      <c r="H6" s="12" t="s">
        <v>22</v>
      </c>
      <c r="I6" s="13">
        <v>116200</v>
      </c>
      <c r="J6" s="13"/>
      <c r="K6" s="12">
        <v>3474</v>
      </c>
      <c r="L6" s="13"/>
      <c r="M6" s="13"/>
      <c r="N6" s="13"/>
      <c r="O6" s="13"/>
      <c r="P6" s="13"/>
      <c r="Q6" s="12"/>
      <c r="R6" s="22"/>
      <c r="S6" s="15"/>
    </row>
    <row r="7" spans="1:20" ht="16.5">
      <c r="A7" s="9">
        <v>3</v>
      </c>
      <c r="B7" s="9" t="s">
        <v>25</v>
      </c>
      <c r="C7" s="9"/>
      <c r="D7" s="9"/>
      <c r="E7" s="10" t="s">
        <v>26</v>
      </c>
      <c r="F7" s="11">
        <v>48.9</v>
      </c>
      <c r="G7" s="9" t="s">
        <v>21</v>
      </c>
      <c r="H7" s="12" t="s">
        <v>22</v>
      </c>
      <c r="I7" s="13">
        <v>114100</v>
      </c>
      <c r="J7" s="13"/>
      <c r="K7" s="12">
        <v>3370</v>
      </c>
      <c r="L7" s="13">
        <v>6859</v>
      </c>
      <c r="M7" s="13"/>
      <c r="N7" s="13"/>
      <c r="O7" s="13"/>
      <c r="P7" s="13"/>
      <c r="Q7" s="12"/>
      <c r="R7" s="22"/>
      <c r="S7" s="15"/>
    </row>
    <row r="8" spans="1:20" ht="15.5">
      <c r="A8" s="9">
        <v>4</v>
      </c>
      <c r="B8" s="9" t="s">
        <v>27</v>
      </c>
      <c r="C8" s="9"/>
      <c r="D8" s="9"/>
      <c r="E8" s="13" t="s">
        <v>28</v>
      </c>
      <c r="F8" s="11">
        <v>49.6</v>
      </c>
      <c r="G8" s="9" t="s">
        <v>21</v>
      </c>
      <c r="H8" s="12" t="s">
        <v>22</v>
      </c>
      <c r="I8" s="13">
        <v>115733</v>
      </c>
      <c r="J8" s="13"/>
      <c r="K8" s="12"/>
      <c r="L8" s="13"/>
      <c r="M8" s="13">
        <v>30241</v>
      </c>
      <c r="N8" s="13"/>
      <c r="O8" s="13"/>
      <c r="P8" s="13"/>
      <c r="Q8" s="12"/>
      <c r="R8" s="22"/>
      <c r="S8" s="15"/>
    </row>
    <row r="9" spans="1:20" ht="15.5">
      <c r="A9" s="9">
        <v>5</v>
      </c>
      <c r="B9" s="9" t="s">
        <v>29</v>
      </c>
      <c r="C9" s="9"/>
      <c r="D9" s="9"/>
      <c r="E9" s="13" t="s">
        <v>30</v>
      </c>
      <c r="F9" s="11">
        <v>49</v>
      </c>
      <c r="G9" s="9" t="s">
        <v>21</v>
      </c>
      <c r="H9" s="12" t="s">
        <v>22</v>
      </c>
      <c r="I9" s="13">
        <v>114333</v>
      </c>
      <c r="J9" s="13"/>
      <c r="K9" s="12"/>
      <c r="L9" s="13">
        <v>2700</v>
      </c>
      <c r="M9" s="13"/>
      <c r="N9" s="13"/>
      <c r="O9" s="13"/>
      <c r="P9" s="13"/>
      <c r="Q9" s="12"/>
      <c r="R9" s="22"/>
      <c r="S9" s="15"/>
    </row>
    <row r="10" spans="1:20" ht="15.5">
      <c r="A10" s="9">
        <v>6</v>
      </c>
      <c r="B10" s="9" t="s">
        <v>31</v>
      </c>
      <c r="C10" s="9"/>
      <c r="D10" s="9"/>
      <c r="E10" s="13" t="s">
        <v>32</v>
      </c>
      <c r="F10" s="11">
        <v>20.399999999999999</v>
      </c>
      <c r="G10" s="9" t="s">
        <v>21</v>
      </c>
      <c r="H10" s="12" t="s">
        <v>22</v>
      </c>
      <c r="I10" s="13">
        <v>47600</v>
      </c>
      <c r="J10" s="13"/>
      <c r="K10" s="12"/>
      <c r="L10" s="13"/>
      <c r="M10" s="13"/>
      <c r="N10" s="13"/>
      <c r="O10" s="13"/>
      <c r="P10" s="13"/>
      <c r="Q10" s="12"/>
      <c r="R10" s="22"/>
      <c r="S10" s="15">
        <v>350</v>
      </c>
    </row>
    <row r="11" spans="1:20" ht="15.5">
      <c r="A11" s="9">
        <v>7</v>
      </c>
      <c r="B11" s="9" t="s">
        <v>33</v>
      </c>
      <c r="C11" s="9"/>
      <c r="D11" s="9"/>
      <c r="E11" s="13" t="s">
        <v>34</v>
      </c>
      <c r="F11" s="11">
        <v>37.299999999999997</v>
      </c>
      <c r="G11" s="9" t="s">
        <v>21</v>
      </c>
      <c r="H11" s="12" t="s">
        <v>22</v>
      </c>
      <c r="I11" s="13">
        <v>87033</v>
      </c>
      <c r="J11" s="13"/>
      <c r="K11" s="12"/>
      <c r="L11" s="13"/>
      <c r="M11" s="13">
        <v>8985</v>
      </c>
      <c r="N11" s="13"/>
      <c r="O11" s="13"/>
      <c r="P11" s="13"/>
      <c r="Q11" s="12"/>
      <c r="R11" s="22"/>
      <c r="S11" s="15">
        <v>2100</v>
      </c>
    </row>
    <row r="12" spans="1:20" ht="15.5">
      <c r="A12" s="9">
        <v>8</v>
      </c>
      <c r="B12" s="9" t="s">
        <v>33</v>
      </c>
      <c r="C12" s="9">
        <v>11</v>
      </c>
      <c r="D12" s="9" t="s">
        <v>35</v>
      </c>
      <c r="E12" s="13" t="s">
        <v>36</v>
      </c>
      <c r="F12" s="11">
        <v>8.6</v>
      </c>
      <c r="G12" s="9" t="s">
        <v>21</v>
      </c>
      <c r="H12" s="12" t="s">
        <v>22</v>
      </c>
      <c r="I12" s="13">
        <v>20067</v>
      </c>
      <c r="J12" s="13"/>
      <c r="K12" s="12"/>
      <c r="L12" s="13"/>
      <c r="M12" s="13"/>
      <c r="N12" s="13"/>
      <c r="O12" s="13"/>
      <c r="P12" s="13"/>
      <c r="Q12" s="12"/>
      <c r="R12" s="22"/>
      <c r="S12" s="15"/>
    </row>
    <row r="13" spans="1:20" ht="15.5">
      <c r="A13" s="9">
        <v>9</v>
      </c>
      <c r="B13" s="9" t="s">
        <v>33</v>
      </c>
      <c r="C13" s="9">
        <v>12</v>
      </c>
      <c r="D13" s="9" t="s">
        <v>35</v>
      </c>
      <c r="E13" s="13" t="s">
        <v>37</v>
      </c>
      <c r="F13" s="11">
        <v>2.2999999999999998</v>
      </c>
      <c r="G13" s="9" t="s">
        <v>21</v>
      </c>
      <c r="H13" s="12" t="s">
        <v>22</v>
      </c>
      <c r="I13" s="13">
        <v>5367</v>
      </c>
      <c r="J13" s="13"/>
      <c r="K13" s="12"/>
      <c r="L13" s="13"/>
      <c r="M13" s="13"/>
      <c r="N13" s="13"/>
      <c r="O13" s="13"/>
      <c r="P13" s="13"/>
      <c r="Q13" s="12"/>
      <c r="R13" s="22"/>
      <c r="S13" s="15"/>
    </row>
    <row r="14" spans="1:20" ht="15.5">
      <c r="A14" s="9">
        <v>10</v>
      </c>
      <c r="B14" s="9" t="s">
        <v>33</v>
      </c>
      <c r="C14" s="9">
        <v>13</v>
      </c>
      <c r="D14" s="9" t="s">
        <v>35</v>
      </c>
      <c r="E14" s="13" t="s">
        <v>38</v>
      </c>
      <c r="F14" s="11">
        <v>0.7</v>
      </c>
      <c r="G14" s="9" t="s">
        <v>21</v>
      </c>
      <c r="H14" s="12" t="s">
        <v>22</v>
      </c>
      <c r="I14" s="13">
        <v>1633</v>
      </c>
      <c r="J14" s="13"/>
      <c r="K14" s="12"/>
      <c r="L14" s="13"/>
      <c r="M14" s="13"/>
      <c r="N14" s="13"/>
      <c r="O14" s="13"/>
      <c r="P14" s="13"/>
      <c r="Q14" s="12"/>
      <c r="R14" s="22"/>
      <c r="S14" s="15"/>
    </row>
    <row r="15" spans="1:20" ht="15.5">
      <c r="A15" s="9">
        <v>11</v>
      </c>
      <c r="B15" s="9" t="s">
        <v>33</v>
      </c>
      <c r="C15" s="9">
        <v>14</v>
      </c>
      <c r="D15" s="9" t="s">
        <v>35</v>
      </c>
      <c r="E15" s="13" t="s">
        <v>39</v>
      </c>
      <c r="F15" s="11">
        <v>0.4</v>
      </c>
      <c r="G15" s="9" t="s">
        <v>21</v>
      </c>
      <c r="H15" s="12" t="s">
        <v>22</v>
      </c>
      <c r="I15" s="13">
        <v>933</v>
      </c>
      <c r="J15" s="13"/>
      <c r="K15" s="12"/>
      <c r="L15" s="13"/>
      <c r="M15" s="13"/>
      <c r="N15" s="13"/>
      <c r="O15" s="13"/>
      <c r="P15" s="13"/>
      <c r="Q15" s="12"/>
      <c r="R15" s="22"/>
      <c r="S15" s="15"/>
    </row>
    <row r="16" spans="1:20" ht="15.5">
      <c r="A16" s="9">
        <v>12</v>
      </c>
      <c r="B16" s="9" t="s">
        <v>40</v>
      </c>
      <c r="C16" s="9"/>
      <c r="D16" s="9"/>
      <c r="E16" s="13" t="s">
        <v>41</v>
      </c>
      <c r="F16" s="11">
        <v>34</v>
      </c>
      <c r="G16" s="9" t="s">
        <v>21</v>
      </c>
      <c r="H16" s="12" t="s">
        <v>22</v>
      </c>
      <c r="I16" s="13">
        <v>79333</v>
      </c>
      <c r="J16" s="13"/>
      <c r="K16" s="12"/>
      <c r="L16" s="13"/>
      <c r="M16" s="13"/>
      <c r="N16" s="13"/>
      <c r="O16" s="13"/>
      <c r="P16" s="13"/>
      <c r="Q16" s="12"/>
      <c r="R16" s="22"/>
      <c r="S16" s="15"/>
    </row>
    <row r="17" spans="1:19" ht="15.5">
      <c r="A17" s="9">
        <v>13</v>
      </c>
      <c r="B17" s="9" t="s">
        <v>40</v>
      </c>
      <c r="C17" s="9">
        <v>11</v>
      </c>
      <c r="D17" s="9" t="s">
        <v>35</v>
      </c>
      <c r="E17" s="13" t="s">
        <v>42</v>
      </c>
      <c r="F17" s="11">
        <v>0.9</v>
      </c>
      <c r="G17" s="9" t="s">
        <v>21</v>
      </c>
      <c r="H17" s="12" t="s">
        <v>22</v>
      </c>
      <c r="I17" s="13">
        <v>2100</v>
      </c>
      <c r="J17" s="13"/>
      <c r="K17" s="12"/>
      <c r="L17" s="13"/>
      <c r="M17" s="13"/>
      <c r="N17" s="13"/>
      <c r="O17" s="13"/>
      <c r="P17" s="13"/>
      <c r="Q17" s="12"/>
      <c r="R17" s="22"/>
      <c r="S17" s="15"/>
    </row>
    <row r="18" spans="1:19" ht="15.5">
      <c r="A18" s="9">
        <v>14</v>
      </c>
      <c r="B18" s="9" t="s">
        <v>40</v>
      </c>
      <c r="C18" s="9">
        <v>12</v>
      </c>
      <c r="D18" s="9" t="s">
        <v>35</v>
      </c>
      <c r="E18" s="13" t="s">
        <v>43</v>
      </c>
      <c r="F18" s="11">
        <v>0.9</v>
      </c>
      <c r="G18" s="9" t="s">
        <v>21</v>
      </c>
      <c r="H18" s="12" t="s">
        <v>22</v>
      </c>
      <c r="I18" s="13">
        <v>2100</v>
      </c>
      <c r="J18" s="13"/>
      <c r="K18" s="12"/>
      <c r="L18" s="13"/>
      <c r="M18" s="13"/>
      <c r="N18" s="13"/>
      <c r="O18" s="13"/>
      <c r="P18" s="13"/>
      <c r="Q18" s="12"/>
      <c r="R18" s="22"/>
      <c r="S18" s="15"/>
    </row>
    <row r="19" spans="1:19" ht="15.5">
      <c r="A19" s="9">
        <v>15</v>
      </c>
      <c r="B19" s="9" t="s">
        <v>40</v>
      </c>
      <c r="C19" s="9">
        <v>13</v>
      </c>
      <c r="D19" s="9" t="s">
        <v>35</v>
      </c>
      <c r="E19" s="13" t="s">
        <v>44</v>
      </c>
      <c r="F19" s="11">
        <v>1.2</v>
      </c>
      <c r="G19" s="9" t="s">
        <v>21</v>
      </c>
      <c r="H19" s="12" t="s">
        <v>22</v>
      </c>
      <c r="I19" s="13">
        <v>2800</v>
      </c>
      <c r="J19" s="13"/>
      <c r="K19" s="12"/>
      <c r="L19" s="13"/>
      <c r="M19" s="13"/>
      <c r="N19" s="13"/>
      <c r="O19" s="13"/>
      <c r="P19" s="13"/>
      <c r="Q19" s="12"/>
      <c r="R19" s="22"/>
      <c r="S19" s="15"/>
    </row>
    <row r="20" spans="1:19" ht="15.5">
      <c r="A20" s="9">
        <v>16</v>
      </c>
      <c r="B20" s="9" t="s">
        <v>40</v>
      </c>
      <c r="C20" s="9">
        <v>14</v>
      </c>
      <c r="D20" s="9" t="s">
        <v>35</v>
      </c>
      <c r="E20" s="13" t="s">
        <v>45</v>
      </c>
      <c r="F20" s="11">
        <v>2.2999999999999998</v>
      </c>
      <c r="G20" s="9" t="s">
        <v>21</v>
      </c>
      <c r="H20" s="12" t="s">
        <v>22</v>
      </c>
      <c r="I20" s="13">
        <v>5367</v>
      </c>
      <c r="J20" s="13"/>
      <c r="K20" s="12"/>
      <c r="L20" s="13"/>
      <c r="M20" s="13"/>
      <c r="N20" s="13"/>
      <c r="O20" s="13"/>
      <c r="P20" s="13"/>
      <c r="Q20" s="12"/>
      <c r="R20" s="22"/>
      <c r="S20" s="15"/>
    </row>
    <row r="21" spans="1:19" ht="15.5">
      <c r="A21" s="9">
        <v>17</v>
      </c>
      <c r="B21" s="9" t="s">
        <v>40</v>
      </c>
      <c r="C21" s="9">
        <v>15</v>
      </c>
      <c r="D21" s="9" t="s">
        <v>35</v>
      </c>
      <c r="E21" s="13" t="s">
        <v>46</v>
      </c>
      <c r="F21" s="11">
        <v>1.1000000000000001</v>
      </c>
      <c r="G21" s="9" t="s">
        <v>21</v>
      </c>
      <c r="H21" s="12" t="s">
        <v>22</v>
      </c>
      <c r="I21" s="13">
        <v>2567</v>
      </c>
      <c r="J21" s="13"/>
      <c r="K21" s="12"/>
      <c r="L21" s="13"/>
      <c r="M21" s="13"/>
      <c r="N21" s="13"/>
      <c r="O21" s="13"/>
      <c r="P21" s="13"/>
      <c r="Q21" s="12"/>
      <c r="R21" s="22"/>
      <c r="S21" s="15"/>
    </row>
    <row r="22" spans="1:19" ht="15.5">
      <c r="A22" s="9">
        <v>18</v>
      </c>
      <c r="B22" s="9" t="s">
        <v>47</v>
      </c>
      <c r="C22" s="9"/>
      <c r="D22" s="9"/>
      <c r="E22" s="13" t="s">
        <v>48</v>
      </c>
      <c r="F22" s="11">
        <v>39.1</v>
      </c>
      <c r="G22" s="9" t="s">
        <v>21</v>
      </c>
      <c r="H22" s="12" t="s">
        <v>49</v>
      </c>
      <c r="I22" s="13">
        <v>91233</v>
      </c>
      <c r="J22" s="13"/>
      <c r="K22" s="12"/>
      <c r="L22" s="13"/>
      <c r="M22" s="13"/>
      <c r="N22" s="13"/>
      <c r="O22" s="13"/>
      <c r="P22" s="13"/>
      <c r="Q22" s="12"/>
      <c r="R22" s="22"/>
      <c r="S22" s="15"/>
    </row>
    <row r="23" spans="1:19" ht="15.5">
      <c r="A23" s="9">
        <v>19</v>
      </c>
      <c r="B23" s="9" t="s">
        <v>50</v>
      </c>
      <c r="C23" s="9"/>
      <c r="D23" s="9"/>
      <c r="E23" s="13" t="s">
        <v>51</v>
      </c>
      <c r="F23" s="11">
        <v>55.7</v>
      </c>
      <c r="G23" s="9" t="s">
        <v>21</v>
      </c>
      <c r="H23" s="12" t="s">
        <v>22</v>
      </c>
      <c r="I23" s="13">
        <v>129967</v>
      </c>
      <c r="J23" s="13"/>
      <c r="K23" s="12"/>
      <c r="L23" s="13"/>
      <c r="M23" s="13"/>
      <c r="N23" s="13"/>
      <c r="O23" s="13"/>
      <c r="P23" s="13"/>
      <c r="Q23" s="12"/>
      <c r="R23" s="22"/>
      <c r="S23" s="15"/>
    </row>
    <row r="24" spans="1:19" ht="15.5">
      <c r="A24" s="9">
        <v>20</v>
      </c>
      <c r="B24" s="9" t="s">
        <v>52</v>
      </c>
      <c r="C24" s="25"/>
      <c r="D24" s="25"/>
      <c r="E24" s="13" t="s">
        <v>53</v>
      </c>
      <c r="F24" s="11">
        <v>36.1</v>
      </c>
      <c r="G24" s="9" t="s">
        <v>21</v>
      </c>
      <c r="H24" s="9" t="s">
        <v>22</v>
      </c>
      <c r="I24" s="13">
        <v>84233</v>
      </c>
      <c r="J24" s="13"/>
      <c r="K24" s="9"/>
      <c r="L24" s="13"/>
      <c r="M24" s="13"/>
      <c r="N24" s="13"/>
      <c r="O24" s="13"/>
      <c r="P24" s="13"/>
      <c r="Q24" s="9"/>
      <c r="R24" s="26"/>
      <c r="S24" s="15"/>
    </row>
    <row r="25" spans="1:19" ht="15.5">
      <c r="A25" s="9">
        <v>21</v>
      </c>
      <c r="B25" s="9" t="s">
        <v>54</v>
      </c>
      <c r="C25" s="25"/>
      <c r="D25" s="25"/>
      <c r="E25" s="13" t="s">
        <v>55</v>
      </c>
      <c r="F25" s="11">
        <v>63.7</v>
      </c>
      <c r="G25" s="9" t="s">
        <v>21</v>
      </c>
      <c r="H25" s="9" t="s">
        <v>22</v>
      </c>
      <c r="I25" s="13">
        <v>148633</v>
      </c>
      <c r="J25" s="13"/>
      <c r="K25" s="9"/>
      <c r="L25" s="13"/>
      <c r="M25" s="13"/>
      <c r="N25" s="13"/>
      <c r="O25" s="13"/>
      <c r="P25" s="13"/>
      <c r="Q25" s="9"/>
      <c r="R25" s="26"/>
      <c r="S25" s="15"/>
    </row>
    <row r="26" spans="1:19" ht="15.5">
      <c r="A26" s="9">
        <v>22</v>
      </c>
      <c r="B26" s="9" t="s">
        <v>56</v>
      </c>
      <c r="C26" s="25"/>
      <c r="D26" s="25"/>
      <c r="E26" s="13" t="s">
        <v>57</v>
      </c>
      <c r="F26" s="11">
        <v>52.4</v>
      </c>
      <c r="G26" s="9" t="s">
        <v>21</v>
      </c>
      <c r="H26" s="9" t="s">
        <v>22</v>
      </c>
      <c r="I26" s="13">
        <v>122267</v>
      </c>
      <c r="J26" s="13"/>
      <c r="K26" s="9"/>
      <c r="L26" s="13"/>
      <c r="M26" s="13"/>
      <c r="N26" s="13"/>
      <c r="O26" s="13"/>
      <c r="P26" s="13"/>
      <c r="Q26" s="9"/>
      <c r="R26" s="26"/>
      <c r="S26" s="15">
        <v>690</v>
      </c>
    </row>
    <row r="27" spans="1:19" ht="15.5">
      <c r="A27" s="9">
        <v>23</v>
      </c>
      <c r="B27" s="9" t="s">
        <v>58</v>
      </c>
      <c r="C27" s="9"/>
      <c r="D27" s="9"/>
      <c r="E27" s="13" t="s">
        <v>59</v>
      </c>
      <c r="F27" s="11">
        <v>36</v>
      </c>
      <c r="G27" s="9" t="s">
        <v>21</v>
      </c>
      <c r="H27" s="12" t="s">
        <v>22</v>
      </c>
      <c r="I27" s="13">
        <v>84000</v>
      </c>
      <c r="J27" s="13"/>
      <c r="K27" s="12"/>
      <c r="L27" s="13"/>
      <c r="M27" s="13"/>
      <c r="N27" s="13"/>
      <c r="O27" s="13"/>
      <c r="P27" s="13"/>
      <c r="Q27" s="12"/>
      <c r="R27" s="22"/>
      <c r="S27" s="15"/>
    </row>
    <row r="28" spans="1:19" ht="15.5">
      <c r="A28" s="9">
        <v>24</v>
      </c>
      <c r="B28" s="9" t="s">
        <v>60</v>
      </c>
      <c r="C28" s="9"/>
      <c r="D28" s="9"/>
      <c r="E28" s="13" t="s">
        <v>61</v>
      </c>
      <c r="F28" s="11">
        <v>21.8</v>
      </c>
      <c r="G28" s="9" t="s">
        <v>21</v>
      </c>
      <c r="H28" s="12" t="s">
        <v>22</v>
      </c>
      <c r="I28" s="13">
        <v>50867</v>
      </c>
      <c r="J28" s="13"/>
      <c r="K28" s="12"/>
      <c r="L28" s="13"/>
      <c r="M28" s="13"/>
      <c r="N28" s="13"/>
      <c r="O28" s="13"/>
      <c r="P28" s="13"/>
      <c r="Q28" s="12"/>
      <c r="R28" s="22"/>
      <c r="S28" s="15"/>
    </row>
    <row r="29" spans="1:19" ht="15.5">
      <c r="A29" s="9">
        <v>25</v>
      </c>
      <c r="B29" s="9" t="s">
        <v>62</v>
      </c>
      <c r="C29" s="9"/>
      <c r="D29" s="9"/>
      <c r="E29" s="13" t="s">
        <v>63</v>
      </c>
      <c r="F29" s="11">
        <v>64.400000000000006</v>
      </c>
      <c r="G29" s="9" t="s">
        <v>21</v>
      </c>
      <c r="H29" s="12" t="s">
        <v>22</v>
      </c>
      <c r="I29" s="13">
        <v>150267</v>
      </c>
      <c r="J29" s="13"/>
      <c r="K29" s="12"/>
      <c r="L29" s="13"/>
      <c r="M29" s="13"/>
      <c r="N29" s="13"/>
      <c r="O29" s="13"/>
      <c r="P29" s="13"/>
      <c r="Q29" s="12"/>
      <c r="R29" s="22"/>
      <c r="S29" s="15"/>
    </row>
    <row r="30" spans="1:19" ht="15.5">
      <c r="A30" s="9">
        <v>26</v>
      </c>
      <c r="B30" s="9" t="s">
        <v>64</v>
      </c>
      <c r="C30" s="9"/>
      <c r="D30" s="9"/>
      <c r="E30" s="13" t="s">
        <v>65</v>
      </c>
      <c r="F30" s="11">
        <v>5</v>
      </c>
      <c r="G30" s="9" t="s">
        <v>66</v>
      </c>
      <c r="H30" s="12" t="s">
        <v>67</v>
      </c>
      <c r="I30" s="13">
        <v>11667</v>
      </c>
      <c r="J30" s="13"/>
      <c r="K30" s="12">
        <v>10000</v>
      </c>
      <c r="L30" s="13"/>
      <c r="M30" s="13"/>
      <c r="N30" s="13"/>
      <c r="O30" s="13"/>
      <c r="P30" s="13"/>
      <c r="Q30" s="12"/>
      <c r="R30" s="22"/>
      <c r="S30" s="15"/>
    </row>
    <row r="31" spans="1:19" ht="15.5">
      <c r="A31" s="9">
        <v>27</v>
      </c>
      <c r="B31" s="9" t="s">
        <v>68</v>
      </c>
      <c r="C31" s="9"/>
      <c r="D31" s="9"/>
      <c r="E31" s="13" t="s">
        <v>69</v>
      </c>
      <c r="F31" s="11">
        <v>9.1</v>
      </c>
      <c r="G31" s="9" t="s">
        <v>66</v>
      </c>
      <c r="H31" s="12" t="s">
        <v>67</v>
      </c>
      <c r="I31" s="13">
        <v>21233</v>
      </c>
      <c r="J31" s="13"/>
      <c r="K31" s="12">
        <v>7649</v>
      </c>
      <c r="L31" s="13"/>
      <c r="M31" s="13"/>
      <c r="N31" s="13"/>
      <c r="O31" s="13"/>
      <c r="P31" s="13"/>
      <c r="Q31" s="12"/>
      <c r="R31" s="22"/>
      <c r="S31" s="15"/>
    </row>
    <row r="32" spans="1:19" ht="15.5">
      <c r="A32" s="9">
        <v>28</v>
      </c>
      <c r="B32" s="9" t="s">
        <v>68</v>
      </c>
      <c r="C32" s="9">
        <v>11</v>
      </c>
      <c r="D32" s="9" t="s">
        <v>35</v>
      </c>
      <c r="E32" s="13" t="s">
        <v>70</v>
      </c>
      <c r="F32" s="11">
        <v>6.7</v>
      </c>
      <c r="G32" s="9" t="s">
        <v>66</v>
      </c>
      <c r="H32" s="12" t="s">
        <v>67</v>
      </c>
      <c r="I32" s="13">
        <v>38433</v>
      </c>
      <c r="J32" s="13"/>
      <c r="K32" s="12">
        <v>36200</v>
      </c>
      <c r="L32" s="13"/>
      <c r="M32" s="13"/>
      <c r="N32" s="13"/>
      <c r="O32" s="13"/>
      <c r="P32" s="13"/>
      <c r="Q32" s="12"/>
      <c r="R32" s="22"/>
      <c r="S32" s="15"/>
    </row>
    <row r="33" spans="1:19" ht="15.5">
      <c r="A33" s="9">
        <v>29</v>
      </c>
      <c r="B33" s="9" t="s">
        <v>68</v>
      </c>
      <c r="C33" s="9">
        <v>12</v>
      </c>
      <c r="D33" s="9" t="s">
        <v>35</v>
      </c>
      <c r="E33" s="13" t="s">
        <v>71</v>
      </c>
      <c r="F33" s="11">
        <v>1.5</v>
      </c>
      <c r="G33" s="9" t="s">
        <v>66</v>
      </c>
      <c r="H33" s="12" t="s">
        <v>67</v>
      </c>
      <c r="I33" s="13">
        <v>3500</v>
      </c>
      <c r="J33" s="13"/>
      <c r="K33" s="12"/>
      <c r="L33" s="13"/>
      <c r="M33" s="13"/>
      <c r="N33" s="13"/>
      <c r="O33" s="13"/>
      <c r="P33" s="13"/>
      <c r="Q33" s="12"/>
      <c r="R33" s="22"/>
      <c r="S33" s="15"/>
    </row>
    <row r="34" spans="1:19" ht="15.5">
      <c r="A34" s="9">
        <v>30</v>
      </c>
      <c r="B34" s="9" t="s">
        <v>68</v>
      </c>
      <c r="C34" s="9">
        <v>13</v>
      </c>
      <c r="D34" s="9" t="s">
        <v>35</v>
      </c>
      <c r="E34" s="13" t="s">
        <v>72</v>
      </c>
      <c r="F34" s="11">
        <v>1.3</v>
      </c>
      <c r="G34" s="9" t="s">
        <v>66</v>
      </c>
      <c r="H34" s="12" t="s">
        <v>67</v>
      </c>
      <c r="I34" s="13">
        <v>3033</v>
      </c>
      <c r="J34" s="13"/>
      <c r="K34" s="12"/>
      <c r="L34" s="13"/>
      <c r="M34" s="13"/>
      <c r="N34" s="13"/>
      <c r="O34" s="13"/>
      <c r="P34" s="13"/>
      <c r="Q34" s="12"/>
      <c r="R34" s="22"/>
      <c r="S34" s="15"/>
    </row>
    <row r="35" spans="1:19" ht="15.5">
      <c r="A35" s="9">
        <v>31</v>
      </c>
      <c r="B35" s="9" t="s">
        <v>68</v>
      </c>
      <c r="C35" s="9">
        <v>14</v>
      </c>
      <c r="D35" s="9" t="s">
        <v>35</v>
      </c>
      <c r="E35" s="13" t="s">
        <v>73</v>
      </c>
      <c r="F35" s="11">
        <v>0.6</v>
      </c>
      <c r="G35" s="9" t="s">
        <v>66</v>
      </c>
      <c r="H35" s="12" t="s">
        <v>67</v>
      </c>
      <c r="I35" s="13">
        <v>1400</v>
      </c>
      <c r="J35" s="13"/>
      <c r="K35" s="12"/>
      <c r="L35" s="13"/>
      <c r="M35" s="13"/>
      <c r="N35" s="13"/>
      <c r="O35" s="13"/>
      <c r="P35" s="13"/>
      <c r="Q35" s="12"/>
      <c r="R35" s="22"/>
      <c r="S35" s="15"/>
    </row>
    <row r="36" spans="1:19" ht="15.5">
      <c r="A36" s="9">
        <v>32</v>
      </c>
      <c r="B36" s="9" t="s">
        <v>68</v>
      </c>
      <c r="C36" s="9">
        <v>15</v>
      </c>
      <c r="D36" s="9" t="s">
        <v>35</v>
      </c>
      <c r="E36" s="13" t="s">
        <v>74</v>
      </c>
      <c r="F36" s="11">
        <v>1</v>
      </c>
      <c r="G36" s="9" t="s">
        <v>66</v>
      </c>
      <c r="H36" s="12" t="s">
        <v>67</v>
      </c>
      <c r="I36" s="13">
        <v>2333</v>
      </c>
      <c r="J36" s="13"/>
      <c r="K36" s="12"/>
      <c r="L36" s="13"/>
      <c r="M36" s="13"/>
      <c r="N36" s="13"/>
      <c r="O36" s="13"/>
      <c r="P36" s="13"/>
      <c r="Q36" s="12"/>
      <c r="R36" s="22"/>
      <c r="S36" s="15"/>
    </row>
    <row r="37" spans="1:19" ht="15.5">
      <c r="A37" s="9">
        <v>33</v>
      </c>
      <c r="B37" s="9" t="s">
        <v>68</v>
      </c>
      <c r="C37" s="9">
        <v>16</v>
      </c>
      <c r="D37" s="9" t="s">
        <v>35</v>
      </c>
      <c r="E37" s="13" t="s">
        <v>75</v>
      </c>
      <c r="F37" s="11">
        <v>1.1000000000000001</v>
      </c>
      <c r="G37" s="9" t="s">
        <v>66</v>
      </c>
      <c r="H37" s="12" t="s">
        <v>67</v>
      </c>
      <c r="I37" s="13">
        <v>2567</v>
      </c>
      <c r="J37" s="13"/>
      <c r="K37" s="12"/>
      <c r="L37" s="13"/>
      <c r="M37" s="13"/>
      <c r="N37" s="13"/>
      <c r="O37" s="13"/>
      <c r="P37" s="13"/>
      <c r="Q37" s="12"/>
      <c r="R37" s="22"/>
      <c r="S37" s="15"/>
    </row>
    <row r="38" spans="1:19" ht="15.5">
      <c r="A38" s="9">
        <v>34</v>
      </c>
      <c r="B38" s="9" t="s">
        <v>68</v>
      </c>
      <c r="C38" s="9">
        <v>17</v>
      </c>
      <c r="D38" s="9" t="s">
        <v>35</v>
      </c>
      <c r="E38" s="13" t="s">
        <v>76</v>
      </c>
      <c r="F38" s="11">
        <v>1.7</v>
      </c>
      <c r="G38" s="9" t="s">
        <v>66</v>
      </c>
      <c r="H38" s="12" t="s">
        <v>67</v>
      </c>
      <c r="I38" s="13">
        <v>3967</v>
      </c>
      <c r="J38" s="13"/>
      <c r="K38" s="12"/>
      <c r="L38" s="13"/>
      <c r="M38" s="13"/>
      <c r="N38" s="13"/>
      <c r="O38" s="13"/>
      <c r="P38" s="13"/>
      <c r="Q38" s="12"/>
      <c r="R38" s="22"/>
      <c r="S38" s="15"/>
    </row>
    <row r="39" spans="1:19" ht="15.5">
      <c r="A39" s="9">
        <v>35</v>
      </c>
      <c r="B39" s="9" t="s">
        <v>68</v>
      </c>
      <c r="C39" s="9">
        <v>18</v>
      </c>
      <c r="D39" s="9" t="s">
        <v>35</v>
      </c>
      <c r="E39" s="13" t="s">
        <v>77</v>
      </c>
      <c r="F39" s="11">
        <v>1.3</v>
      </c>
      <c r="G39" s="9" t="s">
        <v>66</v>
      </c>
      <c r="H39" s="12" t="s">
        <v>67</v>
      </c>
      <c r="I39" s="13">
        <v>3033</v>
      </c>
      <c r="J39" s="13"/>
      <c r="K39" s="12"/>
      <c r="L39" s="13"/>
      <c r="M39" s="13"/>
      <c r="N39" s="13"/>
      <c r="O39" s="13"/>
      <c r="P39" s="13"/>
      <c r="Q39" s="12"/>
      <c r="R39" s="22"/>
      <c r="S39" s="15"/>
    </row>
    <row r="40" spans="1:19" ht="15.5">
      <c r="A40" s="9">
        <v>36</v>
      </c>
      <c r="B40" s="9" t="s">
        <v>68</v>
      </c>
      <c r="C40" s="9">
        <v>19</v>
      </c>
      <c r="D40" s="9" t="s">
        <v>35</v>
      </c>
      <c r="E40" s="13" t="s">
        <v>78</v>
      </c>
      <c r="F40" s="11">
        <v>0.6</v>
      </c>
      <c r="G40" s="9" t="s">
        <v>66</v>
      </c>
      <c r="H40" s="12" t="s">
        <v>67</v>
      </c>
      <c r="I40" s="13">
        <v>1400</v>
      </c>
      <c r="J40" s="13"/>
      <c r="K40" s="12"/>
      <c r="L40" s="13"/>
      <c r="M40" s="13"/>
      <c r="N40" s="13"/>
      <c r="O40" s="13"/>
      <c r="P40" s="13"/>
      <c r="Q40" s="12"/>
      <c r="R40" s="22"/>
      <c r="S40" s="15"/>
    </row>
    <row r="41" spans="1:19" ht="15.5">
      <c r="A41" s="9">
        <v>37</v>
      </c>
      <c r="B41" s="9" t="s">
        <v>79</v>
      </c>
      <c r="C41" s="9"/>
      <c r="D41" s="9"/>
      <c r="E41" s="13" t="s">
        <v>80</v>
      </c>
      <c r="F41" s="11">
        <v>14.7</v>
      </c>
      <c r="G41" s="9" t="s">
        <v>21</v>
      </c>
      <c r="H41" s="12" t="s">
        <v>67</v>
      </c>
      <c r="I41" s="13">
        <v>34300</v>
      </c>
      <c r="J41" s="13"/>
      <c r="K41" s="12"/>
      <c r="L41" s="13"/>
      <c r="M41" s="13"/>
      <c r="N41" s="13"/>
      <c r="O41" s="13"/>
      <c r="P41" s="13"/>
      <c r="Q41" s="12">
        <f>67+44+150</f>
        <v>261</v>
      </c>
      <c r="R41" s="22"/>
      <c r="S41" s="15"/>
    </row>
    <row r="42" spans="1:19" ht="15.5">
      <c r="A42" s="9">
        <v>38</v>
      </c>
      <c r="B42" s="9" t="s">
        <v>79</v>
      </c>
      <c r="C42" s="9">
        <v>11</v>
      </c>
      <c r="D42" s="9" t="s">
        <v>35</v>
      </c>
      <c r="E42" s="13" t="s">
        <v>81</v>
      </c>
      <c r="F42" s="11">
        <v>0.4</v>
      </c>
      <c r="G42" s="9" t="s">
        <v>21</v>
      </c>
      <c r="H42" s="12" t="s">
        <v>67</v>
      </c>
      <c r="I42" s="13">
        <v>993</v>
      </c>
      <c r="J42" s="13"/>
      <c r="K42" s="12"/>
      <c r="L42" s="13"/>
      <c r="M42" s="13"/>
      <c r="N42" s="13"/>
      <c r="O42" s="13"/>
      <c r="P42" s="13"/>
      <c r="Q42" s="12"/>
      <c r="R42" s="22"/>
      <c r="S42" s="15"/>
    </row>
    <row r="43" spans="1:19" ht="15.5">
      <c r="A43" s="9">
        <v>39</v>
      </c>
      <c r="B43" s="9" t="s">
        <v>79</v>
      </c>
      <c r="C43" s="9">
        <v>12</v>
      </c>
      <c r="D43" s="9" t="s">
        <v>35</v>
      </c>
      <c r="E43" s="13" t="s">
        <v>82</v>
      </c>
      <c r="F43" s="11">
        <v>0.6</v>
      </c>
      <c r="G43" s="9" t="s">
        <v>21</v>
      </c>
      <c r="H43" s="12" t="s">
        <v>67</v>
      </c>
      <c r="I43" s="13">
        <v>1400</v>
      </c>
      <c r="J43" s="13"/>
      <c r="K43" s="12"/>
      <c r="L43" s="13"/>
      <c r="M43" s="13"/>
      <c r="N43" s="13"/>
      <c r="O43" s="13"/>
      <c r="P43" s="13"/>
      <c r="Q43" s="12"/>
      <c r="R43" s="22"/>
      <c r="S43" s="15"/>
    </row>
    <row r="44" spans="1:19" ht="15.5">
      <c r="A44" s="9">
        <v>40</v>
      </c>
      <c r="B44" s="9" t="s">
        <v>79</v>
      </c>
      <c r="C44" s="9">
        <v>13</v>
      </c>
      <c r="D44" s="9" t="s">
        <v>35</v>
      </c>
      <c r="E44" s="13" t="s">
        <v>83</v>
      </c>
      <c r="F44" s="11">
        <v>0.6</v>
      </c>
      <c r="G44" s="12" t="s">
        <v>21</v>
      </c>
      <c r="H44" s="12" t="s">
        <v>67</v>
      </c>
      <c r="I44" s="13">
        <v>1400</v>
      </c>
      <c r="J44" s="13"/>
      <c r="K44" s="12"/>
      <c r="L44" s="13"/>
      <c r="M44" s="13"/>
      <c r="N44" s="13"/>
      <c r="O44" s="13"/>
      <c r="P44" s="13"/>
      <c r="Q44" s="12"/>
      <c r="R44" s="22"/>
      <c r="S44" s="15"/>
    </row>
    <row r="45" spans="1:19" ht="15.5">
      <c r="A45" s="9">
        <v>41</v>
      </c>
      <c r="B45" s="9" t="s">
        <v>79</v>
      </c>
      <c r="C45" s="9">
        <v>14</v>
      </c>
      <c r="D45" s="9" t="s">
        <v>35</v>
      </c>
      <c r="E45" s="13" t="s">
        <v>84</v>
      </c>
      <c r="F45" s="11">
        <v>2.7</v>
      </c>
      <c r="G45" s="12" t="s">
        <v>21</v>
      </c>
      <c r="H45" s="12" t="s">
        <v>67</v>
      </c>
      <c r="I45" s="13">
        <v>6300</v>
      </c>
      <c r="J45" s="13"/>
      <c r="K45" s="12"/>
      <c r="L45" s="13"/>
      <c r="M45" s="13"/>
      <c r="N45" s="13"/>
      <c r="O45" s="13"/>
      <c r="P45" s="13"/>
      <c r="Q45" s="12"/>
      <c r="R45" s="22"/>
      <c r="S45" s="15"/>
    </row>
    <row r="46" spans="1:19" ht="15.5">
      <c r="A46" s="9">
        <v>42</v>
      </c>
      <c r="B46" s="9" t="s">
        <v>79</v>
      </c>
      <c r="C46" s="9">
        <v>15</v>
      </c>
      <c r="D46" s="9" t="s">
        <v>35</v>
      </c>
      <c r="E46" s="13" t="s">
        <v>85</v>
      </c>
      <c r="F46" s="11">
        <v>10.1</v>
      </c>
      <c r="G46" s="12" t="s">
        <v>21</v>
      </c>
      <c r="H46" s="12" t="s">
        <v>67</v>
      </c>
      <c r="I46" s="13">
        <v>23567</v>
      </c>
      <c r="J46" s="13"/>
      <c r="K46" s="12"/>
      <c r="L46" s="13"/>
      <c r="M46" s="13"/>
      <c r="N46" s="13"/>
      <c r="O46" s="13"/>
      <c r="P46" s="13"/>
      <c r="Q46" s="12"/>
      <c r="R46" s="22"/>
      <c r="S46" s="15"/>
    </row>
    <row r="47" spans="1:19" ht="15.5">
      <c r="A47" s="9">
        <v>43</v>
      </c>
      <c r="B47" s="9" t="s">
        <v>86</v>
      </c>
      <c r="C47" s="9"/>
      <c r="D47" s="9"/>
      <c r="E47" s="13" t="s">
        <v>87</v>
      </c>
      <c r="F47" s="11">
        <v>38.299999999999997</v>
      </c>
      <c r="G47" s="12" t="s">
        <v>21</v>
      </c>
      <c r="H47" s="12" t="s">
        <v>67</v>
      </c>
      <c r="I47" s="13">
        <v>89367</v>
      </c>
      <c r="J47" s="13"/>
      <c r="K47" s="12">
        <v>34944</v>
      </c>
      <c r="L47" s="13"/>
      <c r="M47" s="13"/>
      <c r="N47" s="13"/>
      <c r="O47" s="13"/>
      <c r="P47" s="13"/>
      <c r="Q47" s="12"/>
      <c r="R47" s="22"/>
      <c r="S47" s="15"/>
    </row>
    <row r="48" spans="1:19" ht="15.5">
      <c r="A48" s="9">
        <v>44</v>
      </c>
      <c r="B48" s="9" t="s">
        <v>88</v>
      </c>
      <c r="C48" s="9"/>
      <c r="D48" s="9"/>
      <c r="E48" s="13" t="s">
        <v>89</v>
      </c>
      <c r="F48" s="11">
        <v>42.7</v>
      </c>
      <c r="G48" s="12" t="s">
        <v>66</v>
      </c>
      <c r="H48" s="12" t="s">
        <v>67</v>
      </c>
      <c r="I48" s="13">
        <v>99633</v>
      </c>
      <c r="J48" s="13"/>
      <c r="K48" s="12"/>
      <c r="L48" s="13"/>
      <c r="M48" s="13"/>
      <c r="N48" s="13"/>
      <c r="O48" s="13"/>
      <c r="P48" s="13"/>
      <c r="Q48" s="12"/>
      <c r="R48" s="22"/>
      <c r="S48" s="15"/>
    </row>
    <row r="49" spans="1:19" ht="15.5">
      <c r="A49" s="9">
        <v>45</v>
      </c>
      <c r="B49" s="9" t="s">
        <v>90</v>
      </c>
      <c r="C49" s="9"/>
      <c r="D49" s="9"/>
      <c r="E49" s="13" t="s">
        <v>91</v>
      </c>
      <c r="F49" s="11">
        <v>46.9</v>
      </c>
      <c r="G49" s="12" t="s">
        <v>66</v>
      </c>
      <c r="H49" s="12" t="s">
        <v>67</v>
      </c>
      <c r="I49" s="13">
        <v>109433</v>
      </c>
      <c r="J49" s="13"/>
      <c r="K49" s="12"/>
      <c r="L49" s="13"/>
      <c r="M49" s="13"/>
      <c r="N49" s="13"/>
      <c r="O49" s="13"/>
      <c r="P49" s="13"/>
      <c r="Q49" s="12"/>
      <c r="R49" s="22"/>
      <c r="S49" s="15"/>
    </row>
    <row r="50" spans="1:19" ht="15.5">
      <c r="A50" s="9">
        <v>46</v>
      </c>
      <c r="B50" s="9" t="s">
        <v>92</v>
      </c>
      <c r="C50" s="9"/>
      <c r="D50" s="9"/>
      <c r="E50" s="13" t="s">
        <v>93</v>
      </c>
      <c r="F50" s="11">
        <v>56.1</v>
      </c>
      <c r="G50" s="12" t="s">
        <v>66</v>
      </c>
      <c r="H50" s="12" t="s">
        <v>67</v>
      </c>
      <c r="I50" s="13">
        <v>130900</v>
      </c>
      <c r="J50" s="13"/>
      <c r="K50" s="12"/>
      <c r="L50" s="13"/>
      <c r="M50" s="13">
        <v>17635</v>
      </c>
      <c r="N50" s="13"/>
      <c r="O50" s="13"/>
      <c r="P50" s="13"/>
      <c r="Q50" s="12"/>
      <c r="R50" s="22"/>
      <c r="S50" s="15">
        <v>180</v>
      </c>
    </row>
    <row r="51" spans="1:19" ht="15.5">
      <c r="A51" s="9">
        <v>47</v>
      </c>
      <c r="B51" s="9" t="s">
        <v>94</v>
      </c>
      <c r="C51" s="9"/>
      <c r="D51" s="9"/>
      <c r="E51" s="13" t="s">
        <v>95</v>
      </c>
      <c r="F51" s="11">
        <v>60</v>
      </c>
      <c r="G51" s="12" t="s">
        <v>66</v>
      </c>
      <c r="H51" s="12" t="s">
        <v>67</v>
      </c>
      <c r="I51" s="13">
        <v>140000</v>
      </c>
      <c r="J51" s="13"/>
      <c r="K51" s="12"/>
      <c r="L51" s="13">
        <v>9292</v>
      </c>
      <c r="M51" s="13">
        <v>10100</v>
      </c>
      <c r="N51" s="13"/>
      <c r="O51" s="13"/>
      <c r="P51" s="13"/>
      <c r="Q51" s="12"/>
      <c r="R51" s="22"/>
      <c r="S51" s="15"/>
    </row>
    <row r="52" spans="1:19" ht="15.5">
      <c r="A52" s="9">
        <v>48</v>
      </c>
      <c r="B52" s="9" t="s">
        <v>96</v>
      </c>
      <c r="C52" s="9"/>
      <c r="D52" s="9"/>
      <c r="E52" s="13" t="s">
        <v>97</v>
      </c>
      <c r="F52" s="11">
        <v>57</v>
      </c>
      <c r="G52" s="9" t="s">
        <v>66</v>
      </c>
      <c r="H52" s="12"/>
      <c r="I52" s="13">
        <v>133000</v>
      </c>
      <c r="J52" s="13"/>
      <c r="K52" s="27">
        <v>15010</v>
      </c>
      <c r="L52" s="13"/>
      <c r="M52" s="13"/>
      <c r="N52" s="13"/>
      <c r="O52" s="13"/>
      <c r="P52" s="13"/>
      <c r="Q52" s="27"/>
      <c r="R52" s="28"/>
      <c r="S52" s="15">
        <v>620</v>
      </c>
    </row>
    <row r="53" spans="1:19" ht="15.5">
      <c r="A53" s="9">
        <v>49</v>
      </c>
      <c r="B53" s="9" t="s">
        <v>98</v>
      </c>
      <c r="C53" s="9"/>
      <c r="D53" s="9"/>
      <c r="E53" s="13" t="s">
        <v>99</v>
      </c>
      <c r="F53" s="11">
        <v>30</v>
      </c>
      <c r="G53" s="9" t="s">
        <v>66</v>
      </c>
      <c r="H53" s="12" t="s">
        <v>67</v>
      </c>
      <c r="I53" s="13">
        <v>70000</v>
      </c>
      <c r="J53" s="13"/>
      <c r="K53" s="27"/>
      <c r="L53" s="13">
        <v>10575</v>
      </c>
      <c r="M53" s="13"/>
      <c r="N53" s="13"/>
      <c r="O53" s="13"/>
      <c r="P53" s="13"/>
      <c r="Q53" s="27"/>
      <c r="R53" s="28"/>
      <c r="S53" s="15"/>
    </row>
    <row r="54" spans="1:19" ht="15.5">
      <c r="A54" s="9">
        <v>50</v>
      </c>
      <c r="B54" s="9" t="s">
        <v>100</v>
      </c>
      <c r="C54" s="9"/>
      <c r="D54" s="9"/>
      <c r="E54" s="13" t="s">
        <v>101</v>
      </c>
      <c r="F54" s="11">
        <v>17</v>
      </c>
      <c r="G54" s="9" t="s">
        <v>66</v>
      </c>
      <c r="H54" s="12" t="s">
        <v>67</v>
      </c>
      <c r="I54" s="13">
        <v>39667</v>
      </c>
      <c r="J54" s="13"/>
      <c r="K54" s="27">
        <v>19194</v>
      </c>
      <c r="L54" s="13"/>
      <c r="M54" s="13"/>
      <c r="N54" s="13"/>
      <c r="O54" s="13"/>
      <c r="P54" s="13"/>
      <c r="Q54" s="27"/>
      <c r="R54" s="28"/>
      <c r="S54" s="15"/>
    </row>
    <row r="55" spans="1:19" ht="15.5">
      <c r="A55" s="9">
        <v>51</v>
      </c>
      <c r="B55" s="9" t="s">
        <v>102</v>
      </c>
      <c r="C55" s="9"/>
      <c r="D55" s="9"/>
      <c r="E55" s="13" t="s">
        <v>103</v>
      </c>
      <c r="F55" s="11">
        <v>30.2</v>
      </c>
      <c r="G55" s="9" t="s">
        <v>66</v>
      </c>
      <c r="H55" s="12" t="s">
        <v>67</v>
      </c>
      <c r="I55" s="13">
        <v>70467</v>
      </c>
      <c r="J55" s="13"/>
      <c r="K55" s="27"/>
      <c r="L55" s="13"/>
      <c r="M55" s="13"/>
      <c r="N55" s="13"/>
      <c r="O55" s="13"/>
      <c r="P55" s="13"/>
      <c r="Q55" s="27"/>
      <c r="R55" s="28"/>
      <c r="S55" s="15"/>
    </row>
    <row r="56" spans="1:19" ht="15.5">
      <c r="A56" s="9">
        <v>52</v>
      </c>
      <c r="B56" s="9" t="s">
        <v>104</v>
      </c>
      <c r="C56" s="9"/>
      <c r="D56" s="9"/>
      <c r="E56" s="13" t="s">
        <v>105</v>
      </c>
      <c r="F56" s="11">
        <v>29.3</v>
      </c>
      <c r="G56" s="9" t="s">
        <v>66</v>
      </c>
      <c r="H56" s="12" t="s">
        <v>67</v>
      </c>
      <c r="I56" s="13">
        <v>68367</v>
      </c>
      <c r="J56" s="13"/>
      <c r="K56" s="27"/>
      <c r="L56" s="13">
        <v>4139</v>
      </c>
      <c r="M56" s="13">
        <v>10380</v>
      </c>
      <c r="N56" s="13"/>
      <c r="O56" s="13"/>
      <c r="P56" s="13"/>
      <c r="Q56" s="27"/>
      <c r="R56" s="28"/>
      <c r="S56" s="15"/>
    </row>
    <row r="57" spans="1:19" ht="15.5">
      <c r="A57" s="9">
        <v>53</v>
      </c>
      <c r="B57" s="9" t="s">
        <v>106</v>
      </c>
      <c r="C57" s="9"/>
      <c r="D57" s="9"/>
      <c r="E57" s="13" t="s">
        <v>107</v>
      </c>
      <c r="F57" s="11">
        <v>13</v>
      </c>
      <c r="G57" s="9" t="s">
        <v>66</v>
      </c>
      <c r="H57" s="12" t="s">
        <v>67</v>
      </c>
      <c r="I57" s="13">
        <v>30333</v>
      </c>
      <c r="J57" s="13"/>
      <c r="K57" s="27"/>
      <c r="L57" s="13"/>
      <c r="M57" s="13"/>
      <c r="N57" s="13"/>
      <c r="O57" s="13"/>
      <c r="P57" s="13"/>
      <c r="Q57" s="27"/>
      <c r="R57" s="28"/>
      <c r="S57" s="15"/>
    </row>
    <row r="58" spans="1:19" ht="15.5">
      <c r="A58" s="9">
        <v>54</v>
      </c>
      <c r="B58" s="9" t="s">
        <v>108</v>
      </c>
      <c r="C58" s="9"/>
      <c r="D58" s="9"/>
      <c r="E58" s="13" t="s">
        <v>109</v>
      </c>
      <c r="F58" s="11">
        <v>8.9</v>
      </c>
      <c r="G58" s="9" t="s">
        <v>66</v>
      </c>
      <c r="H58" s="12" t="s">
        <v>67</v>
      </c>
      <c r="I58" s="13">
        <v>20767</v>
      </c>
      <c r="J58" s="13"/>
      <c r="K58" s="27"/>
      <c r="L58" s="13"/>
      <c r="M58" s="13">
        <v>12900</v>
      </c>
      <c r="N58" s="13"/>
      <c r="O58" s="13"/>
      <c r="P58" s="13"/>
      <c r="Q58" s="27"/>
      <c r="R58" s="28"/>
      <c r="S58" s="15"/>
    </row>
    <row r="59" spans="1:19" ht="15.5">
      <c r="A59" s="9">
        <v>55</v>
      </c>
      <c r="B59" s="9" t="s">
        <v>110</v>
      </c>
      <c r="C59" s="9"/>
      <c r="D59" s="9"/>
      <c r="E59" s="13" t="s">
        <v>111</v>
      </c>
      <c r="F59" s="11">
        <v>51</v>
      </c>
      <c r="G59" s="9" t="s">
        <v>66</v>
      </c>
      <c r="H59" s="12" t="s">
        <v>67</v>
      </c>
      <c r="I59" s="13">
        <v>119000</v>
      </c>
      <c r="J59" s="13"/>
      <c r="K59" s="27"/>
      <c r="L59" s="13"/>
      <c r="M59" s="13"/>
      <c r="N59" s="13"/>
      <c r="O59" s="13"/>
      <c r="P59" s="13"/>
      <c r="Q59" s="27"/>
      <c r="R59" s="28"/>
      <c r="S59" s="15"/>
    </row>
    <row r="60" spans="1:19" ht="15.5">
      <c r="A60" s="9">
        <v>56</v>
      </c>
      <c r="B60" s="9" t="s">
        <v>110</v>
      </c>
      <c r="C60" s="9">
        <v>11</v>
      </c>
      <c r="D60" s="9" t="s">
        <v>35</v>
      </c>
      <c r="E60" s="13" t="s">
        <v>112</v>
      </c>
      <c r="F60" s="11">
        <v>1.3</v>
      </c>
      <c r="G60" s="9" t="s">
        <v>66</v>
      </c>
      <c r="H60" s="12" t="s">
        <v>67</v>
      </c>
      <c r="I60" s="13">
        <v>3033</v>
      </c>
      <c r="J60" s="13"/>
      <c r="K60" s="27"/>
      <c r="L60" s="13"/>
      <c r="M60" s="13"/>
      <c r="N60" s="13"/>
      <c r="O60" s="13"/>
      <c r="P60" s="13"/>
      <c r="Q60" s="27"/>
      <c r="R60" s="28"/>
      <c r="S60" s="15"/>
    </row>
    <row r="61" spans="1:19" ht="15.5">
      <c r="A61" s="9">
        <v>57</v>
      </c>
      <c r="B61" s="9" t="s">
        <v>110</v>
      </c>
      <c r="C61" s="9">
        <v>12</v>
      </c>
      <c r="D61" s="9" t="s">
        <v>35</v>
      </c>
      <c r="E61" s="13" t="s">
        <v>113</v>
      </c>
      <c r="F61" s="11">
        <v>0.7</v>
      </c>
      <c r="G61" s="9" t="s">
        <v>66</v>
      </c>
      <c r="H61" s="12" t="s">
        <v>67</v>
      </c>
      <c r="I61" s="13">
        <v>1633</v>
      </c>
      <c r="J61" s="13"/>
      <c r="K61" s="27"/>
      <c r="L61" s="13"/>
      <c r="M61" s="13"/>
      <c r="N61" s="13"/>
      <c r="O61" s="13"/>
      <c r="P61" s="13"/>
      <c r="Q61" s="27"/>
      <c r="R61" s="28"/>
      <c r="S61" s="15"/>
    </row>
    <row r="62" spans="1:19" ht="15.5">
      <c r="A62" s="9">
        <v>58</v>
      </c>
      <c r="B62" s="9" t="s">
        <v>110</v>
      </c>
      <c r="C62" s="9">
        <v>13</v>
      </c>
      <c r="D62" s="9" t="s">
        <v>35</v>
      </c>
      <c r="E62" s="13" t="s">
        <v>114</v>
      </c>
      <c r="F62" s="11">
        <v>0.6</v>
      </c>
      <c r="G62" s="9" t="s">
        <v>66</v>
      </c>
      <c r="H62" s="12" t="s">
        <v>67</v>
      </c>
      <c r="I62" s="13">
        <v>1400</v>
      </c>
      <c r="J62" s="13"/>
      <c r="K62" s="27"/>
      <c r="L62" s="13"/>
      <c r="M62" s="13"/>
      <c r="N62" s="13"/>
      <c r="O62" s="13"/>
      <c r="P62" s="13"/>
      <c r="Q62" s="27"/>
      <c r="R62" s="28"/>
      <c r="S62" s="15"/>
    </row>
    <row r="63" spans="1:19" ht="15.5">
      <c r="A63" s="9">
        <v>59</v>
      </c>
      <c r="B63" s="9" t="s">
        <v>115</v>
      </c>
      <c r="C63" s="9"/>
      <c r="D63" s="9"/>
      <c r="E63" s="13" t="s">
        <v>116</v>
      </c>
      <c r="F63" s="11">
        <v>3.4</v>
      </c>
      <c r="G63" s="9" t="s">
        <v>66</v>
      </c>
      <c r="H63" s="12" t="s">
        <v>67</v>
      </c>
      <c r="I63" s="13">
        <v>7933</v>
      </c>
      <c r="J63" s="13"/>
      <c r="K63" s="27"/>
      <c r="L63" s="13"/>
      <c r="M63" s="13"/>
      <c r="N63" s="13"/>
      <c r="O63" s="13"/>
      <c r="P63" s="13"/>
      <c r="Q63" s="27"/>
      <c r="R63" s="28"/>
      <c r="S63" s="15"/>
    </row>
    <row r="64" spans="1:19" ht="15.5">
      <c r="A64" s="9">
        <v>60</v>
      </c>
      <c r="B64" s="9" t="s">
        <v>115</v>
      </c>
      <c r="C64" s="9">
        <v>11</v>
      </c>
      <c r="D64" s="9" t="s">
        <v>35</v>
      </c>
      <c r="E64" s="13" t="s">
        <v>117</v>
      </c>
      <c r="F64" s="11">
        <v>0.3</v>
      </c>
      <c r="G64" s="9" t="s">
        <v>66</v>
      </c>
      <c r="H64" s="12" t="s">
        <v>22</v>
      </c>
      <c r="I64" s="13">
        <v>700</v>
      </c>
      <c r="J64" s="13"/>
      <c r="K64" s="27"/>
      <c r="L64" s="13"/>
      <c r="M64" s="13"/>
      <c r="N64" s="13"/>
      <c r="O64" s="13"/>
      <c r="P64" s="13"/>
      <c r="Q64" s="27"/>
      <c r="R64" s="28"/>
      <c r="S64" s="15"/>
    </row>
    <row r="65" spans="1:19" ht="15.5">
      <c r="A65" s="9">
        <v>61</v>
      </c>
      <c r="B65" s="9" t="s">
        <v>115</v>
      </c>
      <c r="C65" s="9">
        <v>12</v>
      </c>
      <c r="D65" s="9" t="s">
        <v>35</v>
      </c>
      <c r="E65" s="13" t="s">
        <v>118</v>
      </c>
      <c r="F65" s="11">
        <v>0.8</v>
      </c>
      <c r="G65" s="9" t="s">
        <v>66</v>
      </c>
      <c r="H65" s="12" t="s">
        <v>67</v>
      </c>
      <c r="I65" s="13">
        <v>1867</v>
      </c>
      <c r="J65" s="13"/>
      <c r="K65" s="27"/>
      <c r="L65" s="13"/>
      <c r="M65" s="13"/>
      <c r="N65" s="13"/>
      <c r="O65" s="13"/>
      <c r="P65" s="13"/>
      <c r="Q65" s="27"/>
      <c r="R65" s="28"/>
      <c r="S65" s="15"/>
    </row>
    <row r="66" spans="1:19" ht="15.5">
      <c r="A66" s="9">
        <v>62</v>
      </c>
      <c r="B66" s="9" t="s">
        <v>115</v>
      </c>
      <c r="C66" s="9">
        <v>13</v>
      </c>
      <c r="D66" s="9" t="s">
        <v>35</v>
      </c>
      <c r="E66" s="13" t="s">
        <v>119</v>
      </c>
      <c r="F66" s="11">
        <v>2.8</v>
      </c>
      <c r="G66" s="9" t="s">
        <v>66</v>
      </c>
      <c r="H66" s="12" t="s">
        <v>67</v>
      </c>
      <c r="I66" s="13">
        <v>6533</v>
      </c>
      <c r="J66" s="13"/>
      <c r="K66" s="27"/>
      <c r="L66" s="13"/>
      <c r="M66" s="13"/>
      <c r="N66" s="13"/>
      <c r="O66" s="13"/>
      <c r="P66" s="13"/>
      <c r="Q66" s="27"/>
      <c r="R66" s="28"/>
      <c r="S66" s="15"/>
    </row>
    <row r="67" spans="1:19" ht="15.5">
      <c r="A67" s="9">
        <v>63</v>
      </c>
      <c r="B67" s="9" t="s">
        <v>120</v>
      </c>
      <c r="C67" s="9"/>
      <c r="D67" s="9"/>
      <c r="E67" s="13" t="s">
        <v>121</v>
      </c>
      <c r="F67" s="11">
        <v>19</v>
      </c>
      <c r="G67" s="9" t="s">
        <v>21</v>
      </c>
      <c r="H67" s="12" t="s">
        <v>67</v>
      </c>
      <c r="I67" s="13">
        <v>44333</v>
      </c>
      <c r="J67" s="13"/>
      <c r="K67" s="27"/>
      <c r="L67" s="13"/>
      <c r="M67" s="13"/>
      <c r="N67" s="13"/>
      <c r="O67" s="13"/>
      <c r="P67" s="13"/>
      <c r="Q67" s="27"/>
      <c r="R67" s="28"/>
      <c r="S67" s="15"/>
    </row>
    <row r="68" spans="1:19" ht="15.5">
      <c r="A68" s="9">
        <v>64</v>
      </c>
      <c r="B68" s="9" t="s">
        <v>122</v>
      </c>
      <c r="C68" s="9"/>
      <c r="D68" s="9"/>
      <c r="E68" s="13" t="s">
        <v>123</v>
      </c>
      <c r="F68" s="11">
        <v>28.4</v>
      </c>
      <c r="G68" s="9" t="s">
        <v>21</v>
      </c>
      <c r="H68" s="12" t="s">
        <v>22</v>
      </c>
      <c r="I68" s="13">
        <v>66267</v>
      </c>
      <c r="J68" s="13"/>
      <c r="K68" s="27"/>
      <c r="L68" s="13"/>
      <c r="M68" s="13"/>
      <c r="N68" s="13"/>
      <c r="O68" s="13"/>
      <c r="P68" s="13"/>
      <c r="Q68" s="27"/>
      <c r="R68" s="28"/>
      <c r="S68" s="15"/>
    </row>
    <row r="69" spans="1:19" ht="15.5">
      <c r="A69" s="9">
        <v>65</v>
      </c>
      <c r="B69" s="9" t="s">
        <v>124</v>
      </c>
      <c r="C69" s="9"/>
      <c r="D69" s="9"/>
      <c r="E69" s="13" t="s">
        <v>125</v>
      </c>
      <c r="F69" s="11">
        <v>72.900000000000006</v>
      </c>
      <c r="G69" s="9" t="s">
        <v>21</v>
      </c>
      <c r="H69" s="12" t="s">
        <v>22</v>
      </c>
      <c r="I69" s="13">
        <v>170100</v>
      </c>
      <c r="J69" s="13"/>
      <c r="K69" s="27"/>
      <c r="L69" s="13"/>
      <c r="M69" s="13">
        <v>12900</v>
      </c>
      <c r="N69" s="13"/>
      <c r="O69" s="13"/>
      <c r="P69" s="13"/>
      <c r="Q69" s="27"/>
      <c r="R69" s="28"/>
      <c r="S69" s="15"/>
    </row>
    <row r="70" spans="1:19" ht="15.5">
      <c r="A70" s="9">
        <v>66</v>
      </c>
      <c r="B70" s="9" t="s">
        <v>126</v>
      </c>
      <c r="C70" s="9"/>
      <c r="D70" s="9"/>
      <c r="E70" s="13" t="s">
        <v>127</v>
      </c>
      <c r="F70" s="11">
        <v>26.9</v>
      </c>
      <c r="G70" s="9" t="s">
        <v>21</v>
      </c>
      <c r="H70" s="12" t="s">
        <v>22</v>
      </c>
      <c r="I70" s="13">
        <v>62767</v>
      </c>
      <c r="J70" s="13"/>
      <c r="K70" s="27"/>
      <c r="L70" s="13">
        <v>9885</v>
      </c>
      <c r="M70" s="13"/>
      <c r="N70" s="13"/>
      <c r="O70" s="13"/>
      <c r="P70" s="13"/>
      <c r="Q70" s="27"/>
      <c r="R70" s="28"/>
      <c r="S70" s="15"/>
    </row>
    <row r="71" spans="1:19" ht="15.5">
      <c r="A71" s="9">
        <v>67</v>
      </c>
      <c r="B71" s="9" t="s">
        <v>128</v>
      </c>
      <c r="C71" s="25"/>
      <c r="D71" s="25"/>
      <c r="E71" s="13" t="s">
        <v>129</v>
      </c>
      <c r="F71" s="11">
        <v>40.9</v>
      </c>
      <c r="G71" s="9" t="s">
        <v>21</v>
      </c>
      <c r="H71" s="9" t="s">
        <v>22</v>
      </c>
      <c r="I71" s="13">
        <v>95433</v>
      </c>
      <c r="J71" s="13"/>
      <c r="K71" s="27"/>
      <c r="L71" s="13"/>
      <c r="M71" s="13"/>
      <c r="N71" s="13"/>
      <c r="O71" s="13"/>
      <c r="P71" s="13"/>
      <c r="Q71" s="27"/>
      <c r="R71" s="28"/>
      <c r="S71" s="15"/>
    </row>
    <row r="72" spans="1:19" ht="15.5">
      <c r="A72" s="9">
        <v>68</v>
      </c>
      <c r="B72" s="9" t="s">
        <v>130</v>
      </c>
      <c r="C72" s="25"/>
      <c r="D72" s="25"/>
      <c r="E72" s="13" t="s">
        <v>131</v>
      </c>
      <c r="F72" s="11">
        <v>52</v>
      </c>
      <c r="G72" s="9" t="s">
        <v>21</v>
      </c>
      <c r="H72" s="9" t="s">
        <v>22</v>
      </c>
      <c r="I72" s="13">
        <v>121333</v>
      </c>
      <c r="J72" s="13"/>
      <c r="K72" s="27"/>
      <c r="L72" s="13"/>
      <c r="M72" s="13"/>
      <c r="N72" s="13"/>
      <c r="O72" s="13"/>
      <c r="P72" s="13"/>
      <c r="Q72" s="27"/>
      <c r="R72" s="28"/>
      <c r="S72" s="15"/>
    </row>
    <row r="73" spans="1:19" ht="15.5">
      <c r="A73" s="9">
        <v>69</v>
      </c>
      <c r="B73" s="9" t="s">
        <v>132</v>
      </c>
      <c r="C73" s="25"/>
      <c r="D73" s="25"/>
      <c r="E73" s="13" t="s">
        <v>133</v>
      </c>
      <c r="F73" s="11">
        <v>68.7</v>
      </c>
      <c r="G73" s="9" t="s">
        <v>21</v>
      </c>
      <c r="H73" s="9" t="s">
        <v>22</v>
      </c>
      <c r="I73" s="13">
        <v>160300</v>
      </c>
      <c r="J73" s="13"/>
      <c r="K73" s="27"/>
      <c r="L73" s="13"/>
      <c r="M73" s="13"/>
      <c r="N73" s="13"/>
      <c r="O73" s="13"/>
      <c r="P73" s="13"/>
      <c r="Q73" s="27"/>
      <c r="R73" s="28"/>
      <c r="S73" s="15"/>
    </row>
    <row r="74" spans="1:19" ht="15.5">
      <c r="A74" s="9">
        <v>70</v>
      </c>
      <c r="B74" s="9" t="s">
        <v>134</v>
      </c>
      <c r="C74" s="9"/>
      <c r="D74" s="9"/>
      <c r="E74" s="13" t="s">
        <v>135</v>
      </c>
      <c r="F74" s="11">
        <v>57.1</v>
      </c>
      <c r="G74" s="9" t="s">
        <v>21</v>
      </c>
      <c r="H74" s="12" t="s">
        <v>22</v>
      </c>
      <c r="I74" s="13">
        <v>114200</v>
      </c>
      <c r="J74" s="13"/>
      <c r="K74" s="27"/>
      <c r="L74" s="13"/>
      <c r="M74" s="13"/>
      <c r="N74" s="13"/>
      <c r="O74" s="13"/>
      <c r="P74" s="13"/>
      <c r="Q74" s="27"/>
      <c r="R74" s="28"/>
      <c r="S74" s="15"/>
    </row>
    <row r="75" spans="1:19" ht="15.5">
      <c r="A75" s="9">
        <v>71</v>
      </c>
      <c r="B75" s="9" t="s">
        <v>136</v>
      </c>
      <c r="C75" s="9"/>
      <c r="D75" s="9"/>
      <c r="E75" s="13" t="s">
        <v>137</v>
      </c>
      <c r="F75" s="11">
        <v>6.4</v>
      </c>
      <c r="G75" s="9" t="s">
        <v>21</v>
      </c>
      <c r="H75" s="12" t="s">
        <v>22</v>
      </c>
      <c r="I75" s="13">
        <v>14933</v>
      </c>
      <c r="J75" s="13"/>
      <c r="K75" s="27"/>
      <c r="L75" s="13"/>
      <c r="M75" s="13"/>
      <c r="N75" s="13"/>
      <c r="O75" s="13"/>
      <c r="P75" s="13"/>
      <c r="Q75" s="27"/>
      <c r="R75" s="28"/>
      <c r="S75" s="15"/>
    </row>
    <row r="76" spans="1:19" ht="15.5">
      <c r="A76" s="9">
        <v>72</v>
      </c>
      <c r="B76" s="9" t="s">
        <v>136</v>
      </c>
      <c r="C76" s="9">
        <v>11</v>
      </c>
      <c r="D76" s="9" t="s">
        <v>35</v>
      </c>
      <c r="E76" s="13" t="s">
        <v>138</v>
      </c>
      <c r="F76" s="11">
        <v>3.4</v>
      </c>
      <c r="G76" s="9" t="s">
        <v>21</v>
      </c>
      <c r="H76" s="12" t="s">
        <v>22</v>
      </c>
      <c r="I76" s="13">
        <v>7933</v>
      </c>
      <c r="J76" s="13"/>
      <c r="K76" s="27"/>
      <c r="L76" s="13"/>
      <c r="M76" s="13"/>
      <c r="N76" s="13"/>
      <c r="O76" s="13"/>
      <c r="P76" s="13"/>
      <c r="Q76" s="27"/>
      <c r="R76" s="28"/>
      <c r="S76" s="15"/>
    </row>
    <row r="77" spans="1:19" ht="15.5">
      <c r="A77" s="9">
        <v>73</v>
      </c>
      <c r="B77" s="9" t="s">
        <v>136</v>
      </c>
      <c r="C77" s="9">
        <v>12</v>
      </c>
      <c r="D77" s="9" t="s">
        <v>35</v>
      </c>
      <c r="E77" s="13" t="s">
        <v>139</v>
      </c>
      <c r="F77" s="11">
        <v>0.3</v>
      </c>
      <c r="G77" s="9" t="s">
        <v>21</v>
      </c>
      <c r="H77" s="12" t="s">
        <v>22</v>
      </c>
      <c r="I77" s="13">
        <v>700</v>
      </c>
      <c r="J77" s="13"/>
      <c r="K77" s="27"/>
      <c r="L77" s="13"/>
      <c r="M77" s="13"/>
      <c r="N77" s="13"/>
      <c r="O77" s="13"/>
      <c r="P77" s="13"/>
      <c r="Q77" s="27"/>
      <c r="R77" s="28"/>
      <c r="S77" s="15"/>
    </row>
    <row r="78" spans="1:19" ht="15.5">
      <c r="A78" s="9">
        <v>74</v>
      </c>
      <c r="B78" s="9" t="s">
        <v>136</v>
      </c>
      <c r="C78" s="9">
        <v>13</v>
      </c>
      <c r="D78" s="9" t="s">
        <v>35</v>
      </c>
      <c r="E78" s="13" t="s">
        <v>140</v>
      </c>
      <c r="F78" s="11">
        <v>0.7</v>
      </c>
      <c r="G78" s="9" t="s">
        <v>21</v>
      </c>
      <c r="H78" s="12" t="s">
        <v>22</v>
      </c>
      <c r="I78" s="13">
        <v>1633</v>
      </c>
      <c r="J78" s="13"/>
      <c r="K78" s="27"/>
      <c r="L78" s="13"/>
      <c r="M78" s="13"/>
      <c r="N78" s="13"/>
      <c r="O78" s="13"/>
      <c r="P78" s="13"/>
      <c r="Q78" s="27"/>
      <c r="R78" s="28"/>
      <c r="S78" s="15"/>
    </row>
    <row r="79" spans="1:19" ht="15.5">
      <c r="A79" s="9">
        <v>75</v>
      </c>
      <c r="B79" s="9" t="s">
        <v>136</v>
      </c>
      <c r="C79" s="9">
        <v>14</v>
      </c>
      <c r="D79" s="9" t="s">
        <v>35</v>
      </c>
      <c r="E79" s="13" t="s">
        <v>141</v>
      </c>
      <c r="F79" s="11">
        <v>0.5</v>
      </c>
      <c r="G79" s="9" t="s">
        <v>21</v>
      </c>
      <c r="H79" s="12" t="s">
        <v>22</v>
      </c>
      <c r="I79" s="13">
        <v>1167</v>
      </c>
      <c r="J79" s="13"/>
      <c r="K79" s="27"/>
      <c r="L79" s="13"/>
      <c r="M79" s="13"/>
      <c r="N79" s="13"/>
      <c r="O79" s="13"/>
      <c r="P79" s="13"/>
      <c r="Q79" s="27"/>
      <c r="R79" s="28"/>
      <c r="S79" s="15"/>
    </row>
    <row r="80" spans="1:19" ht="15.5">
      <c r="A80" s="9">
        <v>76</v>
      </c>
      <c r="B80" s="9" t="s">
        <v>142</v>
      </c>
      <c r="C80" s="9"/>
      <c r="D80" s="9"/>
      <c r="E80" s="13" t="s">
        <v>143</v>
      </c>
      <c r="F80" s="11">
        <v>0.5</v>
      </c>
      <c r="G80" s="9" t="s">
        <v>21</v>
      </c>
      <c r="H80" s="12" t="s">
        <v>22</v>
      </c>
      <c r="I80" s="13">
        <v>98233</v>
      </c>
      <c r="J80" s="13"/>
      <c r="K80" s="27"/>
      <c r="L80" s="13"/>
      <c r="M80" s="13"/>
      <c r="N80" s="13"/>
      <c r="O80" s="13"/>
      <c r="P80" s="13"/>
      <c r="Q80" s="27"/>
      <c r="R80" s="28"/>
      <c r="S80" s="15"/>
    </row>
    <row r="81" spans="1:19" ht="15.5">
      <c r="A81" s="9">
        <v>77</v>
      </c>
      <c r="B81" s="9" t="s">
        <v>142</v>
      </c>
      <c r="C81" s="9">
        <v>11</v>
      </c>
      <c r="D81" s="9" t="s">
        <v>35</v>
      </c>
      <c r="E81" s="13" t="s">
        <v>144</v>
      </c>
      <c r="F81" s="11">
        <v>1.2</v>
      </c>
      <c r="G81" s="9" t="s">
        <v>21</v>
      </c>
      <c r="H81" s="12" t="s">
        <v>22</v>
      </c>
      <c r="I81" s="13">
        <v>1167</v>
      </c>
      <c r="J81" s="13"/>
      <c r="K81" s="27"/>
      <c r="L81" s="13"/>
      <c r="M81" s="13"/>
      <c r="N81" s="13"/>
      <c r="O81" s="13"/>
      <c r="P81" s="13"/>
      <c r="Q81" s="27"/>
      <c r="R81" s="28"/>
      <c r="S81" s="15"/>
    </row>
    <row r="82" spans="1:19" ht="15.5">
      <c r="A82" s="9">
        <v>78</v>
      </c>
      <c r="B82" s="9" t="s">
        <v>142</v>
      </c>
      <c r="C82" s="9">
        <v>12</v>
      </c>
      <c r="D82" s="9" t="s">
        <v>35</v>
      </c>
      <c r="E82" s="13" t="s">
        <v>145</v>
      </c>
      <c r="F82" s="11">
        <v>0.8</v>
      </c>
      <c r="G82" s="9" t="s">
        <v>21</v>
      </c>
      <c r="H82" s="12" t="s">
        <v>22</v>
      </c>
      <c r="I82" s="13">
        <v>2800</v>
      </c>
      <c r="J82" s="13"/>
      <c r="K82" s="13"/>
      <c r="L82" s="13"/>
      <c r="M82" s="13"/>
      <c r="N82" s="13"/>
      <c r="O82" s="13"/>
      <c r="P82" s="13"/>
      <c r="Q82" s="13"/>
      <c r="R82" s="14"/>
      <c r="S82" s="15"/>
    </row>
    <row r="83" spans="1:19" ht="15.5">
      <c r="A83" s="9">
        <v>79</v>
      </c>
      <c r="B83" s="9" t="s">
        <v>142</v>
      </c>
      <c r="C83" s="9">
        <v>13</v>
      </c>
      <c r="D83" s="9" t="s">
        <v>35</v>
      </c>
      <c r="E83" s="13" t="s">
        <v>146</v>
      </c>
      <c r="F83" s="11">
        <v>1.2</v>
      </c>
      <c r="G83" s="9" t="s">
        <v>21</v>
      </c>
      <c r="H83" s="12" t="s">
        <v>22</v>
      </c>
      <c r="I83" s="13">
        <v>1867</v>
      </c>
      <c r="J83" s="13"/>
      <c r="K83" s="13"/>
      <c r="L83" s="13"/>
      <c r="M83" s="13"/>
      <c r="N83" s="13"/>
      <c r="O83" s="13"/>
      <c r="P83" s="13"/>
      <c r="Q83" s="13"/>
      <c r="R83" s="14"/>
      <c r="S83" s="15"/>
    </row>
    <row r="84" spans="1:19" ht="15.5">
      <c r="A84" s="9">
        <v>80</v>
      </c>
      <c r="B84" s="9" t="s">
        <v>142</v>
      </c>
      <c r="C84" s="9">
        <v>14</v>
      </c>
      <c r="D84" s="9" t="s">
        <v>35</v>
      </c>
      <c r="E84" s="13" t="s">
        <v>147</v>
      </c>
      <c r="F84" s="11">
        <v>10.1</v>
      </c>
      <c r="G84" s="9" t="s">
        <v>21</v>
      </c>
      <c r="H84" s="12" t="s">
        <v>22</v>
      </c>
      <c r="I84" s="13">
        <v>2800</v>
      </c>
      <c r="J84" s="13"/>
      <c r="K84" s="13"/>
      <c r="L84" s="13"/>
      <c r="M84" s="13"/>
      <c r="N84" s="13"/>
      <c r="O84" s="13"/>
      <c r="P84" s="13"/>
      <c r="Q84" s="13"/>
      <c r="R84" s="14"/>
      <c r="S84" s="15"/>
    </row>
    <row r="85" spans="1:19" ht="15.5">
      <c r="A85" s="9">
        <v>81</v>
      </c>
      <c r="B85" s="9" t="s">
        <v>142</v>
      </c>
      <c r="C85" s="9">
        <v>15</v>
      </c>
      <c r="D85" s="9" t="s">
        <v>35</v>
      </c>
      <c r="E85" s="13" t="s">
        <v>148</v>
      </c>
      <c r="F85" s="11">
        <v>1</v>
      </c>
      <c r="G85" s="9" t="s">
        <v>21</v>
      </c>
      <c r="H85" s="12" t="s">
        <v>22</v>
      </c>
      <c r="I85" s="13">
        <v>23567</v>
      </c>
      <c r="J85" s="13"/>
      <c r="K85" s="13"/>
      <c r="L85" s="13"/>
      <c r="M85" s="13"/>
      <c r="N85" s="13"/>
      <c r="O85" s="13"/>
      <c r="P85" s="13"/>
      <c r="Q85" s="13"/>
      <c r="R85" s="14"/>
      <c r="S85" s="15"/>
    </row>
    <row r="86" spans="1:19" ht="15.5">
      <c r="A86" s="9">
        <v>82</v>
      </c>
      <c r="B86" s="9" t="s">
        <v>142</v>
      </c>
      <c r="C86" s="9">
        <v>16</v>
      </c>
      <c r="D86" s="9" t="s">
        <v>35</v>
      </c>
      <c r="E86" s="13" t="s">
        <v>149</v>
      </c>
      <c r="F86" s="11">
        <v>42.1</v>
      </c>
      <c r="G86" s="9" t="s">
        <v>21</v>
      </c>
      <c r="H86" s="12" t="s">
        <v>22</v>
      </c>
      <c r="I86" s="13">
        <v>2333</v>
      </c>
      <c r="J86" s="13"/>
      <c r="K86" s="13"/>
      <c r="L86" s="13"/>
      <c r="M86" s="13"/>
      <c r="N86" s="13"/>
      <c r="O86" s="13"/>
      <c r="P86" s="13"/>
      <c r="Q86" s="13"/>
      <c r="R86" s="14"/>
      <c r="S86" s="15"/>
    </row>
    <row r="87" spans="1:19" ht="15.5">
      <c r="A87" s="9">
        <v>83</v>
      </c>
      <c r="B87" s="9" t="s">
        <v>150</v>
      </c>
      <c r="C87" s="9"/>
      <c r="D87" s="9"/>
      <c r="E87" s="13" t="s">
        <v>151</v>
      </c>
      <c r="F87" s="11">
        <v>41</v>
      </c>
      <c r="G87" s="9" t="s">
        <v>21</v>
      </c>
      <c r="H87" s="12" t="s">
        <v>22</v>
      </c>
      <c r="I87" s="13">
        <v>95667</v>
      </c>
      <c r="J87" s="13"/>
      <c r="K87" s="13"/>
      <c r="L87" s="13"/>
      <c r="M87" s="13"/>
      <c r="N87" s="13"/>
      <c r="O87" s="13"/>
      <c r="P87" s="13"/>
      <c r="Q87" s="13"/>
      <c r="R87" s="14"/>
      <c r="S87" s="15"/>
    </row>
    <row r="88" spans="1:19" ht="15.5">
      <c r="A88" s="9">
        <v>84</v>
      </c>
      <c r="B88" s="9" t="s">
        <v>152</v>
      </c>
      <c r="C88" s="9"/>
      <c r="D88" s="9"/>
      <c r="E88" s="13" t="s">
        <v>153</v>
      </c>
      <c r="F88" s="11">
        <v>53.3</v>
      </c>
      <c r="G88" s="9" t="s">
        <v>21</v>
      </c>
      <c r="H88" s="12" t="s">
        <v>22</v>
      </c>
      <c r="I88" s="13">
        <v>124367</v>
      </c>
      <c r="J88" s="13"/>
      <c r="K88" s="13"/>
      <c r="L88" s="13"/>
      <c r="M88" s="13"/>
      <c r="N88" s="13"/>
      <c r="O88" s="13"/>
      <c r="P88" s="13"/>
      <c r="Q88" s="13"/>
      <c r="R88" s="14"/>
      <c r="S88" s="15"/>
    </row>
    <row r="89" spans="1:19" ht="15.5">
      <c r="A89" s="9">
        <v>85</v>
      </c>
      <c r="B89" s="9" t="s">
        <v>154</v>
      </c>
      <c r="C89" s="9"/>
      <c r="D89" s="9"/>
      <c r="E89" s="13" t="s">
        <v>155</v>
      </c>
      <c r="F89" s="11">
        <v>57</v>
      </c>
      <c r="G89" s="9" t="s">
        <v>21</v>
      </c>
      <c r="H89" s="12" t="s">
        <v>22</v>
      </c>
      <c r="I89" s="13">
        <v>133000</v>
      </c>
      <c r="J89" s="13"/>
      <c r="K89" s="13"/>
      <c r="L89" s="13"/>
      <c r="M89" s="13"/>
      <c r="N89" s="13"/>
      <c r="O89" s="13"/>
      <c r="P89" s="13"/>
      <c r="Q89" s="13"/>
      <c r="R89" s="14"/>
      <c r="S89" s="15"/>
    </row>
    <row r="90" spans="1:19" ht="15.5">
      <c r="A90" s="9">
        <v>86</v>
      </c>
      <c r="B90" s="9" t="s">
        <v>156</v>
      </c>
      <c r="C90" s="9"/>
      <c r="D90" s="9"/>
      <c r="E90" s="13" t="s">
        <v>157</v>
      </c>
      <c r="F90" s="11">
        <v>15.9</v>
      </c>
      <c r="G90" s="9" t="s">
        <v>21</v>
      </c>
      <c r="H90" s="12" t="s">
        <v>22</v>
      </c>
      <c r="I90" s="13">
        <v>37100</v>
      </c>
      <c r="J90" s="13"/>
      <c r="K90" s="13"/>
      <c r="L90" s="13"/>
      <c r="M90" s="13">
        <v>14985</v>
      </c>
      <c r="N90" s="13"/>
      <c r="O90" s="13"/>
      <c r="P90" s="13"/>
      <c r="Q90" s="13"/>
      <c r="R90" s="14"/>
      <c r="S90" s="15"/>
    </row>
    <row r="91" spans="1:19" ht="15.5">
      <c r="A91" s="9">
        <v>87</v>
      </c>
      <c r="B91" s="9" t="s">
        <v>158</v>
      </c>
      <c r="C91" s="9">
        <v>1</v>
      </c>
      <c r="D91" s="9"/>
      <c r="E91" s="13" t="s">
        <v>159</v>
      </c>
      <c r="F91" s="11">
        <v>23.7</v>
      </c>
      <c r="G91" s="12" t="s">
        <v>21</v>
      </c>
      <c r="H91" s="12" t="s">
        <v>22</v>
      </c>
      <c r="I91" s="13">
        <v>55300</v>
      </c>
      <c r="J91" s="13"/>
      <c r="K91" s="13"/>
      <c r="L91" s="13"/>
      <c r="M91" s="13">
        <v>39</v>
      </c>
      <c r="N91" s="13"/>
      <c r="O91" s="13"/>
      <c r="P91" s="13"/>
      <c r="Q91" s="13"/>
      <c r="R91" s="14"/>
      <c r="S91" s="15"/>
    </row>
    <row r="92" spans="1:19" ht="15.5">
      <c r="A92" s="9">
        <v>88</v>
      </c>
      <c r="B92" s="9" t="s">
        <v>158</v>
      </c>
      <c r="C92" s="9">
        <v>2</v>
      </c>
      <c r="D92" s="9"/>
      <c r="E92" s="13" t="s">
        <v>160</v>
      </c>
      <c r="F92" s="11">
        <v>28.5</v>
      </c>
      <c r="G92" s="12" t="s">
        <v>21</v>
      </c>
      <c r="H92" s="12" t="s">
        <v>22</v>
      </c>
      <c r="I92" s="13">
        <v>66500</v>
      </c>
      <c r="J92" s="13"/>
      <c r="K92" s="13"/>
      <c r="L92" s="13"/>
      <c r="M92" s="13"/>
      <c r="N92" s="13"/>
      <c r="O92" s="13"/>
      <c r="P92" s="13"/>
      <c r="Q92" s="13">
        <f>54+38+180</f>
        <v>272</v>
      </c>
      <c r="R92" s="14"/>
      <c r="S92" s="15"/>
    </row>
    <row r="93" spans="1:19" ht="15.5">
      <c r="A93" s="9">
        <v>89</v>
      </c>
      <c r="B93" s="9" t="s">
        <v>161</v>
      </c>
      <c r="C93" s="9"/>
      <c r="D93" s="9"/>
      <c r="E93" s="13" t="s">
        <v>162</v>
      </c>
      <c r="F93" s="11">
        <v>48.8</v>
      </c>
      <c r="G93" s="12" t="s">
        <v>21</v>
      </c>
      <c r="H93" s="12" t="s">
        <v>22</v>
      </c>
      <c r="I93" s="13">
        <v>113867</v>
      </c>
      <c r="J93" s="13"/>
      <c r="K93" s="13"/>
      <c r="L93" s="13"/>
      <c r="M93" s="13"/>
      <c r="N93" s="13"/>
      <c r="O93" s="13"/>
      <c r="P93" s="13"/>
      <c r="Q93" s="13">
        <f>68+44+150</f>
        <v>262</v>
      </c>
      <c r="R93" s="14"/>
      <c r="S93" s="15"/>
    </row>
    <row r="94" spans="1:19" ht="15.5">
      <c r="A94" s="9">
        <v>90</v>
      </c>
      <c r="B94" s="9" t="s">
        <v>163</v>
      </c>
      <c r="C94" s="9"/>
      <c r="D94" s="9"/>
      <c r="E94" s="13" t="s">
        <v>164</v>
      </c>
      <c r="F94" s="11">
        <v>42</v>
      </c>
      <c r="G94" s="12" t="s">
        <v>21</v>
      </c>
      <c r="H94" s="12" t="s">
        <v>22</v>
      </c>
      <c r="I94" s="13">
        <v>98000</v>
      </c>
      <c r="J94" s="13"/>
      <c r="K94" s="13"/>
      <c r="L94" s="13">
        <v>7324.52</v>
      </c>
      <c r="M94" s="13"/>
      <c r="N94" s="13"/>
      <c r="O94" s="13"/>
      <c r="P94" s="13"/>
      <c r="Q94" s="13"/>
      <c r="R94" s="14"/>
      <c r="S94" s="15"/>
    </row>
    <row r="95" spans="1:19" ht="15.5">
      <c r="A95" s="9">
        <v>91</v>
      </c>
      <c r="B95" s="9" t="s">
        <v>165</v>
      </c>
      <c r="C95" s="9"/>
      <c r="D95" s="9"/>
      <c r="E95" s="13" t="s">
        <v>166</v>
      </c>
      <c r="F95" s="11">
        <v>66</v>
      </c>
      <c r="G95" s="12" t="s">
        <v>21</v>
      </c>
      <c r="H95" s="12" t="s">
        <v>22</v>
      </c>
      <c r="I95" s="13">
        <v>154000</v>
      </c>
      <c r="J95" s="13"/>
      <c r="K95" s="13"/>
      <c r="L95" s="13"/>
      <c r="M95" s="13"/>
      <c r="N95" s="13"/>
      <c r="O95" s="13"/>
      <c r="P95" s="13"/>
      <c r="Q95" s="13"/>
      <c r="R95" s="14"/>
      <c r="S95" s="15"/>
    </row>
    <row r="96" spans="1:19" ht="15.5">
      <c r="A96" s="9">
        <v>92</v>
      </c>
      <c r="B96" s="9" t="s">
        <v>167</v>
      </c>
      <c r="C96" s="9"/>
      <c r="D96" s="9"/>
      <c r="E96" s="13" t="s">
        <v>168</v>
      </c>
      <c r="F96" s="11">
        <v>17.5</v>
      </c>
      <c r="G96" s="12" t="s">
        <v>66</v>
      </c>
      <c r="H96" s="12" t="s">
        <v>67</v>
      </c>
      <c r="I96" s="13">
        <v>40833</v>
      </c>
      <c r="J96" s="13"/>
      <c r="K96" s="13">
        <v>32000</v>
      </c>
      <c r="L96" s="13"/>
      <c r="M96" s="13"/>
      <c r="N96" s="13"/>
      <c r="O96" s="13"/>
      <c r="P96" s="13"/>
      <c r="Q96" s="13"/>
      <c r="R96" s="14"/>
      <c r="S96" s="15"/>
    </row>
    <row r="97" spans="1:19" ht="15.5">
      <c r="A97" s="9">
        <v>93</v>
      </c>
      <c r="B97" s="9" t="s">
        <v>169</v>
      </c>
      <c r="C97" s="9"/>
      <c r="D97" s="9"/>
      <c r="E97" s="13" t="s">
        <v>170</v>
      </c>
      <c r="F97" s="11">
        <v>28.9</v>
      </c>
      <c r="G97" s="12" t="s">
        <v>66</v>
      </c>
      <c r="H97" s="12" t="s">
        <v>67</v>
      </c>
      <c r="I97" s="13">
        <v>67433</v>
      </c>
      <c r="J97" s="13"/>
      <c r="K97" s="13">
        <v>50000</v>
      </c>
      <c r="L97" s="13"/>
      <c r="M97" s="13"/>
      <c r="N97" s="13"/>
      <c r="O97" s="13"/>
      <c r="P97" s="13"/>
      <c r="Q97" s="13"/>
      <c r="R97" s="14"/>
      <c r="S97" s="15"/>
    </row>
    <row r="98" spans="1:19" ht="15.5">
      <c r="A98" s="9">
        <v>94</v>
      </c>
      <c r="B98" s="9" t="s">
        <v>171</v>
      </c>
      <c r="C98" s="9"/>
      <c r="D98" s="9"/>
      <c r="E98" s="13" t="s">
        <v>172</v>
      </c>
      <c r="F98" s="11">
        <v>1.5</v>
      </c>
      <c r="G98" s="12" t="s">
        <v>66</v>
      </c>
      <c r="H98" s="12" t="s">
        <v>67</v>
      </c>
      <c r="I98" s="13">
        <v>3500</v>
      </c>
      <c r="J98" s="13"/>
      <c r="K98" s="13"/>
      <c r="L98" s="13"/>
      <c r="M98" s="13"/>
      <c r="N98" s="13"/>
      <c r="O98" s="13"/>
      <c r="P98" s="13"/>
      <c r="Q98" s="13"/>
      <c r="R98" s="14"/>
      <c r="S98" s="15"/>
    </row>
    <row r="99" spans="1:19" ht="15.5">
      <c r="A99" s="9">
        <v>95</v>
      </c>
      <c r="B99" s="9" t="s">
        <v>173</v>
      </c>
      <c r="C99" s="9"/>
      <c r="D99" s="9"/>
      <c r="E99" s="13" t="s">
        <v>174</v>
      </c>
      <c r="F99" s="11">
        <v>47.9</v>
      </c>
      <c r="G99" s="9" t="s">
        <v>66</v>
      </c>
      <c r="H99" s="12" t="s">
        <v>22</v>
      </c>
      <c r="I99" s="13">
        <v>111767</v>
      </c>
      <c r="J99" s="13"/>
      <c r="K99" s="13"/>
      <c r="L99" s="13">
        <v>4810</v>
      </c>
      <c r="M99" s="13"/>
      <c r="N99" s="13"/>
      <c r="O99" s="13"/>
      <c r="P99" s="13"/>
      <c r="Q99" s="13"/>
      <c r="R99" s="14"/>
      <c r="S99" s="15"/>
    </row>
    <row r="100" spans="1:19" ht="15.5">
      <c r="A100" s="9">
        <v>96</v>
      </c>
      <c r="B100" s="9" t="s">
        <v>175</v>
      </c>
      <c r="C100" s="9"/>
      <c r="D100" s="9"/>
      <c r="E100" s="13" t="s">
        <v>176</v>
      </c>
      <c r="F100" s="11">
        <v>33.700000000000003</v>
      </c>
      <c r="G100" s="9" t="s">
        <v>66</v>
      </c>
      <c r="H100" s="12" t="s">
        <v>22</v>
      </c>
      <c r="I100" s="13">
        <v>78633</v>
      </c>
      <c r="J100" s="13"/>
      <c r="K100" s="13">
        <v>2000</v>
      </c>
      <c r="L100" s="13"/>
      <c r="M100" s="13"/>
      <c r="N100" s="13"/>
      <c r="O100" s="13"/>
      <c r="P100" s="13"/>
      <c r="Q100" s="13"/>
      <c r="R100" s="14"/>
      <c r="S100" s="15"/>
    </row>
    <row r="101" spans="1:19" ht="15.5">
      <c r="A101" s="9">
        <v>97</v>
      </c>
      <c r="B101" s="9" t="s">
        <v>177</v>
      </c>
      <c r="C101" s="9"/>
      <c r="D101" s="9"/>
      <c r="E101" s="13" t="s">
        <v>178</v>
      </c>
      <c r="F101" s="11">
        <v>27</v>
      </c>
      <c r="G101" s="9" t="s">
        <v>66</v>
      </c>
      <c r="H101" s="12" t="s">
        <v>22</v>
      </c>
      <c r="I101" s="13">
        <v>63000</v>
      </c>
      <c r="J101" s="13"/>
      <c r="K101" s="13"/>
      <c r="L101" s="13"/>
      <c r="M101" s="13"/>
      <c r="N101" s="13"/>
      <c r="O101" s="13"/>
      <c r="P101" s="13"/>
      <c r="Q101" s="13"/>
      <c r="R101" s="14"/>
      <c r="S101" s="15"/>
    </row>
    <row r="102" spans="1:19" ht="15.5">
      <c r="A102" s="9">
        <v>98</v>
      </c>
      <c r="B102" s="9" t="s">
        <v>179</v>
      </c>
      <c r="C102" s="9"/>
      <c r="D102" s="9"/>
      <c r="E102" s="13" t="s">
        <v>180</v>
      </c>
      <c r="F102" s="11">
        <v>40.700000000000003</v>
      </c>
      <c r="G102" s="9" t="s">
        <v>66</v>
      </c>
      <c r="H102" s="12" t="s">
        <v>22</v>
      </c>
      <c r="I102" s="13">
        <v>94967</v>
      </c>
      <c r="J102" s="13"/>
      <c r="K102" s="13">
        <v>3778</v>
      </c>
      <c r="L102" s="13"/>
      <c r="M102" s="13"/>
      <c r="N102" s="13"/>
      <c r="O102" s="13"/>
      <c r="P102" s="13"/>
      <c r="Q102" s="13"/>
      <c r="R102" s="14"/>
      <c r="S102" s="15"/>
    </row>
    <row r="103" spans="1:19" ht="15.5">
      <c r="A103" s="9">
        <v>99</v>
      </c>
      <c r="B103" s="9" t="s">
        <v>181</v>
      </c>
      <c r="C103" s="9"/>
      <c r="D103" s="9"/>
      <c r="E103" s="13" t="s">
        <v>182</v>
      </c>
      <c r="F103" s="11">
        <v>20.6</v>
      </c>
      <c r="G103" s="9" t="s">
        <v>21</v>
      </c>
      <c r="H103" s="12" t="s">
        <v>22</v>
      </c>
      <c r="I103" s="13">
        <v>48067</v>
      </c>
      <c r="J103" s="13"/>
      <c r="K103" s="13"/>
      <c r="L103" s="13">
        <v>4366</v>
      </c>
      <c r="M103" s="13"/>
      <c r="N103" s="13"/>
      <c r="O103" s="13"/>
      <c r="P103" s="13"/>
      <c r="Q103" s="13"/>
      <c r="R103" s="14"/>
      <c r="S103" s="15"/>
    </row>
    <row r="104" spans="1:19" ht="15.5">
      <c r="A104" s="9">
        <v>100</v>
      </c>
      <c r="B104" s="9" t="s">
        <v>183</v>
      </c>
      <c r="C104" s="9"/>
      <c r="D104" s="9"/>
      <c r="E104" s="13" t="s">
        <v>184</v>
      </c>
      <c r="F104" s="11">
        <v>12.3</v>
      </c>
      <c r="G104" s="9" t="s">
        <v>21</v>
      </c>
      <c r="H104" s="12" t="s">
        <v>22</v>
      </c>
      <c r="I104" s="13">
        <v>28700</v>
      </c>
      <c r="J104" s="13"/>
      <c r="K104" s="13"/>
      <c r="L104" s="13">
        <v>8323</v>
      </c>
      <c r="M104" s="13"/>
      <c r="N104" s="13"/>
      <c r="O104" s="13"/>
      <c r="P104" s="13"/>
      <c r="Q104" s="13"/>
      <c r="R104" s="14"/>
      <c r="S104" s="15"/>
    </row>
    <row r="105" spans="1:19" ht="15.5">
      <c r="A105" s="9">
        <v>101</v>
      </c>
      <c r="B105" s="9" t="s">
        <v>185</v>
      </c>
      <c r="C105" s="9"/>
      <c r="D105" s="9"/>
      <c r="E105" s="13" t="s">
        <v>186</v>
      </c>
      <c r="F105" s="11">
        <v>50.9</v>
      </c>
      <c r="G105" s="9" t="s">
        <v>21</v>
      </c>
      <c r="H105" s="12" t="s">
        <v>22</v>
      </c>
      <c r="I105" s="13">
        <v>118767</v>
      </c>
      <c r="J105" s="13"/>
      <c r="K105" s="13"/>
      <c r="L105" s="13"/>
      <c r="M105" s="13"/>
      <c r="N105" s="13"/>
      <c r="O105" s="13"/>
      <c r="P105" s="13"/>
      <c r="Q105" s="13"/>
      <c r="R105" s="14"/>
      <c r="S105" s="15"/>
    </row>
    <row r="106" spans="1:19" ht="15.5">
      <c r="A106" s="9">
        <v>102</v>
      </c>
      <c r="B106" s="9" t="s">
        <v>187</v>
      </c>
      <c r="C106" s="9"/>
      <c r="D106" s="9"/>
      <c r="E106" s="13" t="s">
        <v>188</v>
      </c>
      <c r="F106" s="11">
        <v>19</v>
      </c>
      <c r="G106" s="9" t="s">
        <v>21</v>
      </c>
      <c r="H106" s="12" t="s">
        <v>22</v>
      </c>
      <c r="I106" s="13">
        <v>44333</v>
      </c>
      <c r="J106" s="13"/>
      <c r="K106" s="13"/>
      <c r="L106" s="13"/>
      <c r="M106" s="13"/>
      <c r="N106" s="13"/>
      <c r="O106" s="13"/>
      <c r="P106" s="13"/>
      <c r="Q106" s="13"/>
      <c r="R106" s="14"/>
      <c r="S106" s="15"/>
    </row>
    <row r="107" spans="1:19" ht="15.5">
      <c r="A107" s="9">
        <v>103</v>
      </c>
      <c r="B107" s="9" t="s">
        <v>189</v>
      </c>
      <c r="C107" s="9"/>
      <c r="D107" s="9"/>
      <c r="E107" s="13" t="s">
        <v>190</v>
      </c>
      <c r="F107" s="11">
        <v>1.3</v>
      </c>
      <c r="G107" s="9" t="s">
        <v>21</v>
      </c>
      <c r="H107" s="12" t="s">
        <v>67</v>
      </c>
      <c r="I107" s="13">
        <v>3033</v>
      </c>
      <c r="J107" s="13"/>
      <c r="K107" s="13"/>
      <c r="L107" s="13"/>
      <c r="M107" s="13"/>
      <c r="N107" s="13"/>
      <c r="O107" s="13"/>
      <c r="P107" s="13"/>
      <c r="Q107" s="13"/>
      <c r="R107" s="14"/>
      <c r="S107" s="15"/>
    </row>
    <row r="108" spans="1:19" ht="15.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30"/>
      <c r="S108" s="29"/>
    </row>
    <row r="109" spans="1:19" ht="15.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30"/>
      <c r="S109" s="29"/>
    </row>
    <row r="110" spans="1:19" ht="15.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30"/>
      <c r="S110" s="29"/>
    </row>
    <row r="111" spans="1:19" ht="15.5">
      <c r="A111" s="29"/>
      <c r="B111" s="29"/>
      <c r="C111" s="29"/>
      <c r="D111" s="29"/>
      <c r="E111" s="29"/>
      <c r="F111" s="33"/>
      <c r="G111" s="29"/>
      <c r="H111" s="29"/>
      <c r="I111" s="34"/>
      <c r="J111" s="29"/>
      <c r="K111" s="29"/>
      <c r="L111" s="29"/>
      <c r="M111" s="29"/>
      <c r="N111" s="29"/>
      <c r="O111" s="29"/>
      <c r="P111" s="29"/>
      <c r="Q111" s="29"/>
      <c r="R111" s="30"/>
      <c r="S111" s="34"/>
    </row>
    <row r="112" spans="1:19" ht="15.5">
      <c r="A112" s="29"/>
      <c r="B112" s="29"/>
      <c r="C112" s="29"/>
      <c r="D112" s="29"/>
      <c r="E112" s="29"/>
      <c r="F112" s="29"/>
      <c r="G112" s="29"/>
      <c r="H112" s="29"/>
      <c r="I112" s="34"/>
      <c r="J112" s="29"/>
      <c r="K112" s="29"/>
      <c r="L112" s="29"/>
      <c r="M112" s="29"/>
      <c r="N112" s="29"/>
      <c r="O112" s="29"/>
      <c r="P112" s="29"/>
      <c r="Q112" s="29"/>
      <c r="R112" s="30"/>
      <c r="S112" s="34"/>
    </row>
    <row r="113" spans="1:19" ht="15.5">
      <c r="A113" s="29"/>
      <c r="B113" s="29"/>
      <c r="C113" s="29"/>
      <c r="D113" s="29"/>
      <c r="E113" s="29"/>
      <c r="F113" s="29"/>
      <c r="G113" s="29"/>
      <c r="H113" s="29"/>
      <c r="I113" s="34"/>
      <c r="J113" s="29"/>
      <c r="K113" s="29"/>
      <c r="L113" s="29"/>
      <c r="M113" s="29"/>
      <c r="N113" s="29"/>
      <c r="O113" s="29"/>
      <c r="P113" s="29"/>
      <c r="Q113" s="29"/>
      <c r="R113" s="30"/>
      <c r="S113" s="34"/>
    </row>
    <row r="114" spans="1:19" ht="15.5">
      <c r="A114" s="29"/>
      <c r="B114" s="29"/>
      <c r="C114" s="29"/>
      <c r="D114" s="29"/>
      <c r="E114" s="29"/>
      <c r="F114" s="29"/>
      <c r="G114" s="29"/>
      <c r="H114" s="29"/>
      <c r="I114" s="34"/>
      <c r="J114" s="29"/>
      <c r="K114" s="29"/>
      <c r="L114" s="29"/>
      <c r="M114" s="29"/>
      <c r="N114" s="29"/>
      <c r="O114" s="29"/>
      <c r="P114" s="29"/>
      <c r="Q114" s="29"/>
      <c r="R114" s="30"/>
      <c r="S114" s="34"/>
    </row>
    <row r="115" spans="1:19" ht="15.5">
      <c r="A115" s="29"/>
      <c r="B115" s="29"/>
      <c r="C115" s="29"/>
      <c r="D115" s="29"/>
      <c r="E115" s="29"/>
      <c r="F115" s="29"/>
      <c r="G115" s="29"/>
      <c r="H115" s="29"/>
      <c r="I115" s="34"/>
      <c r="J115" s="29"/>
      <c r="K115" s="29"/>
      <c r="L115" s="29"/>
      <c r="M115" s="29"/>
      <c r="N115" s="29"/>
      <c r="O115" s="29"/>
      <c r="P115" s="29"/>
      <c r="Q115" s="29"/>
      <c r="R115" s="30"/>
      <c r="S115" s="34"/>
    </row>
    <row r="116" spans="1:19" ht="15.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30"/>
      <c r="S116" s="29"/>
    </row>
    <row r="117" spans="1:19" ht="15.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30"/>
      <c r="S117" s="29"/>
    </row>
    <row r="118" spans="1:19" ht="15.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30"/>
      <c r="S118" s="29"/>
    </row>
    <row r="119" spans="1:19" ht="15.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30"/>
      <c r="S119" s="29"/>
    </row>
    <row r="120" spans="1:19" ht="15.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30"/>
      <c r="S120" s="29"/>
    </row>
    <row r="121" spans="1:19" ht="15.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30"/>
      <c r="S121" s="29"/>
    </row>
    <row r="122" spans="1:19" ht="15.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30"/>
      <c r="S122" s="29"/>
    </row>
    <row r="123" spans="1:19" ht="15.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30"/>
      <c r="S123" s="29"/>
    </row>
    <row r="124" spans="1:19" ht="15.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30"/>
      <c r="S124" s="29"/>
    </row>
    <row r="125" spans="1:19" ht="15.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30"/>
      <c r="S125" s="29"/>
    </row>
    <row r="126" spans="1:19" ht="15.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30"/>
      <c r="S126" s="29"/>
    </row>
    <row r="127" spans="1:19" ht="15.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30"/>
      <c r="S127" s="29"/>
    </row>
    <row r="128" spans="1:19" ht="15.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30"/>
      <c r="S128" s="29"/>
    </row>
    <row r="129" spans="1:19" ht="15.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30"/>
      <c r="S129" s="29"/>
    </row>
    <row r="130" spans="1:19" ht="15.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30"/>
      <c r="S130" s="29"/>
    </row>
    <row r="131" spans="1:19" ht="15.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30"/>
      <c r="S131" s="29"/>
    </row>
    <row r="132" spans="1:19" ht="15.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30"/>
      <c r="S132" s="29"/>
    </row>
    <row r="133" spans="1:19" ht="15.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30"/>
      <c r="S133" s="29"/>
    </row>
    <row r="134" spans="1:19" ht="15.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30"/>
      <c r="S134" s="29"/>
    </row>
    <row r="135" spans="1:19" ht="15.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30"/>
      <c r="S135" s="29"/>
    </row>
    <row r="136" spans="1:19" ht="15.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30"/>
      <c r="S136" s="29"/>
    </row>
    <row r="137" spans="1:19" ht="15.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30"/>
      <c r="S137" s="29"/>
    </row>
    <row r="138" spans="1:19" ht="15.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30"/>
      <c r="S138" s="29"/>
    </row>
    <row r="139" spans="1:19" ht="15.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30"/>
      <c r="S139" s="29"/>
    </row>
    <row r="140" spans="1:19" ht="15.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30"/>
      <c r="S140" s="29"/>
    </row>
    <row r="141" spans="1:19" ht="15.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30"/>
      <c r="S141" s="29"/>
    </row>
    <row r="142" spans="1:19" ht="15.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30"/>
      <c r="S142" s="29"/>
    </row>
    <row r="143" spans="1:19" ht="15.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30"/>
      <c r="S143" s="29"/>
    </row>
    <row r="144" spans="1:19" ht="15.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30"/>
      <c r="S144" s="29"/>
    </row>
    <row r="145" spans="1:19" ht="15.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30"/>
      <c r="S145" s="29"/>
    </row>
    <row r="146" spans="1:19" ht="15.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30"/>
      <c r="S146" s="29"/>
    </row>
    <row r="147" spans="1:19" ht="15.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30"/>
      <c r="S147" s="29"/>
    </row>
    <row r="148" spans="1:19" ht="15.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30"/>
      <c r="S148" s="29"/>
    </row>
    <row r="149" spans="1:19" ht="15.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30"/>
      <c r="S149" s="29"/>
    </row>
    <row r="150" spans="1:19" ht="15.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30"/>
      <c r="S150" s="29"/>
    </row>
    <row r="151" spans="1:19" ht="15.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30"/>
      <c r="S151" s="29"/>
    </row>
    <row r="152" spans="1:19" ht="15.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30"/>
      <c r="S152" s="29"/>
    </row>
    <row r="153" spans="1:19" ht="15.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30"/>
      <c r="S153" s="29"/>
    </row>
    <row r="154" spans="1:19" ht="15.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30"/>
      <c r="S154" s="29"/>
    </row>
    <row r="155" spans="1:19" ht="15.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30"/>
      <c r="S155" s="29"/>
    </row>
    <row r="156" spans="1:19" ht="15.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30"/>
      <c r="S156" s="29"/>
    </row>
    <row r="157" spans="1:19" ht="15.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30"/>
      <c r="S157" s="29"/>
    </row>
    <row r="158" spans="1:19" ht="15.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30"/>
      <c r="S158" s="29"/>
    </row>
    <row r="159" spans="1:19" ht="15.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30"/>
      <c r="S159" s="29"/>
    </row>
    <row r="160" spans="1:19" ht="15.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30"/>
      <c r="S160" s="29"/>
    </row>
    <row r="161" spans="1:19" ht="15.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30"/>
      <c r="S161" s="29"/>
    </row>
    <row r="162" spans="1:19" ht="15.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30"/>
      <c r="S162" s="29"/>
    </row>
    <row r="163" spans="1:19" ht="15.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30"/>
      <c r="S163" s="29"/>
    </row>
    <row r="164" spans="1:19" ht="15.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30"/>
      <c r="S164" s="29"/>
    </row>
    <row r="165" spans="1:19" ht="15.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30"/>
      <c r="S165" s="29"/>
    </row>
    <row r="166" spans="1:19" ht="15.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30"/>
      <c r="S166" s="29"/>
    </row>
    <row r="167" spans="1:19" ht="15.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30"/>
      <c r="S167" s="29"/>
    </row>
    <row r="168" spans="1:19" ht="15.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30"/>
      <c r="S168" s="29"/>
    </row>
    <row r="169" spans="1:19" ht="15.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30"/>
      <c r="S169" s="29"/>
    </row>
    <row r="170" spans="1:19" ht="15.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30"/>
      <c r="S170" s="29"/>
    </row>
    <row r="171" spans="1:19" ht="15.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30"/>
      <c r="S171" s="29"/>
    </row>
    <row r="172" spans="1:19" ht="15.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30"/>
      <c r="S172" s="29"/>
    </row>
    <row r="173" spans="1:19" ht="15.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30"/>
      <c r="S173" s="29"/>
    </row>
    <row r="174" spans="1:19" ht="15.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30"/>
      <c r="S174" s="29"/>
    </row>
    <row r="175" spans="1:19" ht="15.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30"/>
      <c r="S175" s="29"/>
    </row>
    <row r="176" spans="1:19" ht="15.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30"/>
      <c r="S176" s="29"/>
    </row>
    <row r="177" spans="1:19" ht="15.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30"/>
      <c r="S177" s="29"/>
    </row>
    <row r="178" spans="1:19" ht="15.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30"/>
      <c r="S178" s="29"/>
    </row>
    <row r="179" spans="1:19" ht="15.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30"/>
      <c r="S179" s="29"/>
    </row>
    <row r="180" spans="1:19" ht="15.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30"/>
      <c r="S180" s="29"/>
    </row>
    <row r="181" spans="1:19" ht="15.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30"/>
      <c r="S181" s="29"/>
    </row>
    <row r="182" spans="1:19" ht="15.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30"/>
      <c r="S182" s="29"/>
    </row>
    <row r="183" spans="1:19" ht="15.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30"/>
      <c r="S183" s="29"/>
    </row>
    <row r="184" spans="1:19" ht="15.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30"/>
      <c r="S184" s="29"/>
    </row>
    <row r="185" spans="1:19" ht="15.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30"/>
      <c r="S185" s="29"/>
    </row>
    <row r="186" spans="1:19" ht="15.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30"/>
      <c r="S186" s="29"/>
    </row>
    <row r="187" spans="1:19" ht="15.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30"/>
      <c r="S187" s="29"/>
    </row>
    <row r="188" spans="1:19" ht="15.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30"/>
      <c r="S188" s="29"/>
    </row>
    <row r="189" spans="1:19" ht="15.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30"/>
      <c r="S189" s="29"/>
    </row>
    <row r="190" spans="1:19" ht="15.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30"/>
      <c r="S190" s="29"/>
    </row>
    <row r="191" spans="1:19" ht="15.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30"/>
      <c r="S191" s="29"/>
    </row>
    <row r="192" spans="1:19" ht="15.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30"/>
      <c r="S192" s="29"/>
    </row>
    <row r="193" spans="1:19" ht="15.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30"/>
      <c r="S193" s="29"/>
    </row>
    <row r="194" spans="1:19" ht="15.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30"/>
      <c r="S194" s="29"/>
    </row>
    <row r="195" spans="1:19" ht="15.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30"/>
      <c r="S195" s="29"/>
    </row>
    <row r="196" spans="1:19" ht="15.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30"/>
      <c r="S196" s="29"/>
    </row>
    <row r="197" spans="1:19" ht="15.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30"/>
      <c r="S197" s="29"/>
    </row>
    <row r="198" spans="1:19" ht="15.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30"/>
      <c r="S198" s="29"/>
    </row>
    <row r="199" spans="1:19" ht="15.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30"/>
      <c r="S199" s="29"/>
    </row>
    <row r="200" spans="1:19" ht="15.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30"/>
      <c r="S200" s="29"/>
    </row>
    <row r="201" spans="1:19" ht="15.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30"/>
      <c r="S201" s="29"/>
    </row>
    <row r="202" spans="1:19" ht="15.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30"/>
      <c r="S202" s="29"/>
    </row>
    <row r="203" spans="1:19" ht="15.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30"/>
      <c r="S203" s="29"/>
    </row>
    <row r="204" spans="1:19" ht="15.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30"/>
      <c r="S204" s="29"/>
    </row>
    <row r="205" spans="1:19" ht="15.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30"/>
      <c r="S205" s="29"/>
    </row>
    <row r="206" spans="1:19" ht="15.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30"/>
      <c r="S206" s="29"/>
    </row>
    <row r="207" spans="1:19" ht="15.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30"/>
      <c r="S207" s="29"/>
    </row>
    <row r="208" spans="1:19" ht="15.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30"/>
      <c r="S208" s="29"/>
    </row>
    <row r="209" spans="1:19" ht="15.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30"/>
      <c r="S209" s="29"/>
    </row>
    <row r="210" spans="1:19" ht="15.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30"/>
      <c r="S210" s="29"/>
    </row>
    <row r="211" spans="1:19" ht="15.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30"/>
      <c r="S211" s="29"/>
    </row>
    <row r="212" spans="1:19" ht="15.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30"/>
      <c r="S212" s="29"/>
    </row>
    <row r="213" spans="1:19" ht="15.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30"/>
      <c r="S213" s="29"/>
    </row>
    <row r="214" spans="1:19" ht="15.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30"/>
      <c r="S214" s="29"/>
    </row>
    <row r="215" spans="1:19" ht="15.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30"/>
      <c r="S215" s="29"/>
    </row>
    <row r="216" spans="1:19" ht="15.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30"/>
      <c r="S216" s="29"/>
    </row>
    <row r="217" spans="1:19" ht="15.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30"/>
      <c r="S217" s="29"/>
    </row>
    <row r="218" spans="1:19" ht="15.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30"/>
      <c r="S218" s="29"/>
    </row>
    <row r="219" spans="1:19" ht="15.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30"/>
      <c r="S219" s="29"/>
    </row>
    <row r="220" spans="1:19" ht="15.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30"/>
      <c r="S220" s="29"/>
    </row>
    <row r="221" spans="1:19" ht="15.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30"/>
      <c r="S221" s="29"/>
    </row>
    <row r="222" spans="1:19" ht="15.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30"/>
      <c r="S222" s="29"/>
    </row>
    <row r="223" spans="1:19" ht="15.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30"/>
      <c r="S223" s="29"/>
    </row>
    <row r="224" spans="1:19" ht="15.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30"/>
      <c r="S224" s="29"/>
    </row>
    <row r="225" spans="1:19" ht="15.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30"/>
      <c r="S225" s="29"/>
    </row>
    <row r="226" spans="1:19" ht="15.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30"/>
      <c r="S226" s="29"/>
    </row>
    <row r="227" spans="1:19" ht="15.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30"/>
      <c r="S227" s="29"/>
    </row>
    <row r="228" spans="1:19" ht="15.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30"/>
      <c r="S228" s="29"/>
    </row>
    <row r="229" spans="1:19" ht="15.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30"/>
      <c r="S229" s="29"/>
    </row>
    <row r="230" spans="1:19" ht="15.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30"/>
      <c r="S230" s="29"/>
    </row>
    <row r="231" spans="1:19" ht="15.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30"/>
      <c r="S231" s="29"/>
    </row>
    <row r="232" spans="1:19" ht="15.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30"/>
      <c r="S232" s="29"/>
    </row>
    <row r="233" spans="1:19" ht="15.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30"/>
      <c r="S233" s="29"/>
    </row>
    <row r="234" spans="1:19" ht="15.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30"/>
      <c r="S234" s="29"/>
    </row>
    <row r="235" spans="1:19" ht="15.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30"/>
      <c r="S235" s="29"/>
    </row>
    <row r="236" spans="1:19" ht="15.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30"/>
      <c r="S236" s="29"/>
    </row>
    <row r="237" spans="1:19" ht="15.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30"/>
      <c r="S237" s="29"/>
    </row>
    <row r="238" spans="1:19" ht="15.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30"/>
      <c r="S238" s="29"/>
    </row>
    <row r="239" spans="1:19" ht="15.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30"/>
      <c r="S239" s="29"/>
    </row>
    <row r="240" spans="1:19" ht="15.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30"/>
      <c r="S240" s="29"/>
    </row>
    <row r="241" spans="1:19" ht="15.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30"/>
      <c r="S241" s="29"/>
    </row>
    <row r="242" spans="1:19" ht="15.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30"/>
      <c r="S242" s="29"/>
    </row>
    <row r="243" spans="1:19" ht="15.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30"/>
      <c r="S243" s="29"/>
    </row>
    <row r="244" spans="1:19" ht="15.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30"/>
      <c r="S244" s="29"/>
    </row>
    <row r="245" spans="1:19" ht="15.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30"/>
      <c r="S245" s="29"/>
    </row>
    <row r="246" spans="1:19" ht="15.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30"/>
      <c r="S246" s="29"/>
    </row>
    <row r="247" spans="1:19" ht="15.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30"/>
      <c r="S247" s="29"/>
    </row>
    <row r="248" spans="1:19" ht="15.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30"/>
      <c r="S248" s="29"/>
    </row>
    <row r="249" spans="1:19" ht="15.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30"/>
      <c r="S249" s="29"/>
    </row>
    <row r="250" spans="1:19" ht="15.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30"/>
      <c r="S250" s="29"/>
    </row>
    <row r="251" spans="1:19" ht="15.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30"/>
      <c r="S251" s="29"/>
    </row>
    <row r="252" spans="1:19" ht="15.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30"/>
      <c r="S252" s="29"/>
    </row>
    <row r="253" spans="1:19" ht="15.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30"/>
      <c r="S253" s="29"/>
    </row>
    <row r="254" spans="1:19" ht="15.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30"/>
      <c r="S254" s="29"/>
    </row>
    <row r="255" spans="1:19" ht="15.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30"/>
      <c r="S255" s="29"/>
    </row>
    <row r="256" spans="1:19" ht="15.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30"/>
      <c r="S256" s="29"/>
    </row>
    <row r="257" spans="1:19" ht="15.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30"/>
      <c r="S257" s="29"/>
    </row>
    <row r="258" spans="1:19" ht="15.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30"/>
      <c r="S258" s="29"/>
    </row>
    <row r="259" spans="1:19" ht="15.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30"/>
      <c r="S259" s="29"/>
    </row>
    <row r="260" spans="1:19" ht="15.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30"/>
      <c r="S260" s="29"/>
    </row>
    <row r="261" spans="1:19" ht="15.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30"/>
      <c r="S261" s="29"/>
    </row>
    <row r="262" spans="1:19" ht="15.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30"/>
      <c r="S262" s="29"/>
    </row>
    <row r="263" spans="1:19" ht="15.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30"/>
      <c r="S263" s="29"/>
    </row>
    <row r="264" spans="1:19" ht="15.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30"/>
      <c r="S264" s="29"/>
    </row>
    <row r="265" spans="1:19" ht="15.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30"/>
      <c r="S265" s="29"/>
    </row>
    <row r="266" spans="1:19" ht="15.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30"/>
      <c r="S266" s="29"/>
    </row>
    <row r="267" spans="1:19" ht="15.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30"/>
      <c r="S267" s="29"/>
    </row>
    <row r="268" spans="1:19" ht="15.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30"/>
      <c r="S268" s="29"/>
    </row>
    <row r="269" spans="1:19" ht="15.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30"/>
      <c r="S269" s="29"/>
    </row>
    <row r="270" spans="1:19" ht="15.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30"/>
      <c r="S270" s="29"/>
    </row>
    <row r="271" spans="1:19" ht="15.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30"/>
      <c r="S271" s="29"/>
    </row>
    <row r="272" spans="1:19" ht="15.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30"/>
      <c r="S272" s="29"/>
    </row>
    <row r="273" spans="1:19" ht="15.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30"/>
      <c r="S273" s="29"/>
    </row>
    <row r="274" spans="1:19" ht="15.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30"/>
      <c r="S274" s="29"/>
    </row>
    <row r="275" spans="1:19" ht="15.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30"/>
      <c r="S275" s="29"/>
    </row>
    <row r="276" spans="1:19" ht="15.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30"/>
      <c r="S276" s="29"/>
    </row>
    <row r="277" spans="1:19" ht="15.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30"/>
      <c r="S277" s="29"/>
    </row>
    <row r="278" spans="1:19" ht="15.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30"/>
      <c r="S278" s="29"/>
    </row>
    <row r="279" spans="1:19" ht="15.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30"/>
      <c r="S279" s="29"/>
    </row>
    <row r="280" spans="1:19" ht="15.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30"/>
      <c r="S280" s="29"/>
    </row>
    <row r="281" spans="1:19" ht="15.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30"/>
      <c r="S281" s="29"/>
    </row>
    <row r="282" spans="1:19" ht="15.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30"/>
      <c r="S282" s="29"/>
    </row>
    <row r="283" spans="1:19" ht="15.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30"/>
      <c r="S283" s="29"/>
    </row>
    <row r="284" spans="1:19" ht="15.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30"/>
      <c r="S284" s="29"/>
    </row>
    <row r="285" spans="1:19" ht="15.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30"/>
      <c r="S285" s="29"/>
    </row>
    <row r="286" spans="1:19" ht="15.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30"/>
      <c r="S286" s="29"/>
    </row>
    <row r="287" spans="1:19" ht="15.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30"/>
      <c r="S287" s="29"/>
    </row>
    <row r="288" spans="1:19" ht="15.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30"/>
      <c r="S288" s="29"/>
    </row>
    <row r="289" spans="1:19" ht="15.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30"/>
      <c r="S289" s="29"/>
    </row>
    <row r="290" spans="1:19" ht="15.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30"/>
      <c r="S290" s="29"/>
    </row>
    <row r="291" spans="1:19" ht="15.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30"/>
      <c r="S291" s="29"/>
    </row>
    <row r="292" spans="1:19" ht="15.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30"/>
      <c r="S292" s="29"/>
    </row>
    <row r="293" spans="1:19" ht="15.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30"/>
      <c r="S293" s="29"/>
    </row>
    <row r="294" spans="1:19" ht="15.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30"/>
      <c r="S294" s="29"/>
    </row>
    <row r="295" spans="1:19" ht="15.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30"/>
      <c r="S295" s="29"/>
    </row>
    <row r="296" spans="1:19" ht="15.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30"/>
      <c r="S296" s="29"/>
    </row>
    <row r="297" spans="1:19" ht="15.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30"/>
      <c r="S297" s="29"/>
    </row>
    <row r="298" spans="1:19" ht="15.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30"/>
      <c r="S298" s="29"/>
    </row>
    <row r="299" spans="1:19" ht="15.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30"/>
      <c r="S299" s="29"/>
    </row>
    <row r="300" spans="1:19" ht="15.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30"/>
      <c r="S300" s="29"/>
    </row>
    <row r="301" spans="1:19" ht="15.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30"/>
      <c r="S301" s="29"/>
    </row>
    <row r="302" spans="1:19" ht="15.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30"/>
      <c r="S302" s="29"/>
    </row>
    <row r="303" spans="1:19" ht="15.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30"/>
      <c r="S303" s="29"/>
    </row>
    <row r="304" spans="1:19" ht="15.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30"/>
      <c r="S304" s="29"/>
    </row>
    <row r="305" spans="1:19" ht="15.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30"/>
      <c r="S305" s="29"/>
    </row>
    <row r="306" spans="1:19" ht="15.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30"/>
      <c r="S306" s="29"/>
    </row>
    <row r="307" spans="1:19" ht="15.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30"/>
      <c r="S307" s="29"/>
    </row>
    <row r="308" spans="1:19" ht="15.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30"/>
      <c r="S308" s="29"/>
    </row>
    <row r="309" spans="1:19" ht="15.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30"/>
      <c r="S309" s="29"/>
    </row>
    <row r="310" spans="1:19" ht="15.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30"/>
      <c r="S310" s="29"/>
    </row>
    <row r="311" spans="1:19" ht="15.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30"/>
      <c r="S311" s="29"/>
    </row>
    <row r="312" spans="1:19" ht="15.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30"/>
      <c r="S312" s="29"/>
    </row>
    <row r="313" spans="1:19" ht="15.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30"/>
      <c r="S313" s="29"/>
    </row>
    <row r="314" spans="1:19" ht="15.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30"/>
      <c r="S314" s="29"/>
    </row>
    <row r="315" spans="1:19" ht="15.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30"/>
      <c r="S315" s="29"/>
    </row>
    <row r="316" spans="1:19" ht="15.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30"/>
      <c r="S316" s="29"/>
    </row>
    <row r="317" spans="1:19" ht="15.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30"/>
      <c r="S317" s="29"/>
    </row>
    <row r="318" spans="1:19" ht="15.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30"/>
      <c r="S318" s="29"/>
    </row>
    <row r="319" spans="1:19" ht="15.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30"/>
      <c r="S319" s="29"/>
    </row>
    <row r="320" spans="1:19" ht="15.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30"/>
      <c r="S320" s="29"/>
    </row>
    <row r="321" spans="1:19" ht="15.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30"/>
      <c r="S321" s="29"/>
    </row>
    <row r="322" spans="1:19" ht="15.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30"/>
      <c r="S322" s="29"/>
    </row>
    <row r="323" spans="1:19" ht="15.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30"/>
      <c r="S323" s="29"/>
    </row>
    <row r="324" spans="1:19" ht="15.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30"/>
      <c r="S324" s="29"/>
    </row>
    <row r="325" spans="1:19" ht="15.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30"/>
      <c r="S325" s="29"/>
    </row>
    <row r="326" spans="1:19" ht="15.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30"/>
      <c r="S326" s="29"/>
    </row>
    <row r="327" spans="1:19" ht="15.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30"/>
      <c r="S327" s="29"/>
    </row>
    <row r="328" spans="1:19" ht="15.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30"/>
      <c r="S328" s="29"/>
    </row>
    <row r="329" spans="1:19" ht="15.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30"/>
      <c r="S329" s="29"/>
    </row>
    <row r="330" spans="1:19" ht="15.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30"/>
      <c r="S330" s="29"/>
    </row>
    <row r="331" spans="1:19" ht="15.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30"/>
      <c r="S331" s="29"/>
    </row>
    <row r="332" spans="1:19" ht="15.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30"/>
      <c r="S332" s="29"/>
    </row>
    <row r="333" spans="1:19" ht="15.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30"/>
      <c r="S333" s="29"/>
    </row>
    <row r="334" spans="1:19" ht="15.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30"/>
      <c r="S334" s="29"/>
    </row>
    <row r="335" spans="1:19" ht="15.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30"/>
      <c r="S335" s="29"/>
    </row>
    <row r="336" spans="1:19" ht="15.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30"/>
      <c r="S336" s="29"/>
    </row>
    <row r="337" spans="1:19" ht="15.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30"/>
      <c r="S337" s="29"/>
    </row>
    <row r="338" spans="1:19" ht="15.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30"/>
      <c r="S338" s="29"/>
    </row>
    <row r="339" spans="1:19" ht="15.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30"/>
      <c r="S339" s="29"/>
    </row>
    <row r="340" spans="1:19" ht="15.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30"/>
      <c r="S340" s="29"/>
    </row>
    <row r="341" spans="1:19" ht="15.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30"/>
      <c r="S341" s="29"/>
    </row>
    <row r="342" spans="1:19" ht="15.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30"/>
      <c r="S342" s="29"/>
    </row>
    <row r="343" spans="1:19" ht="15.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30"/>
      <c r="S343" s="29"/>
    </row>
    <row r="344" spans="1:19" ht="15.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30"/>
      <c r="S344" s="29"/>
    </row>
    <row r="345" spans="1:19" ht="15.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30"/>
      <c r="S345" s="29"/>
    </row>
    <row r="346" spans="1:19" ht="15.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30"/>
      <c r="S346" s="29"/>
    </row>
    <row r="347" spans="1:19" ht="15.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30"/>
      <c r="S347" s="29"/>
    </row>
    <row r="348" spans="1:19" ht="15.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30"/>
      <c r="S348" s="29"/>
    </row>
    <row r="349" spans="1:19" ht="15.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30"/>
      <c r="S349" s="29"/>
    </row>
    <row r="350" spans="1:19" ht="15.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30"/>
      <c r="S350" s="29"/>
    </row>
    <row r="351" spans="1:19" ht="15.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30"/>
      <c r="S351" s="29"/>
    </row>
    <row r="352" spans="1:19" ht="15.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30"/>
      <c r="S352" s="29"/>
    </row>
    <row r="353" spans="1:19" ht="15.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30"/>
      <c r="S353" s="29"/>
    </row>
    <row r="354" spans="1:19" ht="15.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30"/>
      <c r="S354" s="29"/>
    </row>
    <row r="355" spans="1:19" ht="15.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30"/>
      <c r="S355" s="29"/>
    </row>
    <row r="356" spans="1:19" ht="15.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30"/>
      <c r="S356" s="29"/>
    </row>
    <row r="357" spans="1:19" ht="15.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30"/>
      <c r="S357" s="29"/>
    </row>
    <row r="358" spans="1:19" ht="15.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30"/>
      <c r="S358" s="29"/>
    </row>
    <row r="359" spans="1:19" ht="15.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30"/>
      <c r="S359" s="29"/>
    </row>
    <row r="360" spans="1:19" ht="15.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30"/>
      <c r="S360" s="29"/>
    </row>
    <row r="361" spans="1:19" ht="15.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30"/>
      <c r="S361" s="29"/>
    </row>
    <row r="362" spans="1:19" ht="15.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30"/>
      <c r="S362" s="29"/>
    </row>
    <row r="363" spans="1:19" ht="15.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30"/>
      <c r="S363" s="29"/>
    </row>
    <row r="364" spans="1:19" ht="15.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30"/>
      <c r="S364" s="29"/>
    </row>
    <row r="365" spans="1:19" ht="15.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30"/>
      <c r="S365" s="29"/>
    </row>
    <row r="366" spans="1:19" ht="15.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30"/>
      <c r="S366" s="29"/>
    </row>
    <row r="367" spans="1:19" ht="15.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30"/>
      <c r="S367" s="29"/>
    </row>
    <row r="368" spans="1:19" ht="15.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30"/>
      <c r="S368" s="29"/>
    </row>
    <row r="369" spans="1:19" ht="15.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30"/>
      <c r="S369" s="29"/>
    </row>
    <row r="370" spans="1:19" ht="15.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30"/>
      <c r="S370" s="29"/>
    </row>
    <row r="371" spans="1:19" ht="15.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30"/>
      <c r="S371" s="29"/>
    </row>
    <row r="372" spans="1:19" ht="15.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30"/>
      <c r="S372" s="29"/>
    </row>
    <row r="373" spans="1:19" ht="15.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30"/>
      <c r="S373" s="29"/>
    </row>
    <row r="374" spans="1:19" ht="15.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30"/>
      <c r="S374" s="29"/>
    </row>
    <row r="375" spans="1:19" ht="15.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30"/>
      <c r="S375" s="29"/>
    </row>
    <row r="376" spans="1:19" ht="15.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30"/>
      <c r="S376" s="29"/>
    </row>
    <row r="377" spans="1:19" ht="15.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30"/>
      <c r="S377" s="29"/>
    </row>
    <row r="378" spans="1:19" ht="15.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30"/>
      <c r="S378" s="29"/>
    </row>
    <row r="379" spans="1:19" ht="15.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30"/>
      <c r="S379" s="29"/>
    </row>
    <row r="380" spans="1:19" ht="15.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30"/>
      <c r="S380" s="29"/>
    </row>
    <row r="381" spans="1:19" ht="15.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30"/>
      <c r="S381" s="29"/>
    </row>
    <row r="382" spans="1:19" ht="15.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30"/>
      <c r="S382" s="29"/>
    </row>
    <row r="383" spans="1:19" ht="15.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30"/>
      <c r="S383" s="29"/>
    </row>
    <row r="384" spans="1:19" ht="15.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30"/>
      <c r="S384" s="29"/>
    </row>
    <row r="385" spans="1:19" ht="15.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30"/>
      <c r="S385" s="29"/>
    </row>
    <row r="386" spans="1:19" ht="15.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30"/>
      <c r="S386" s="29"/>
    </row>
    <row r="387" spans="1:19" ht="15.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30"/>
      <c r="S387" s="29"/>
    </row>
    <row r="388" spans="1:19" ht="15.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30"/>
      <c r="S388" s="29"/>
    </row>
    <row r="389" spans="1:19" ht="15.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30"/>
      <c r="S389" s="29"/>
    </row>
    <row r="390" spans="1:19" ht="15.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30"/>
      <c r="S390" s="29"/>
    </row>
    <row r="391" spans="1:19" ht="15.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30"/>
      <c r="S391" s="29"/>
    </row>
    <row r="392" spans="1:19" ht="15.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30"/>
      <c r="S392" s="29"/>
    </row>
    <row r="393" spans="1:19" ht="15.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30"/>
      <c r="S393" s="29"/>
    </row>
    <row r="394" spans="1:19" ht="15.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30"/>
      <c r="S394" s="29"/>
    </row>
    <row r="395" spans="1:19" ht="15.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30"/>
      <c r="S395" s="29"/>
    </row>
    <row r="396" spans="1:19" ht="15.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30"/>
      <c r="S396" s="29"/>
    </row>
    <row r="397" spans="1:19" ht="15.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30"/>
      <c r="S397" s="29"/>
    </row>
    <row r="398" spans="1:19" ht="15.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30"/>
      <c r="S398" s="29"/>
    </row>
    <row r="399" spans="1:19" ht="15.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30"/>
      <c r="S399" s="29"/>
    </row>
    <row r="400" spans="1:19" ht="15.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30"/>
      <c r="S400" s="29"/>
    </row>
    <row r="401" spans="1:19" ht="15.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30"/>
      <c r="S401" s="29"/>
    </row>
    <row r="402" spans="1:19" ht="15.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30"/>
      <c r="S402" s="29"/>
    </row>
    <row r="403" spans="1:19" ht="15.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30"/>
      <c r="S403" s="29"/>
    </row>
    <row r="404" spans="1:19" ht="15.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30"/>
      <c r="S404" s="29"/>
    </row>
    <row r="405" spans="1:19" ht="15.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30"/>
      <c r="S405" s="29"/>
    </row>
    <row r="406" spans="1:19" ht="15.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30"/>
      <c r="S406" s="29"/>
    </row>
    <row r="407" spans="1:19" ht="15.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30"/>
      <c r="S407" s="29"/>
    </row>
    <row r="408" spans="1:19" ht="15.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30"/>
      <c r="S408" s="29"/>
    </row>
    <row r="409" spans="1:19" ht="15.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30"/>
      <c r="S409" s="29"/>
    </row>
    <row r="410" spans="1:19" ht="15.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30"/>
      <c r="S410" s="29"/>
    </row>
    <row r="411" spans="1:19" ht="15.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30"/>
      <c r="S411" s="29"/>
    </row>
    <row r="412" spans="1:19" ht="15.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30"/>
      <c r="S412" s="29"/>
    </row>
    <row r="413" spans="1:19" ht="15.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30"/>
      <c r="S413" s="29"/>
    </row>
    <row r="414" spans="1:19" ht="15.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30"/>
      <c r="S414" s="29"/>
    </row>
    <row r="415" spans="1:19" ht="15.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30"/>
      <c r="S415" s="29"/>
    </row>
    <row r="416" spans="1:19" ht="15.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30"/>
      <c r="S416" s="29"/>
    </row>
    <row r="417" spans="1:19" ht="15.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30"/>
      <c r="S417" s="29"/>
    </row>
    <row r="418" spans="1:19" ht="15.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30"/>
      <c r="S418" s="29"/>
    </row>
    <row r="419" spans="1:19" ht="15.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30"/>
      <c r="S419" s="29"/>
    </row>
    <row r="420" spans="1:19" ht="15.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30"/>
      <c r="S420" s="29"/>
    </row>
    <row r="421" spans="1:19" ht="15.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30"/>
      <c r="S421" s="29"/>
    </row>
    <row r="422" spans="1:19" ht="15.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30"/>
      <c r="S422" s="29"/>
    </row>
    <row r="423" spans="1:19" ht="15.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30"/>
      <c r="S423" s="29"/>
    </row>
    <row r="424" spans="1:19" ht="15.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30"/>
      <c r="S424" s="29"/>
    </row>
    <row r="425" spans="1:19" ht="15.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30"/>
      <c r="S425" s="29"/>
    </row>
    <row r="426" spans="1:19" ht="15.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30"/>
      <c r="S426" s="29"/>
    </row>
    <row r="427" spans="1:19" ht="15.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30"/>
      <c r="S427" s="29"/>
    </row>
    <row r="428" spans="1:19" ht="15.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30"/>
      <c r="S428" s="29"/>
    </row>
    <row r="429" spans="1:19" ht="15.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30"/>
      <c r="S429" s="29"/>
    </row>
    <row r="430" spans="1:19" ht="15.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30"/>
      <c r="S430" s="29"/>
    </row>
    <row r="431" spans="1:19" ht="15.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30"/>
      <c r="S431" s="29"/>
    </row>
    <row r="432" spans="1:19" ht="15.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30"/>
      <c r="S432" s="29"/>
    </row>
    <row r="433" spans="1:19" ht="15.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30"/>
      <c r="S433" s="29"/>
    </row>
    <row r="434" spans="1:19" ht="15.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30"/>
      <c r="S434" s="29"/>
    </row>
    <row r="435" spans="1:19" ht="15.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30"/>
      <c r="S435" s="29"/>
    </row>
    <row r="436" spans="1:19" ht="15.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30"/>
      <c r="S436" s="29"/>
    </row>
    <row r="437" spans="1:19" ht="15.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30"/>
      <c r="S437" s="29"/>
    </row>
    <row r="438" spans="1:19" ht="15.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30"/>
      <c r="S438" s="29"/>
    </row>
    <row r="439" spans="1:19" ht="15.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30"/>
      <c r="S439" s="29"/>
    </row>
    <row r="440" spans="1:19" ht="15.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30"/>
      <c r="S440" s="29"/>
    </row>
    <row r="441" spans="1:19" ht="15.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30"/>
      <c r="S441" s="29"/>
    </row>
    <row r="442" spans="1:19" ht="15.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30"/>
      <c r="S442" s="29"/>
    </row>
    <row r="443" spans="1:19" ht="15.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30"/>
      <c r="S443" s="29"/>
    </row>
    <row r="444" spans="1:19" ht="15.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30"/>
      <c r="S444" s="29"/>
    </row>
    <row r="445" spans="1:19" ht="15.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30"/>
      <c r="S445" s="29"/>
    </row>
    <row r="446" spans="1:19" ht="15.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30"/>
      <c r="S446" s="29"/>
    </row>
    <row r="447" spans="1:19" ht="15.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30"/>
      <c r="S447" s="29"/>
    </row>
    <row r="448" spans="1:19" ht="15.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30"/>
      <c r="S448" s="29"/>
    </row>
    <row r="449" spans="1:19" ht="15.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30"/>
      <c r="S449" s="29"/>
    </row>
    <row r="450" spans="1:19" ht="15.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30"/>
      <c r="S450" s="29"/>
    </row>
    <row r="451" spans="1:19" ht="15.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30"/>
      <c r="S451" s="29"/>
    </row>
    <row r="452" spans="1:19" ht="15.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30"/>
      <c r="S452" s="29"/>
    </row>
    <row r="453" spans="1:19" ht="15.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30"/>
      <c r="S453" s="29"/>
    </row>
    <row r="454" spans="1:19" ht="15.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30"/>
      <c r="S454" s="29"/>
    </row>
    <row r="455" spans="1:19" ht="15.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30"/>
      <c r="S455" s="29"/>
    </row>
    <row r="456" spans="1:19" ht="15.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30"/>
      <c r="S456" s="29"/>
    </row>
    <row r="457" spans="1:19" ht="15.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30"/>
      <c r="S457" s="29"/>
    </row>
    <row r="458" spans="1:19" ht="15.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30"/>
      <c r="S458" s="29"/>
    </row>
    <row r="459" spans="1:19" ht="15.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30"/>
      <c r="S459" s="29"/>
    </row>
    <row r="460" spans="1:19" ht="15.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30"/>
      <c r="S460" s="29"/>
    </row>
    <row r="461" spans="1:19" ht="15.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30"/>
      <c r="S461" s="29"/>
    </row>
    <row r="462" spans="1:19" ht="15.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30"/>
      <c r="S462" s="29"/>
    </row>
    <row r="463" spans="1:19" ht="15.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30"/>
      <c r="S463" s="29"/>
    </row>
    <row r="464" spans="1:19" ht="15.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30"/>
      <c r="S464" s="29"/>
    </row>
    <row r="465" spans="1:19" ht="15.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30"/>
      <c r="S465" s="29"/>
    </row>
    <row r="466" spans="1:19" ht="15.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30"/>
      <c r="S466" s="29"/>
    </row>
    <row r="467" spans="1:19" ht="15.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30"/>
      <c r="S467" s="29"/>
    </row>
    <row r="468" spans="1:19" ht="15.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30"/>
      <c r="S468" s="29"/>
    </row>
    <row r="469" spans="1:19" ht="15.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30"/>
      <c r="S469" s="29"/>
    </row>
    <row r="470" spans="1:19" ht="15.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30"/>
      <c r="S470" s="29"/>
    </row>
    <row r="471" spans="1:19" ht="15.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30"/>
      <c r="S471" s="29"/>
    </row>
    <row r="472" spans="1:19" ht="15.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30"/>
      <c r="S472" s="29"/>
    </row>
    <row r="473" spans="1:19" ht="15.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30"/>
      <c r="S473" s="29"/>
    </row>
    <row r="474" spans="1:19" ht="15.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30"/>
      <c r="S474" s="29"/>
    </row>
    <row r="475" spans="1:19" ht="15.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30"/>
      <c r="S475" s="29"/>
    </row>
    <row r="476" spans="1:19" ht="15.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30"/>
      <c r="S476" s="29"/>
    </row>
    <row r="477" spans="1:19" ht="15.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30"/>
      <c r="S477" s="29"/>
    </row>
    <row r="478" spans="1:19" ht="15.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30"/>
      <c r="S478" s="29"/>
    </row>
    <row r="479" spans="1:19" ht="15.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30"/>
      <c r="S479" s="29"/>
    </row>
    <row r="480" spans="1:19" ht="15.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30"/>
      <c r="S480" s="29"/>
    </row>
    <row r="481" spans="1:19" ht="15.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30"/>
      <c r="S481" s="29"/>
    </row>
    <row r="482" spans="1:19" ht="15.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30"/>
      <c r="S482" s="29"/>
    </row>
    <row r="483" spans="1:19" ht="15.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30"/>
      <c r="S483" s="29"/>
    </row>
    <row r="484" spans="1:19" ht="15.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30"/>
      <c r="S484" s="29"/>
    </row>
    <row r="485" spans="1:19" ht="15.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30"/>
      <c r="S485" s="29"/>
    </row>
    <row r="486" spans="1:19" ht="15.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30"/>
      <c r="S486" s="29"/>
    </row>
    <row r="487" spans="1:19" ht="15.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30"/>
      <c r="S487" s="29"/>
    </row>
    <row r="488" spans="1:19" ht="15.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30"/>
      <c r="S488" s="29"/>
    </row>
    <row r="489" spans="1:19" ht="15.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30"/>
      <c r="S489" s="29"/>
    </row>
    <row r="490" spans="1:19" ht="15.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30"/>
      <c r="S490" s="29"/>
    </row>
    <row r="491" spans="1:19" ht="15.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30"/>
      <c r="S491" s="29"/>
    </row>
    <row r="492" spans="1:19" ht="15.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30"/>
      <c r="S492" s="29"/>
    </row>
    <row r="493" spans="1:19" ht="15.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30"/>
      <c r="S493" s="29"/>
    </row>
    <row r="494" spans="1:19" ht="15.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30"/>
      <c r="S494" s="29"/>
    </row>
    <row r="495" spans="1:19" ht="15.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30"/>
      <c r="S495" s="29"/>
    </row>
    <row r="496" spans="1:19" ht="15.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30"/>
      <c r="S496" s="29"/>
    </row>
    <row r="497" spans="1:19" ht="15.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30"/>
      <c r="S497" s="29"/>
    </row>
    <row r="498" spans="1:19" ht="15.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30"/>
      <c r="S498" s="29"/>
    </row>
    <row r="499" spans="1:19" ht="15.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30"/>
      <c r="S499" s="29"/>
    </row>
    <row r="500" spans="1:19" ht="15.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30"/>
      <c r="S500" s="29"/>
    </row>
    <row r="501" spans="1:19" ht="15.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30"/>
      <c r="S501" s="29"/>
    </row>
    <row r="502" spans="1:19" ht="15.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30"/>
      <c r="S502" s="29"/>
    </row>
    <row r="503" spans="1:19" ht="15.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30"/>
      <c r="S503" s="29"/>
    </row>
    <row r="504" spans="1:19" ht="15.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30"/>
      <c r="S504" s="29"/>
    </row>
    <row r="505" spans="1:19" ht="15.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30"/>
      <c r="S505" s="29"/>
    </row>
    <row r="506" spans="1:19" ht="15.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30"/>
      <c r="S506" s="29"/>
    </row>
    <row r="507" spans="1:19" ht="15.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30"/>
      <c r="S507" s="29"/>
    </row>
    <row r="508" spans="1:19" ht="15.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30"/>
      <c r="S508" s="29"/>
    </row>
    <row r="509" spans="1:19" ht="15.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30"/>
      <c r="S509" s="29"/>
    </row>
    <row r="510" spans="1:19" ht="15.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30"/>
      <c r="S510" s="29"/>
    </row>
    <row r="511" spans="1:19" ht="15.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30"/>
      <c r="S511" s="29"/>
    </row>
    <row r="512" spans="1:19" ht="15.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30"/>
      <c r="S512" s="29"/>
    </row>
    <row r="513" spans="1:19" ht="15.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30"/>
      <c r="S513" s="29"/>
    </row>
    <row r="514" spans="1:19" ht="15.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30"/>
      <c r="S514" s="29"/>
    </row>
    <row r="515" spans="1:19" ht="15.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30"/>
      <c r="S515" s="29"/>
    </row>
    <row r="516" spans="1:19" ht="15.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30"/>
      <c r="S516" s="29"/>
    </row>
    <row r="517" spans="1:19" ht="15.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30"/>
      <c r="S517" s="29"/>
    </row>
    <row r="518" spans="1:19" ht="15.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30"/>
      <c r="S518" s="29"/>
    </row>
    <row r="519" spans="1:19" ht="15.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30"/>
      <c r="S519" s="29"/>
    </row>
    <row r="520" spans="1:19" ht="15.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30"/>
      <c r="S520" s="29"/>
    </row>
    <row r="521" spans="1:19" ht="15.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30"/>
      <c r="S521" s="29"/>
    </row>
    <row r="522" spans="1:19" ht="15.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30"/>
      <c r="S522" s="29"/>
    </row>
    <row r="523" spans="1:19" ht="15.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30"/>
      <c r="S523" s="29"/>
    </row>
    <row r="524" spans="1:19" ht="15.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30"/>
      <c r="S524" s="29"/>
    </row>
    <row r="525" spans="1:19" ht="15.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30"/>
      <c r="S525" s="29"/>
    </row>
    <row r="526" spans="1:19" ht="15.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30"/>
      <c r="S526" s="29"/>
    </row>
    <row r="527" spans="1:19" ht="15.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30"/>
      <c r="S527" s="29"/>
    </row>
    <row r="528" spans="1:19" ht="15.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30"/>
      <c r="S528" s="29"/>
    </row>
    <row r="529" spans="1:19" ht="15.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30"/>
      <c r="S529" s="29"/>
    </row>
    <row r="530" spans="1:19" ht="15.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30"/>
      <c r="S530" s="29"/>
    </row>
    <row r="531" spans="1:19" ht="15.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30"/>
      <c r="S531" s="29"/>
    </row>
    <row r="532" spans="1:19" ht="15.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30"/>
      <c r="S532" s="29"/>
    </row>
    <row r="533" spans="1:19" ht="15.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30"/>
      <c r="S533" s="29"/>
    </row>
    <row r="534" spans="1:19" ht="15.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30"/>
      <c r="S534" s="29"/>
    </row>
    <row r="535" spans="1:19" ht="15.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30"/>
      <c r="S535" s="29"/>
    </row>
    <row r="536" spans="1:19" ht="15.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30"/>
      <c r="S536" s="29"/>
    </row>
    <row r="537" spans="1:19" ht="15.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30"/>
      <c r="S537" s="29"/>
    </row>
    <row r="538" spans="1:19" ht="15.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30"/>
      <c r="S538" s="29"/>
    </row>
    <row r="539" spans="1:19" ht="15.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30"/>
      <c r="S539" s="29"/>
    </row>
    <row r="540" spans="1:19" ht="15.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30"/>
      <c r="S540" s="29"/>
    </row>
    <row r="541" spans="1:19" ht="15.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30"/>
      <c r="S541" s="29"/>
    </row>
    <row r="542" spans="1:19" ht="15.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30"/>
      <c r="S542" s="29"/>
    </row>
    <row r="543" spans="1:19" ht="15.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30"/>
      <c r="S543" s="29"/>
    </row>
    <row r="544" spans="1:19" ht="15.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30"/>
      <c r="S544" s="29"/>
    </row>
    <row r="545" spans="1:19" ht="15.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30"/>
      <c r="S545" s="29"/>
    </row>
    <row r="546" spans="1:19" ht="15.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30"/>
      <c r="S546" s="29"/>
    </row>
    <row r="547" spans="1:19" ht="15.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30"/>
      <c r="S547" s="29"/>
    </row>
    <row r="548" spans="1:19" ht="15.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30"/>
      <c r="S548" s="29"/>
    </row>
    <row r="549" spans="1:19" ht="15.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30"/>
      <c r="S549" s="29"/>
    </row>
    <row r="550" spans="1:19" ht="15.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30"/>
      <c r="S550" s="29"/>
    </row>
    <row r="551" spans="1:19" ht="15.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30"/>
      <c r="S551" s="29"/>
    </row>
    <row r="552" spans="1:19" ht="15.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30"/>
      <c r="S552" s="29"/>
    </row>
    <row r="553" spans="1:19" ht="15.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30"/>
      <c r="S553" s="29"/>
    </row>
    <row r="554" spans="1:19" ht="15.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30"/>
      <c r="S554" s="29"/>
    </row>
    <row r="555" spans="1:19" ht="15.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30"/>
      <c r="S555" s="29"/>
    </row>
    <row r="556" spans="1:19" ht="15.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30"/>
      <c r="S556" s="29"/>
    </row>
    <row r="557" spans="1:19" ht="15.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30"/>
      <c r="S557" s="29"/>
    </row>
    <row r="558" spans="1:19" ht="15.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30"/>
      <c r="S558" s="29"/>
    </row>
    <row r="559" spans="1:19" ht="15.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30"/>
      <c r="S559" s="29"/>
    </row>
    <row r="560" spans="1:19" ht="15.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30"/>
      <c r="S560" s="29"/>
    </row>
    <row r="561" spans="1:19" ht="15.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30"/>
      <c r="S561" s="29"/>
    </row>
    <row r="562" spans="1:19" ht="15.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30"/>
      <c r="S562" s="29"/>
    </row>
    <row r="563" spans="1:19" ht="15.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30"/>
      <c r="S563" s="29"/>
    </row>
    <row r="564" spans="1:19" ht="15.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30"/>
      <c r="S564" s="29"/>
    </row>
    <row r="565" spans="1:19" ht="15.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30"/>
      <c r="S565" s="29"/>
    </row>
    <row r="566" spans="1:19" ht="15.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30"/>
      <c r="S566" s="29"/>
    </row>
    <row r="567" spans="1:19" ht="15.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30"/>
      <c r="S567" s="29"/>
    </row>
    <row r="568" spans="1:19" ht="15.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30"/>
      <c r="S568" s="29"/>
    </row>
    <row r="569" spans="1:19" ht="15.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30"/>
      <c r="S569" s="29"/>
    </row>
    <row r="570" spans="1:19" ht="15.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30"/>
      <c r="S570" s="29"/>
    </row>
    <row r="571" spans="1:19" ht="15.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30"/>
      <c r="S571" s="29"/>
    </row>
    <row r="572" spans="1:19" ht="15.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30"/>
      <c r="S572" s="29"/>
    </row>
    <row r="573" spans="1:19" ht="15.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30"/>
      <c r="S573" s="29"/>
    </row>
    <row r="574" spans="1:19" ht="15.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30"/>
      <c r="S574" s="29"/>
    </row>
    <row r="575" spans="1:19" ht="15.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30"/>
      <c r="S575" s="29"/>
    </row>
    <row r="576" spans="1:19" ht="15.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30"/>
      <c r="S576" s="29"/>
    </row>
    <row r="577" spans="1:19" ht="15.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30"/>
      <c r="S577" s="29"/>
    </row>
    <row r="578" spans="1:19" ht="15.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30"/>
      <c r="S578" s="29"/>
    </row>
    <row r="579" spans="1:19" ht="15.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30"/>
      <c r="S579" s="29"/>
    </row>
    <row r="580" spans="1:19" ht="15.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30"/>
      <c r="S580" s="29"/>
    </row>
    <row r="581" spans="1:19" ht="15.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30"/>
      <c r="S581" s="29"/>
    </row>
    <row r="582" spans="1:19" ht="15.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30"/>
      <c r="S582" s="29"/>
    </row>
    <row r="583" spans="1:19" ht="15.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30"/>
      <c r="S583" s="29"/>
    </row>
    <row r="584" spans="1:19" ht="15.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30"/>
      <c r="S584" s="29"/>
    </row>
    <row r="585" spans="1:19" ht="15.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30"/>
      <c r="S585" s="29"/>
    </row>
    <row r="586" spans="1:19" ht="15.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30"/>
      <c r="S586" s="29"/>
    </row>
    <row r="587" spans="1:19" ht="15.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30"/>
      <c r="S587" s="29"/>
    </row>
    <row r="588" spans="1:19" ht="15.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30"/>
      <c r="S588" s="29"/>
    </row>
    <row r="589" spans="1:19" ht="15.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30"/>
      <c r="S589" s="29"/>
    </row>
    <row r="590" spans="1:19" ht="15.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30"/>
      <c r="S590" s="29"/>
    </row>
    <row r="591" spans="1:19" ht="15.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30"/>
      <c r="S591" s="29"/>
    </row>
    <row r="592" spans="1:19" ht="15.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30"/>
      <c r="S592" s="29"/>
    </row>
    <row r="593" spans="1:19" ht="15.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30"/>
      <c r="S593" s="29"/>
    </row>
    <row r="594" spans="1:19" ht="15.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30"/>
      <c r="S594" s="29"/>
    </row>
    <row r="595" spans="1:19" ht="15.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30"/>
      <c r="S595" s="29"/>
    </row>
    <row r="596" spans="1:19" ht="15.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30"/>
      <c r="S596" s="29"/>
    </row>
    <row r="597" spans="1:19" ht="15.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30"/>
      <c r="S597" s="29"/>
    </row>
    <row r="598" spans="1:19" ht="15.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30"/>
      <c r="S598" s="29"/>
    </row>
    <row r="599" spans="1:19" ht="15.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30"/>
      <c r="S599" s="29"/>
    </row>
    <row r="600" spans="1:19" ht="15.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30"/>
      <c r="S600" s="29"/>
    </row>
    <row r="601" spans="1:19" ht="15.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30"/>
      <c r="S601" s="29"/>
    </row>
    <row r="602" spans="1:19" ht="15.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30"/>
      <c r="S602" s="29"/>
    </row>
    <row r="603" spans="1:19" ht="15.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30"/>
      <c r="S603" s="29"/>
    </row>
    <row r="604" spans="1:19" ht="15.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30"/>
      <c r="S604" s="29"/>
    </row>
    <row r="605" spans="1:19" ht="15.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30"/>
      <c r="S605" s="29"/>
    </row>
    <row r="606" spans="1:19" ht="15.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30"/>
      <c r="S606" s="29"/>
    </row>
    <row r="607" spans="1:19" ht="15.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30"/>
      <c r="S607" s="29"/>
    </row>
    <row r="608" spans="1:19" ht="15.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30"/>
      <c r="S608" s="29"/>
    </row>
    <row r="609" spans="1:19" ht="15.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30"/>
      <c r="S609" s="29"/>
    </row>
    <row r="610" spans="1:19" ht="15.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30"/>
      <c r="S610" s="29"/>
    </row>
    <row r="611" spans="1:19" ht="15.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30"/>
      <c r="S611" s="29"/>
    </row>
    <row r="612" spans="1:19" ht="15.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30"/>
      <c r="S612" s="29"/>
    </row>
    <row r="613" spans="1:19" ht="15.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30"/>
      <c r="S613" s="29"/>
    </row>
    <row r="614" spans="1:19" ht="15.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30"/>
      <c r="S614" s="29"/>
    </row>
    <row r="615" spans="1:19" ht="15.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30"/>
      <c r="S615" s="29"/>
    </row>
    <row r="616" spans="1:19" ht="15.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30"/>
      <c r="S616" s="29"/>
    </row>
    <row r="617" spans="1:19" ht="15.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30"/>
      <c r="S617" s="29"/>
    </row>
    <row r="618" spans="1:19" ht="15.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30"/>
      <c r="S618" s="29"/>
    </row>
    <row r="619" spans="1:19" ht="15.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30"/>
      <c r="S619" s="29"/>
    </row>
    <row r="620" spans="1:19" ht="15.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30"/>
      <c r="S620" s="29"/>
    </row>
    <row r="621" spans="1:19" ht="15.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30"/>
      <c r="S621" s="29"/>
    </row>
    <row r="622" spans="1:19" ht="15.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30"/>
      <c r="S622" s="29"/>
    </row>
    <row r="623" spans="1:19" ht="15.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30"/>
      <c r="S623" s="29"/>
    </row>
    <row r="624" spans="1:19" ht="15.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30"/>
      <c r="S624" s="29"/>
    </row>
    <row r="625" spans="1:19" ht="15.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30"/>
      <c r="S625" s="29"/>
    </row>
    <row r="626" spans="1:19" ht="15.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30"/>
      <c r="S626" s="29"/>
    </row>
    <row r="627" spans="1:19" ht="15.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30"/>
      <c r="S627" s="29"/>
    </row>
    <row r="628" spans="1:19" ht="15.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30"/>
      <c r="S628" s="29"/>
    </row>
    <row r="629" spans="1:19" ht="15.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30"/>
      <c r="S629" s="29"/>
    </row>
    <row r="630" spans="1:19" ht="15.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30"/>
      <c r="S630" s="29"/>
    </row>
    <row r="631" spans="1:19" ht="15.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30"/>
      <c r="S631" s="29"/>
    </row>
    <row r="632" spans="1:19" ht="15.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30"/>
      <c r="S632" s="29"/>
    </row>
    <row r="633" spans="1:19" ht="15.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30"/>
      <c r="S633" s="29"/>
    </row>
    <row r="634" spans="1:19" ht="15.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30"/>
      <c r="S634" s="29"/>
    </row>
    <row r="635" spans="1:19" ht="15.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30"/>
      <c r="S635" s="29"/>
    </row>
    <row r="636" spans="1:19" ht="15.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30"/>
      <c r="S636" s="29"/>
    </row>
    <row r="637" spans="1:19" ht="15.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30"/>
      <c r="S637" s="29"/>
    </row>
    <row r="638" spans="1:19" ht="15.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30"/>
      <c r="S638" s="29"/>
    </row>
    <row r="639" spans="1:19" ht="15.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30"/>
      <c r="S639" s="29"/>
    </row>
    <row r="640" spans="1:19" ht="15.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30"/>
      <c r="S640" s="29"/>
    </row>
    <row r="641" spans="1:19" ht="15.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30"/>
      <c r="S641" s="29"/>
    </row>
    <row r="642" spans="1:19" ht="15.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30"/>
      <c r="S642" s="29"/>
    </row>
    <row r="643" spans="1:19" ht="15.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30"/>
      <c r="S643" s="29"/>
    </row>
    <row r="644" spans="1:19" ht="15.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30"/>
      <c r="S644" s="29"/>
    </row>
    <row r="645" spans="1:19" ht="15.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30"/>
      <c r="S645" s="29"/>
    </row>
    <row r="646" spans="1:19" ht="15.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30"/>
      <c r="S646" s="29"/>
    </row>
    <row r="647" spans="1:19" ht="15.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30"/>
      <c r="S647" s="29"/>
    </row>
    <row r="648" spans="1:19" ht="15.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30"/>
      <c r="S648" s="29"/>
    </row>
    <row r="649" spans="1:19" ht="15.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30"/>
      <c r="S649" s="29"/>
    </row>
    <row r="650" spans="1:19" ht="15.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30"/>
      <c r="S650" s="29"/>
    </row>
    <row r="651" spans="1:19" ht="15.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30"/>
      <c r="S651" s="29"/>
    </row>
    <row r="652" spans="1:19" ht="15.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30"/>
      <c r="S652" s="29"/>
    </row>
    <row r="653" spans="1:19" ht="15.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30"/>
      <c r="S653" s="29"/>
    </row>
    <row r="654" spans="1:19" ht="15.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30"/>
      <c r="S654" s="29"/>
    </row>
    <row r="655" spans="1:19" ht="15.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30"/>
      <c r="S655" s="29"/>
    </row>
    <row r="656" spans="1:19" ht="15.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30"/>
      <c r="S656" s="29"/>
    </row>
    <row r="657" spans="1:19" ht="15.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30"/>
      <c r="S657" s="29"/>
    </row>
    <row r="658" spans="1:19" ht="15.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30"/>
      <c r="S658" s="29"/>
    </row>
    <row r="659" spans="1:19" ht="15.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30"/>
      <c r="S659" s="29"/>
    </row>
    <row r="660" spans="1:19" ht="15.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30"/>
      <c r="S660" s="29"/>
    </row>
    <row r="661" spans="1:19" ht="15.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30"/>
      <c r="S661" s="29"/>
    </row>
    <row r="662" spans="1:19" ht="15.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30"/>
      <c r="S662" s="29"/>
    </row>
    <row r="663" spans="1:19" ht="15.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30"/>
      <c r="S663" s="29"/>
    </row>
    <row r="664" spans="1:19" ht="15.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30"/>
      <c r="S664" s="29"/>
    </row>
    <row r="665" spans="1:19" ht="15.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30"/>
      <c r="S665" s="29"/>
    </row>
    <row r="666" spans="1:19" ht="15.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30"/>
      <c r="S666" s="29"/>
    </row>
    <row r="667" spans="1:19" ht="15.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30"/>
      <c r="S667" s="29"/>
    </row>
    <row r="668" spans="1:19" ht="15.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30"/>
      <c r="S668" s="29"/>
    </row>
    <row r="669" spans="1:19" ht="15.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30"/>
      <c r="S669" s="29"/>
    </row>
    <row r="670" spans="1:19" ht="15.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30"/>
      <c r="S670" s="29"/>
    </row>
    <row r="671" spans="1:19" ht="15.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30"/>
      <c r="S671" s="29"/>
    </row>
    <row r="672" spans="1:19" ht="15.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30"/>
      <c r="S672" s="29"/>
    </row>
    <row r="673" spans="1:19" ht="15.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30"/>
      <c r="S673" s="29"/>
    </row>
    <row r="674" spans="1:19" ht="15.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30"/>
      <c r="S674" s="29"/>
    </row>
    <row r="675" spans="1:19" ht="15.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30"/>
      <c r="S675" s="29"/>
    </row>
    <row r="676" spans="1:19" ht="15.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30"/>
      <c r="S676" s="29"/>
    </row>
    <row r="677" spans="1:19" ht="15.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30"/>
      <c r="S677" s="29"/>
    </row>
    <row r="678" spans="1:19" ht="15.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30"/>
      <c r="S678" s="29"/>
    </row>
    <row r="679" spans="1:19" ht="15.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30"/>
      <c r="S679" s="29"/>
    </row>
    <row r="680" spans="1:19" ht="15.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30"/>
      <c r="S680" s="29"/>
    </row>
    <row r="681" spans="1:19" ht="15.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30"/>
      <c r="S681" s="29"/>
    </row>
    <row r="682" spans="1:19" ht="15.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30"/>
      <c r="S682" s="29"/>
    </row>
    <row r="683" spans="1:19" ht="15.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30"/>
      <c r="S683" s="29"/>
    </row>
    <row r="684" spans="1:19" ht="15.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30"/>
      <c r="S684" s="29"/>
    </row>
    <row r="685" spans="1:19" ht="15.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30"/>
      <c r="S685" s="29"/>
    </row>
    <row r="686" spans="1:19" ht="15.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30"/>
      <c r="S686" s="29"/>
    </row>
    <row r="687" spans="1:19" ht="15.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30"/>
      <c r="S687" s="29"/>
    </row>
    <row r="688" spans="1:19" ht="15.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30"/>
      <c r="S688" s="29"/>
    </row>
    <row r="689" spans="1:19" ht="15.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30"/>
      <c r="S689" s="29"/>
    </row>
    <row r="690" spans="1:19" ht="15.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30"/>
      <c r="S690" s="29"/>
    </row>
    <row r="691" spans="1:19" ht="15.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30"/>
      <c r="S691" s="29"/>
    </row>
    <row r="692" spans="1:19" ht="15.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30"/>
      <c r="S692" s="29"/>
    </row>
    <row r="693" spans="1:19" ht="15.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30"/>
      <c r="S693" s="29"/>
    </row>
    <row r="694" spans="1:19" ht="15.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30"/>
      <c r="S694" s="29"/>
    </row>
    <row r="695" spans="1:19" ht="15.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30"/>
      <c r="S695" s="29"/>
    </row>
    <row r="696" spans="1:19" ht="15.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30"/>
      <c r="S696" s="29"/>
    </row>
    <row r="697" spans="1:19" ht="15.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30"/>
      <c r="S697" s="29"/>
    </row>
    <row r="698" spans="1:19" ht="15.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30"/>
      <c r="S698" s="29"/>
    </row>
    <row r="699" spans="1:19" ht="15.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30"/>
      <c r="S699" s="29"/>
    </row>
    <row r="700" spans="1:19" ht="15.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30"/>
      <c r="S700" s="29"/>
    </row>
    <row r="701" spans="1:19" ht="15.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30"/>
      <c r="S701" s="29"/>
    </row>
    <row r="702" spans="1:19" ht="15.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30"/>
      <c r="S702" s="29"/>
    </row>
    <row r="703" spans="1:19" ht="15.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30"/>
      <c r="S703" s="29"/>
    </row>
    <row r="704" spans="1:19" ht="15.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30"/>
      <c r="S704" s="29"/>
    </row>
    <row r="705" spans="1:19" ht="15.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30"/>
      <c r="S705" s="29"/>
    </row>
    <row r="706" spans="1:19" ht="15.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30"/>
      <c r="S706" s="29"/>
    </row>
    <row r="707" spans="1:19" ht="15.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30"/>
      <c r="S707" s="29"/>
    </row>
    <row r="708" spans="1:19" ht="15.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30"/>
      <c r="S708" s="29"/>
    </row>
    <row r="709" spans="1:19" ht="15.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30"/>
      <c r="S709" s="29"/>
    </row>
    <row r="710" spans="1:19" ht="15.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30"/>
      <c r="S710" s="29"/>
    </row>
    <row r="711" spans="1:19" ht="15.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30"/>
      <c r="S711" s="29"/>
    </row>
    <row r="712" spans="1:19" ht="15.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30"/>
      <c r="S712" s="29"/>
    </row>
    <row r="713" spans="1:19" ht="15.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30"/>
      <c r="S713" s="29"/>
    </row>
    <row r="714" spans="1:19" ht="15.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30"/>
      <c r="S714" s="29"/>
    </row>
    <row r="715" spans="1:19" ht="15.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30"/>
      <c r="S715" s="29"/>
    </row>
    <row r="716" spans="1:19" ht="15.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30"/>
      <c r="S716" s="29"/>
    </row>
    <row r="717" spans="1:19" ht="15.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30"/>
      <c r="S717" s="29"/>
    </row>
    <row r="718" spans="1:19" ht="15.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30"/>
      <c r="S718" s="29"/>
    </row>
    <row r="719" spans="1:19" ht="15.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30"/>
      <c r="S719" s="29"/>
    </row>
    <row r="720" spans="1:19" ht="15.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30"/>
      <c r="S720" s="29"/>
    </row>
    <row r="721" spans="1:19" ht="15.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30"/>
      <c r="S721" s="29"/>
    </row>
    <row r="722" spans="1:19" ht="15.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30"/>
      <c r="S722" s="29"/>
    </row>
    <row r="723" spans="1:19" ht="15.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30"/>
      <c r="S723" s="29"/>
    </row>
    <row r="724" spans="1:19" ht="15.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30"/>
      <c r="S724" s="29"/>
    </row>
    <row r="725" spans="1:19" ht="15.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30"/>
      <c r="S725" s="29"/>
    </row>
    <row r="726" spans="1:19" ht="15.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30"/>
      <c r="S726" s="29"/>
    </row>
    <row r="727" spans="1:19" ht="15.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30"/>
      <c r="S727" s="29"/>
    </row>
    <row r="728" spans="1:19" ht="15.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30"/>
      <c r="S728" s="29"/>
    </row>
    <row r="729" spans="1:19" ht="15.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30"/>
      <c r="S729" s="29"/>
    </row>
    <row r="730" spans="1:19" ht="15.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30"/>
      <c r="S730" s="29"/>
    </row>
    <row r="731" spans="1:19" ht="15.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30"/>
      <c r="S731" s="29"/>
    </row>
    <row r="732" spans="1:19" ht="15.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30"/>
      <c r="S732" s="29"/>
    </row>
    <row r="733" spans="1:19" ht="15.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30"/>
      <c r="S733" s="29"/>
    </row>
    <row r="734" spans="1:19" ht="15.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30"/>
      <c r="S734" s="29"/>
    </row>
    <row r="735" spans="1:19" ht="15.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30"/>
      <c r="S735" s="29"/>
    </row>
    <row r="736" spans="1:19" ht="15.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30"/>
      <c r="S736" s="29"/>
    </row>
    <row r="737" spans="1:19" ht="15.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30"/>
      <c r="S737" s="29"/>
    </row>
    <row r="738" spans="1:19" ht="15.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30"/>
      <c r="S738" s="29"/>
    </row>
    <row r="739" spans="1:19" ht="15.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30"/>
      <c r="S739" s="29"/>
    </row>
    <row r="740" spans="1:19" ht="15.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30"/>
      <c r="S740" s="29"/>
    </row>
    <row r="741" spans="1:19" ht="15.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30"/>
      <c r="S741" s="29"/>
    </row>
    <row r="742" spans="1:19" ht="15.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30"/>
      <c r="S742" s="29"/>
    </row>
    <row r="743" spans="1:19" ht="15.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30"/>
      <c r="S743" s="29"/>
    </row>
    <row r="744" spans="1:19" ht="15.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30"/>
      <c r="S744" s="29"/>
    </row>
    <row r="745" spans="1:19" ht="15.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30"/>
      <c r="S745" s="29"/>
    </row>
    <row r="746" spans="1:19" ht="15.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30"/>
      <c r="S746" s="29"/>
    </row>
    <row r="747" spans="1:19" ht="15.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30"/>
      <c r="S747" s="29"/>
    </row>
    <row r="748" spans="1:19" ht="15.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30"/>
      <c r="S748" s="29"/>
    </row>
    <row r="749" spans="1:19" ht="15.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30"/>
      <c r="S749" s="29"/>
    </row>
    <row r="750" spans="1:19" ht="15.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30"/>
      <c r="S750" s="29"/>
    </row>
    <row r="751" spans="1:19" ht="15.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30"/>
      <c r="S751" s="29"/>
    </row>
    <row r="752" spans="1:19" ht="15.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30"/>
      <c r="S752" s="29"/>
    </row>
    <row r="753" spans="1:19" ht="15.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30"/>
      <c r="S753" s="29"/>
    </row>
    <row r="754" spans="1:19" ht="15.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30"/>
      <c r="S754" s="29"/>
    </row>
    <row r="755" spans="1:19" ht="15.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30"/>
      <c r="S755" s="29"/>
    </row>
    <row r="756" spans="1:19" ht="15.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30"/>
      <c r="S756" s="29"/>
    </row>
    <row r="757" spans="1:19" ht="15.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30"/>
      <c r="S757" s="29"/>
    </row>
    <row r="758" spans="1:19" ht="15.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30"/>
      <c r="S758" s="29"/>
    </row>
    <row r="759" spans="1:19" ht="15.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30"/>
      <c r="S759" s="29"/>
    </row>
    <row r="760" spans="1:19" ht="15.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30"/>
      <c r="S760" s="29"/>
    </row>
    <row r="761" spans="1:19" ht="15.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30"/>
      <c r="S761" s="29"/>
    </row>
    <row r="762" spans="1:19" ht="15.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30"/>
      <c r="S762" s="29"/>
    </row>
    <row r="763" spans="1:19" ht="15.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30"/>
      <c r="S763" s="29"/>
    </row>
    <row r="764" spans="1:19" ht="15.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30"/>
      <c r="S764" s="29"/>
    </row>
    <row r="765" spans="1:19" ht="15.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30"/>
      <c r="S765" s="29"/>
    </row>
    <row r="766" spans="1:19" ht="15.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30"/>
      <c r="S766" s="29"/>
    </row>
    <row r="767" spans="1:19" ht="15.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30"/>
      <c r="S767" s="29"/>
    </row>
    <row r="768" spans="1:19" ht="15.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30"/>
      <c r="S768" s="29"/>
    </row>
    <row r="769" spans="1:19" ht="15.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30"/>
      <c r="S769" s="29"/>
    </row>
    <row r="770" spans="1:19" ht="15.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30"/>
      <c r="S770" s="29"/>
    </row>
    <row r="771" spans="1:19" ht="15.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30"/>
      <c r="S771" s="29"/>
    </row>
    <row r="772" spans="1:19" ht="15.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30"/>
      <c r="S772" s="29"/>
    </row>
    <row r="773" spans="1:19" ht="15.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30"/>
      <c r="S773" s="29"/>
    </row>
    <row r="774" spans="1:19" ht="15.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30"/>
      <c r="S774" s="29"/>
    </row>
    <row r="775" spans="1:19" ht="15.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30"/>
      <c r="S775" s="29"/>
    </row>
    <row r="776" spans="1:19" ht="15.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30"/>
      <c r="S776" s="29"/>
    </row>
    <row r="777" spans="1:19" ht="15.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30"/>
      <c r="S777" s="29"/>
    </row>
    <row r="778" spans="1:19" ht="15.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30"/>
      <c r="S778" s="29"/>
    </row>
    <row r="779" spans="1:19" ht="15.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30"/>
      <c r="S779" s="29"/>
    </row>
    <row r="780" spans="1:19" ht="15.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30"/>
      <c r="S780" s="29"/>
    </row>
    <row r="781" spans="1:19" ht="15.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30"/>
      <c r="S781" s="29"/>
    </row>
    <row r="782" spans="1:19" ht="15.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30"/>
      <c r="S782" s="29"/>
    </row>
    <row r="783" spans="1:19" ht="15.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30"/>
      <c r="S783" s="29"/>
    </row>
    <row r="784" spans="1:19" ht="15.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30"/>
      <c r="S784" s="29"/>
    </row>
    <row r="785" spans="1:19" ht="15.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30"/>
      <c r="S785" s="29"/>
    </row>
    <row r="786" spans="1:19" ht="15.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30"/>
      <c r="S786" s="29"/>
    </row>
    <row r="787" spans="1:19" ht="15.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30"/>
      <c r="S787" s="29"/>
    </row>
    <row r="788" spans="1:19" ht="15.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30"/>
      <c r="S788" s="29"/>
    </row>
    <row r="789" spans="1:19" ht="15.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30"/>
      <c r="S789" s="29"/>
    </row>
    <row r="790" spans="1:19" ht="15.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30"/>
      <c r="S790" s="29"/>
    </row>
    <row r="791" spans="1:19" ht="15.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30"/>
      <c r="S791" s="29"/>
    </row>
    <row r="792" spans="1:19" ht="15.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30"/>
      <c r="S792" s="29"/>
    </row>
    <row r="793" spans="1:19" ht="15.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30"/>
      <c r="S793" s="29"/>
    </row>
    <row r="794" spans="1:19" ht="15.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30"/>
      <c r="S794" s="29"/>
    </row>
    <row r="795" spans="1:19" ht="15.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30"/>
      <c r="S795" s="29"/>
    </row>
    <row r="796" spans="1:19" ht="15.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30"/>
      <c r="S796" s="29"/>
    </row>
    <row r="797" spans="1:19" ht="15.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30"/>
      <c r="S797" s="29"/>
    </row>
    <row r="798" spans="1:19" ht="15.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30"/>
      <c r="S798" s="29"/>
    </row>
    <row r="799" spans="1:19" ht="15.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30"/>
      <c r="S799" s="29"/>
    </row>
    <row r="800" spans="1:19" ht="15.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30"/>
      <c r="S800" s="29"/>
    </row>
    <row r="801" spans="1:19" ht="15.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30"/>
      <c r="S801" s="29"/>
    </row>
    <row r="802" spans="1:19" ht="15.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30"/>
      <c r="S802" s="29"/>
    </row>
    <row r="803" spans="1:19" ht="15.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30"/>
      <c r="S803" s="29"/>
    </row>
    <row r="804" spans="1:19" ht="15.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30"/>
      <c r="S804" s="29"/>
    </row>
    <row r="805" spans="1:19" ht="15.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30"/>
      <c r="S805" s="29"/>
    </row>
    <row r="806" spans="1:19" ht="15.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30"/>
      <c r="S806" s="29"/>
    </row>
    <row r="807" spans="1:19" ht="15.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30"/>
      <c r="S807" s="29"/>
    </row>
    <row r="808" spans="1:19" ht="15.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30"/>
      <c r="S808" s="29"/>
    </row>
    <row r="809" spans="1:19" ht="15.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30"/>
      <c r="S809" s="29"/>
    </row>
    <row r="810" spans="1:19" ht="15.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30"/>
      <c r="S810" s="29"/>
    </row>
    <row r="811" spans="1:19" ht="15.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30"/>
      <c r="S811" s="29"/>
    </row>
    <row r="812" spans="1:19" ht="15.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30"/>
      <c r="S812" s="29"/>
    </row>
    <row r="813" spans="1:19" ht="15.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30"/>
      <c r="S813" s="29"/>
    </row>
    <row r="814" spans="1:19" ht="15.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30"/>
      <c r="S814" s="29"/>
    </row>
    <row r="815" spans="1:19" ht="15.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30"/>
      <c r="S815" s="29"/>
    </row>
    <row r="816" spans="1:19" ht="15.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30"/>
      <c r="S816" s="29"/>
    </row>
    <row r="817" spans="1:19" ht="15.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30"/>
      <c r="S817" s="29"/>
    </row>
    <row r="818" spans="1:19" ht="15.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30"/>
      <c r="S818" s="29"/>
    </row>
    <row r="819" spans="1:19" ht="15.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30"/>
      <c r="S819" s="29"/>
    </row>
    <row r="820" spans="1:19" ht="15.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30"/>
      <c r="S820" s="29"/>
    </row>
    <row r="821" spans="1:19" ht="15.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30"/>
      <c r="S821" s="29"/>
    </row>
    <row r="822" spans="1:19" ht="15.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30"/>
      <c r="S822" s="29"/>
    </row>
    <row r="823" spans="1:19" ht="15.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30"/>
      <c r="S823" s="29"/>
    </row>
    <row r="824" spans="1:19" ht="15.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30"/>
      <c r="S824" s="29"/>
    </row>
    <row r="825" spans="1:19" ht="15.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30"/>
      <c r="S825" s="29"/>
    </row>
    <row r="826" spans="1:19" ht="15.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30"/>
      <c r="S826" s="29"/>
    </row>
    <row r="827" spans="1:19" ht="15.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30"/>
      <c r="S827" s="29"/>
    </row>
    <row r="828" spans="1:19" ht="15.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30"/>
      <c r="S828" s="29"/>
    </row>
    <row r="829" spans="1:19" ht="15.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30"/>
      <c r="S829" s="29"/>
    </row>
    <row r="830" spans="1:19" ht="15.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30"/>
      <c r="S830" s="29"/>
    </row>
    <row r="831" spans="1:19" ht="15.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30"/>
      <c r="S831" s="29"/>
    </row>
    <row r="832" spans="1:19" ht="15.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30"/>
      <c r="S832" s="29"/>
    </row>
    <row r="833" spans="1:19" ht="15.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30"/>
      <c r="S833" s="29"/>
    </row>
    <row r="834" spans="1:19" ht="15.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30"/>
      <c r="S834" s="29"/>
    </row>
    <row r="835" spans="1:19" ht="15.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30"/>
      <c r="S835" s="29"/>
    </row>
    <row r="836" spans="1:19" ht="15.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30"/>
      <c r="S836" s="29"/>
    </row>
    <row r="837" spans="1:19" ht="15.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30"/>
      <c r="S837" s="29"/>
    </row>
    <row r="838" spans="1:19" ht="15.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30"/>
      <c r="S838" s="29"/>
    </row>
    <row r="839" spans="1:19" ht="15.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30"/>
      <c r="S839" s="29"/>
    </row>
    <row r="840" spans="1:19" ht="15.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30"/>
      <c r="S840" s="29"/>
    </row>
    <row r="841" spans="1:19" ht="15.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30"/>
      <c r="S841" s="29"/>
    </row>
    <row r="842" spans="1:19" ht="15.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30"/>
      <c r="S842" s="29"/>
    </row>
    <row r="843" spans="1:19" ht="15.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30"/>
      <c r="S843" s="29"/>
    </row>
    <row r="844" spans="1:19" ht="15.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30"/>
      <c r="S844" s="29"/>
    </row>
    <row r="845" spans="1:19" ht="15.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30"/>
      <c r="S845" s="29"/>
    </row>
    <row r="846" spans="1:19" ht="15.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30"/>
      <c r="S846" s="29"/>
    </row>
    <row r="847" spans="1:19" ht="15.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30"/>
      <c r="S847" s="29"/>
    </row>
    <row r="848" spans="1:19" ht="15.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30"/>
      <c r="S848" s="29"/>
    </row>
    <row r="849" spans="1:19" ht="15.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30"/>
      <c r="S849" s="29"/>
    </row>
    <row r="850" spans="1:19" ht="15.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30"/>
      <c r="S850" s="29"/>
    </row>
    <row r="851" spans="1:19" ht="15.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30"/>
      <c r="S851" s="29"/>
    </row>
    <row r="852" spans="1:19" ht="15.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30"/>
      <c r="S852" s="29"/>
    </row>
    <row r="853" spans="1:19" ht="15.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30"/>
      <c r="S853" s="29"/>
    </row>
    <row r="854" spans="1:19" ht="15.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30"/>
      <c r="S854" s="29"/>
    </row>
    <row r="855" spans="1:19" ht="15.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30"/>
      <c r="S855" s="29"/>
    </row>
    <row r="856" spans="1:19" ht="15.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30"/>
      <c r="S856" s="29"/>
    </row>
    <row r="857" spans="1:19" ht="15.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30"/>
      <c r="S857" s="29"/>
    </row>
    <row r="858" spans="1:19" ht="15.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30"/>
      <c r="S858" s="29"/>
    </row>
    <row r="859" spans="1:19" ht="15.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30"/>
      <c r="S859" s="29"/>
    </row>
    <row r="860" spans="1:19" ht="15.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30"/>
      <c r="S860" s="29"/>
    </row>
    <row r="861" spans="1:19" ht="15.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30"/>
      <c r="S861" s="29"/>
    </row>
    <row r="862" spans="1:19" ht="15.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30"/>
      <c r="S862" s="29"/>
    </row>
    <row r="863" spans="1:19" ht="15.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30"/>
      <c r="S863" s="29"/>
    </row>
    <row r="864" spans="1:19" ht="15.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30"/>
      <c r="S864" s="29"/>
    </row>
    <row r="865" spans="1:19" ht="15.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30"/>
      <c r="S865" s="29"/>
    </row>
    <row r="866" spans="1:19" ht="15.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30"/>
      <c r="S866" s="29"/>
    </row>
    <row r="867" spans="1:19" ht="15.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30"/>
      <c r="S867" s="29"/>
    </row>
    <row r="868" spans="1:19" ht="15.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30"/>
      <c r="S868" s="29"/>
    </row>
    <row r="869" spans="1:19" ht="15.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30"/>
      <c r="S869" s="29"/>
    </row>
    <row r="870" spans="1:19" ht="15.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30"/>
      <c r="S870" s="29"/>
    </row>
    <row r="871" spans="1:19" ht="15.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30"/>
      <c r="S871" s="29"/>
    </row>
    <row r="872" spans="1:19" ht="15.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30"/>
      <c r="S872" s="29"/>
    </row>
    <row r="873" spans="1:19" ht="15.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30"/>
      <c r="S873" s="29"/>
    </row>
    <row r="874" spans="1:19" ht="15.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30"/>
      <c r="S874" s="29"/>
    </row>
    <row r="875" spans="1:19" ht="15.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30"/>
      <c r="S875" s="29"/>
    </row>
    <row r="876" spans="1:19" ht="15.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30"/>
      <c r="S876" s="29"/>
    </row>
    <row r="877" spans="1:19" ht="15.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30"/>
      <c r="S877" s="29"/>
    </row>
    <row r="878" spans="1:19" ht="15.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30"/>
      <c r="S878" s="29"/>
    </row>
    <row r="879" spans="1:19" ht="15.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30"/>
      <c r="S879" s="29"/>
    </row>
    <row r="880" spans="1:19" ht="15.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30"/>
      <c r="S880" s="29"/>
    </row>
    <row r="881" spans="1:19" ht="15.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30"/>
      <c r="S881" s="29"/>
    </row>
    <row r="882" spans="1:19" ht="15.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30"/>
      <c r="S882" s="29"/>
    </row>
    <row r="883" spans="1:19" ht="15.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30"/>
      <c r="S883" s="29"/>
    </row>
    <row r="884" spans="1:19" ht="15.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30"/>
      <c r="S884" s="29"/>
    </row>
    <row r="885" spans="1:19" ht="15.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30"/>
      <c r="S885" s="29"/>
    </row>
    <row r="886" spans="1:19" ht="15.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30"/>
      <c r="S886" s="29"/>
    </row>
    <row r="887" spans="1:19" ht="15.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30"/>
      <c r="S887" s="29"/>
    </row>
    <row r="888" spans="1:19" ht="15.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30"/>
      <c r="S888" s="29"/>
    </row>
    <row r="889" spans="1:19" ht="15.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30"/>
      <c r="S889" s="29"/>
    </row>
    <row r="890" spans="1:19" ht="15.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30"/>
      <c r="S890" s="29"/>
    </row>
    <row r="891" spans="1:19" ht="15.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30"/>
      <c r="S891" s="29"/>
    </row>
    <row r="892" spans="1:19" ht="15.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30"/>
      <c r="S892" s="29"/>
    </row>
    <row r="893" spans="1:19" ht="15.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30"/>
      <c r="S893" s="29"/>
    </row>
    <row r="894" spans="1:19" ht="15.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30"/>
      <c r="S894" s="29"/>
    </row>
    <row r="895" spans="1:19" ht="15.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30"/>
      <c r="S895" s="29"/>
    </row>
    <row r="896" spans="1:19" ht="15.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30"/>
      <c r="S896" s="29"/>
    </row>
    <row r="897" spans="1:19" ht="15.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30"/>
      <c r="S897" s="29"/>
    </row>
    <row r="898" spans="1:19" ht="15.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30"/>
      <c r="S898" s="29"/>
    </row>
    <row r="899" spans="1:19" ht="15.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30"/>
      <c r="S899" s="29"/>
    </row>
    <row r="900" spans="1:19" ht="15.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30"/>
      <c r="S900" s="29"/>
    </row>
    <row r="901" spans="1:19" ht="15.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30"/>
      <c r="S901" s="29"/>
    </row>
    <row r="902" spans="1:19" ht="15.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30"/>
      <c r="S902" s="29"/>
    </row>
    <row r="903" spans="1:19" ht="15.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30"/>
      <c r="S903" s="29"/>
    </row>
    <row r="904" spans="1:19" ht="15.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30"/>
      <c r="S904" s="29"/>
    </row>
    <row r="905" spans="1:19" ht="15.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30"/>
      <c r="S905" s="29"/>
    </row>
    <row r="906" spans="1:19" ht="15.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30"/>
      <c r="S906" s="29"/>
    </row>
    <row r="907" spans="1:19" ht="15.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30"/>
      <c r="S907" s="29"/>
    </row>
    <row r="908" spans="1:19" ht="15.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30"/>
      <c r="S908" s="29"/>
    </row>
    <row r="909" spans="1:19" ht="15.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30"/>
      <c r="S909" s="29"/>
    </row>
    <row r="910" spans="1:19" ht="15.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30"/>
      <c r="S910" s="29"/>
    </row>
    <row r="911" spans="1:19" ht="15.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30"/>
      <c r="S911" s="29"/>
    </row>
    <row r="912" spans="1:19" ht="15.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30"/>
      <c r="S912" s="29"/>
    </row>
    <row r="913" spans="1:19" ht="15.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30"/>
      <c r="S913" s="29"/>
    </row>
    <row r="914" spans="1:19" ht="15.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30"/>
      <c r="S914" s="29"/>
    </row>
    <row r="915" spans="1:19" ht="15.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30"/>
      <c r="S915" s="29"/>
    </row>
    <row r="916" spans="1:19" ht="15.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30"/>
      <c r="S916" s="29"/>
    </row>
    <row r="917" spans="1:19" ht="15.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30"/>
      <c r="S917" s="29"/>
    </row>
    <row r="918" spans="1:19" ht="15.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30"/>
      <c r="S918" s="29"/>
    </row>
    <row r="919" spans="1:19" ht="15.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30"/>
      <c r="S919" s="29"/>
    </row>
    <row r="920" spans="1:19" ht="15.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30"/>
      <c r="S920" s="29"/>
    </row>
    <row r="921" spans="1:19" ht="15.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30"/>
      <c r="S921" s="29"/>
    </row>
    <row r="922" spans="1:19" ht="15.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30"/>
      <c r="S922" s="29"/>
    </row>
    <row r="923" spans="1:19" ht="15.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30"/>
      <c r="S923" s="29"/>
    </row>
    <row r="924" spans="1:19" ht="15.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30"/>
      <c r="S924" s="29"/>
    </row>
    <row r="925" spans="1:19" ht="15.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30"/>
      <c r="S925" s="29"/>
    </row>
    <row r="926" spans="1:19" ht="15.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30"/>
      <c r="S926" s="29"/>
    </row>
    <row r="927" spans="1:19" ht="15.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30"/>
      <c r="S927" s="29"/>
    </row>
    <row r="928" spans="1:19" ht="15.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30"/>
      <c r="S928" s="29"/>
    </row>
    <row r="929" spans="1:19" ht="15.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30"/>
      <c r="S929" s="29"/>
    </row>
    <row r="930" spans="1:19" ht="15.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30"/>
      <c r="S930" s="29"/>
    </row>
    <row r="931" spans="1:19" ht="15.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30"/>
      <c r="S931" s="29"/>
    </row>
    <row r="932" spans="1:19" ht="15.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30"/>
      <c r="S932" s="29"/>
    </row>
    <row r="933" spans="1:19" ht="15.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30"/>
      <c r="S933" s="29"/>
    </row>
    <row r="934" spans="1:19" ht="15.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30"/>
      <c r="S934" s="29"/>
    </row>
    <row r="935" spans="1:19" ht="15.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30"/>
      <c r="S935" s="29"/>
    </row>
    <row r="936" spans="1:19" ht="15.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30"/>
      <c r="S936" s="29"/>
    </row>
    <row r="937" spans="1:19" ht="15.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30"/>
      <c r="S937" s="29"/>
    </row>
    <row r="938" spans="1:19" ht="15.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30"/>
      <c r="S938" s="29"/>
    </row>
    <row r="939" spans="1:19" ht="15.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30"/>
      <c r="S939" s="29"/>
    </row>
    <row r="940" spans="1:19" ht="15.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30"/>
      <c r="S940" s="29"/>
    </row>
    <row r="941" spans="1:19" ht="15.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30"/>
      <c r="S941" s="29"/>
    </row>
    <row r="942" spans="1:19" ht="15.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30"/>
      <c r="S942" s="29"/>
    </row>
    <row r="943" spans="1:19" ht="15.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30"/>
      <c r="S943" s="29"/>
    </row>
    <row r="944" spans="1:19" ht="15.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30"/>
      <c r="S944" s="29"/>
    </row>
    <row r="945" spans="1:19" ht="15.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30"/>
      <c r="S945" s="29"/>
    </row>
    <row r="946" spans="1:19" ht="15.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30"/>
      <c r="S946" s="29"/>
    </row>
    <row r="947" spans="1:19" ht="15.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30"/>
      <c r="S947" s="29"/>
    </row>
    <row r="948" spans="1:19" ht="15.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30"/>
      <c r="S948" s="29"/>
    </row>
    <row r="949" spans="1:19" ht="15.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30"/>
      <c r="S949" s="29"/>
    </row>
    <row r="950" spans="1:19" ht="15.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30"/>
      <c r="S950" s="29"/>
    </row>
    <row r="951" spans="1:19" ht="15.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30"/>
      <c r="S951" s="29"/>
    </row>
    <row r="952" spans="1:19" ht="15.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30"/>
      <c r="S952" s="29"/>
    </row>
    <row r="953" spans="1:19" ht="15.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30"/>
      <c r="S953" s="29"/>
    </row>
    <row r="954" spans="1:19" ht="15.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30"/>
      <c r="S954" s="29"/>
    </row>
    <row r="955" spans="1:19" ht="15.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30"/>
      <c r="S955" s="29"/>
    </row>
    <row r="956" spans="1:19" ht="15.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30"/>
      <c r="S956" s="29"/>
    </row>
    <row r="957" spans="1:19" ht="15.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30"/>
      <c r="S957" s="29"/>
    </row>
    <row r="958" spans="1:19" ht="15.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30"/>
      <c r="S958" s="29"/>
    </row>
    <row r="959" spans="1:19" ht="15.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30"/>
      <c r="S959" s="29"/>
    </row>
    <row r="960" spans="1:19" ht="15.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30"/>
      <c r="S960" s="29"/>
    </row>
    <row r="961" spans="1:19" ht="15.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30"/>
      <c r="S961" s="29"/>
    </row>
    <row r="962" spans="1:19" ht="15.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30"/>
      <c r="S962" s="29"/>
    </row>
    <row r="963" spans="1:19" ht="15.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30"/>
      <c r="S963" s="29"/>
    </row>
    <row r="964" spans="1:19" ht="15.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30"/>
      <c r="S964" s="29"/>
    </row>
    <row r="965" spans="1:19" ht="15.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30"/>
      <c r="S965" s="29"/>
    </row>
    <row r="966" spans="1:19" ht="15.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30"/>
      <c r="S966" s="29"/>
    </row>
    <row r="967" spans="1:19" ht="15.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30"/>
      <c r="S967" s="29"/>
    </row>
    <row r="968" spans="1:19" ht="15.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30"/>
      <c r="S968" s="29"/>
    </row>
    <row r="969" spans="1:19" ht="15.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30"/>
      <c r="S969" s="29"/>
    </row>
    <row r="970" spans="1:19" ht="15.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30"/>
      <c r="S970" s="29"/>
    </row>
    <row r="971" spans="1:19" ht="15.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30"/>
      <c r="S971" s="29"/>
    </row>
    <row r="972" spans="1:19" ht="15.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30"/>
      <c r="S972" s="29"/>
    </row>
    <row r="973" spans="1:19" ht="15.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30"/>
      <c r="S973" s="29"/>
    </row>
    <row r="974" spans="1:19" ht="15.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30"/>
      <c r="S974" s="29"/>
    </row>
    <row r="975" spans="1:19" ht="15.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30"/>
      <c r="S975" s="29"/>
    </row>
    <row r="976" spans="1:19" ht="15.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30"/>
      <c r="S976" s="29"/>
    </row>
    <row r="977" spans="1:19" ht="15.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30"/>
      <c r="S977" s="29"/>
    </row>
    <row r="978" spans="1:19" ht="15.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30"/>
      <c r="S978" s="29"/>
    </row>
    <row r="979" spans="1:19" ht="15.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30"/>
      <c r="S979" s="29"/>
    </row>
    <row r="980" spans="1:19" ht="15.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30"/>
      <c r="S980" s="29"/>
    </row>
    <row r="981" spans="1:19" ht="15.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30"/>
      <c r="S981" s="29"/>
    </row>
    <row r="982" spans="1:19" ht="15.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30"/>
      <c r="S982" s="29"/>
    </row>
    <row r="983" spans="1:19" ht="15.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30"/>
      <c r="S983" s="29"/>
    </row>
    <row r="984" spans="1:19" ht="15.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30"/>
      <c r="S984" s="29"/>
    </row>
    <row r="985" spans="1:19" ht="15.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30"/>
      <c r="S985" s="29"/>
    </row>
    <row r="986" spans="1:19" ht="15.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30"/>
      <c r="S986" s="29"/>
    </row>
    <row r="987" spans="1:19" ht="15.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30"/>
      <c r="S987" s="29"/>
    </row>
    <row r="988" spans="1:19" ht="15.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30"/>
      <c r="S988" s="29"/>
    </row>
    <row r="989" spans="1:19" ht="15.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30"/>
      <c r="S989" s="29"/>
    </row>
    <row r="990" spans="1:19" ht="15.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30"/>
      <c r="S990" s="29"/>
    </row>
    <row r="991" spans="1:19" ht="15.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30"/>
      <c r="S991" s="29"/>
    </row>
    <row r="992" spans="1:19" ht="15.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30"/>
      <c r="S992" s="29"/>
    </row>
    <row r="993" spans="1:19" ht="15.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30"/>
      <c r="S993" s="29"/>
    </row>
    <row r="994" spans="1:19" ht="15.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30"/>
      <c r="S994" s="29"/>
    </row>
    <row r="995" spans="1:19" ht="15.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30"/>
      <c r="S995" s="29"/>
    </row>
    <row r="996" spans="1:19" ht="15.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30"/>
      <c r="S996" s="29"/>
    </row>
    <row r="997" spans="1:19" ht="15.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30"/>
      <c r="S997" s="29"/>
    </row>
    <row r="998" spans="1:19" ht="15.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30"/>
      <c r="S998" s="29"/>
    </row>
    <row r="999" spans="1:19" ht="15.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30"/>
      <c r="S999" s="29"/>
    </row>
    <row r="1000" spans="1:19" ht="15.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30"/>
      <c r="S1000" s="29"/>
    </row>
    <row r="1001" spans="1:19" ht="15.5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30"/>
      <c r="S1001" s="29"/>
    </row>
    <row r="1002" spans="1:19" ht="15.5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P1002" s="29"/>
      <c r="Q1002" s="29"/>
      <c r="R1002" s="30"/>
      <c r="S1002" s="29"/>
    </row>
  </sheetData>
  <mergeCells count="7">
    <mergeCell ref="A3:A4"/>
    <mergeCell ref="B3:D4"/>
    <mergeCell ref="E3:E4"/>
    <mergeCell ref="G3:G4"/>
    <mergeCell ref="H3:H4"/>
    <mergeCell ref="A1:T1"/>
    <mergeCell ref="I3:S3"/>
  </mergeCells>
  <printOptions horizontalCentered="1"/>
  <pageMargins left="0.70866141732283472" right="0.70866141732283472" top="0.74803149606299213" bottom="0.74803149606299213" header="0" footer="0"/>
  <pageSetup paperSize="9" scale="6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BD8D8-EE07-41EA-A991-C0581B3F8495}">
  <sheetPr>
    <tabColor rgb="FFFFFF00"/>
    <pageSetUpPr fitToPage="1"/>
  </sheetPr>
  <dimension ref="A1:T1002"/>
  <sheetViews>
    <sheetView tabSelected="1" view="pageBreakPreview" topLeftCell="A26" zoomScale="60" zoomScaleNormal="100" workbookViewId="0">
      <selection activeCell="G10" sqref="G10"/>
    </sheetView>
  </sheetViews>
  <sheetFormatPr defaultColWidth="12.6328125" defaultRowHeight="15.75" customHeight="1"/>
  <cols>
    <col min="1" max="1" width="7.453125" customWidth="1"/>
    <col min="2" max="2" width="6.08984375" customWidth="1"/>
    <col min="3" max="3" width="5.81640625" customWidth="1"/>
    <col min="4" max="4" width="4.81640625" customWidth="1"/>
    <col min="5" max="5" width="61.08984375" customWidth="1"/>
    <col min="6" max="6" width="12" customWidth="1"/>
    <col min="7" max="7" width="8.7265625" customWidth="1"/>
    <col min="8" max="8" width="8" customWidth="1"/>
    <col min="9" max="12" width="9.453125" customWidth="1"/>
    <col min="13" max="13" width="8" customWidth="1"/>
    <col min="14" max="14" width="9" customWidth="1"/>
    <col min="15" max="19" width="9.453125" customWidth="1"/>
  </cols>
  <sheetData>
    <row r="1" spans="1:20" ht="15.75" customHeight="1">
      <c r="A1" s="123" t="s">
        <v>264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3" spans="1:20" ht="31.5" customHeight="1">
      <c r="A3" s="86" t="s">
        <v>0</v>
      </c>
      <c r="B3" s="87" t="s">
        <v>1</v>
      </c>
      <c r="C3" s="88"/>
      <c r="D3" s="89"/>
      <c r="E3" s="86" t="s">
        <v>2</v>
      </c>
      <c r="F3" s="1" t="s">
        <v>3</v>
      </c>
      <c r="G3" s="83" t="s">
        <v>4</v>
      </c>
      <c r="H3" s="83" t="s">
        <v>5</v>
      </c>
      <c r="I3" s="85" t="s">
        <v>11</v>
      </c>
      <c r="J3" s="81"/>
      <c r="K3" s="81"/>
      <c r="L3" s="81"/>
      <c r="M3" s="81"/>
      <c r="N3" s="81"/>
      <c r="O3" s="81"/>
      <c r="P3" s="81"/>
      <c r="Q3" s="81"/>
      <c r="R3" s="81"/>
      <c r="S3" s="82"/>
    </row>
    <row r="4" spans="1:20" ht="15.5">
      <c r="A4" s="84"/>
      <c r="B4" s="90"/>
      <c r="C4" s="91"/>
      <c r="D4" s="92"/>
      <c r="E4" s="84"/>
      <c r="F4" s="1" t="s">
        <v>16</v>
      </c>
      <c r="G4" s="84"/>
      <c r="H4" s="84"/>
      <c r="I4" s="5" t="s">
        <v>17</v>
      </c>
      <c r="J4" s="2">
        <v>2016</v>
      </c>
      <c r="K4" s="3">
        <v>2017</v>
      </c>
      <c r="L4" s="4">
        <v>2018</v>
      </c>
      <c r="M4" s="4">
        <v>2019</v>
      </c>
      <c r="N4" s="4">
        <v>2020</v>
      </c>
      <c r="O4" s="4">
        <v>2021</v>
      </c>
      <c r="P4" s="4">
        <v>2022</v>
      </c>
      <c r="Q4" s="5">
        <v>2023</v>
      </c>
      <c r="R4" s="5">
        <v>2024</v>
      </c>
      <c r="S4" s="5">
        <v>2025</v>
      </c>
    </row>
    <row r="5" spans="1:20" ht="16.5">
      <c r="A5" s="9">
        <v>1</v>
      </c>
      <c r="B5" s="9" t="s">
        <v>19</v>
      </c>
      <c r="C5" s="9"/>
      <c r="D5" s="9"/>
      <c r="E5" s="10" t="s">
        <v>20</v>
      </c>
      <c r="F5" s="11">
        <v>36.299999999999997</v>
      </c>
      <c r="G5" s="9" t="s">
        <v>21</v>
      </c>
      <c r="H5" s="12" t="s">
        <v>22</v>
      </c>
      <c r="I5" s="13">
        <v>245</v>
      </c>
      <c r="J5" s="13"/>
      <c r="K5" s="13"/>
      <c r="L5" s="13"/>
      <c r="M5" s="12"/>
      <c r="N5" s="13"/>
      <c r="O5" s="13"/>
      <c r="P5" s="13"/>
      <c r="Q5" s="13"/>
      <c r="R5" s="13"/>
      <c r="S5" s="13"/>
    </row>
    <row r="6" spans="1:20" ht="15.5">
      <c r="A6" s="9">
        <v>2</v>
      </c>
      <c r="B6" s="9" t="s">
        <v>23</v>
      </c>
      <c r="C6" s="9"/>
      <c r="D6" s="9"/>
      <c r="E6" s="13" t="s">
        <v>24</v>
      </c>
      <c r="F6" s="11">
        <v>49.8</v>
      </c>
      <c r="G6" s="9" t="s">
        <v>21</v>
      </c>
      <c r="H6" s="12" t="s">
        <v>22</v>
      </c>
      <c r="I6" s="13">
        <v>80</v>
      </c>
      <c r="J6" s="13"/>
      <c r="K6" s="13"/>
      <c r="L6" s="13"/>
      <c r="M6" s="12"/>
      <c r="N6" s="13"/>
      <c r="O6" s="13"/>
      <c r="P6" s="13"/>
      <c r="Q6" s="13"/>
      <c r="R6" s="13"/>
      <c r="S6" s="13"/>
    </row>
    <row r="7" spans="1:20" ht="16.5">
      <c r="A7" s="9">
        <v>3</v>
      </c>
      <c r="B7" s="9" t="s">
        <v>25</v>
      </c>
      <c r="C7" s="9"/>
      <c r="D7" s="9"/>
      <c r="E7" s="10" t="s">
        <v>26</v>
      </c>
      <c r="F7" s="11">
        <v>48.9</v>
      </c>
      <c r="G7" s="9" t="s">
        <v>21</v>
      </c>
      <c r="H7" s="12" t="s">
        <v>22</v>
      </c>
      <c r="I7" s="13">
        <v>125</v>
      </c>
      <c r="J7" s="13"/>
      <c r="K7" s="13"/>
      <c r="L7" s="13"/>
      <c r="M7" s="12"/>
      <c r="N7" s="13"/>
      <c r="O7" s="13"/>
      <c r="P7" s="13"/>
      <c r="Q7" s="13"/>
      <c r="R7" s="13"/>
      <c r="S7" s="13"/>
    </row>
    <row r="8" spans="1:20" ht="15.5">
      <c r="A8" s="9">
        <v>4</v>
      </c>
      <c r="B8" s="9" t="s">
        <v>27</v>
      </c>
      <c r="C8" s="9"/>
      <c r="D8" s="9"/>
      <c r="E8" s="13" t="s">
        <v>28</v>
      </c>
      <c r="F8" s="11">
        <v>49.6</v>
      </c>
      <c r="G8" s="9" t="s">
        <v>21</v>
      </c>
      <c r="H8" s="12" t="s">
        <v>22</v>
      </c>
      <c r="I8" s="13">
        <v>325</v>
      </c>
      <c r="J8" s="13"/>
      <c r="K8" s="13"/>
      <c r="L8" s="13"/>
      <c r="M8" s="12"/>
      <c r="N8" s="13"/>
      <c r="O8" s="13"/>
      <c r="P8" s="13"/>
      <c r="Q8" s="13"/>
      <c r="R8" s="13"/>
      <c r="S8" s="13"/>
    </row>
    <row r="9" spans="1:20" ht="15.5">
      <c r="A9" s="9">
        <v>5</v>
      </c>
      <c r="B9" s="9" t="s">
        <v>29</v>
      </c>
      <c r="C9" s="9"/>
      <c r="D9" s="9"/>
      <c r="E9" s="13" t="s">
        <v>30</v>
      </c>
      <c r="F9" s="11">
        <v>49</v>
      </c>
      <c r="G9" s="9" t="s">
        <v>21</v>
      </c>
      <c r="H9" s="12" t="s">
        <v>22</v>
      </c>
      <c r="I9" s="13">
        <v>400</v>
      </c>
      <c r="J9" s="13"/>
      <c r="K9" s="13"/>
      <c r="L9" s="13"/>
      <c r="M9" s="12"/>
      <c r="N9" s="13"/>
      <c r="O9" s="13"/>
      <c r="P9" s="13"/>
      <c r="Q9" s="13"/>
      <c r="R9" s="13"/>
      <c r="S9" s="13"/>
    </row>
    <row r="10" spans="1:20" ht="15.5">
      <c r="A10" s="9">
        <v>6</v>
      </c>
      <c r="B10" s="9" t="s">
        <v>31</v>
      </c>
      <c r="C10" s="9"/>
      <c r="D10" s="9"/>
      <c r="E10" s="13" t="s">
        <v>32</v>
      </c>
      <c r="F10" s="11">
        <v>20.399999999999999</v>
      </c>
      <c r="G10" s="9" t="s">
        <v>21</v>
      </c>
      <c r="H10" s="12" t="s">
        <v>22</v>
      </c>
      <c r="I10" s="13">
        <v>165</v>
      </c>
      <c r="J10" s="13"/>
      <c r="K10" s="13"/>
      <c r="L10" s="13"/>
      <c r="M10" s="12"/>
      <c r="N10" s="13"/>
      <c r="O10" s="13"/>
      <c r="P10" s="13"/>
      <c r="Q10" s="13"/>
      <c r="R10" s="13"/>
      <c r="S10" s="13"/>
    </row>
    <row r="11" spans="1:20" ht="15.5">
      <c r="A11" s="9">
        <v>7</v>
      </c>
      <c r="B11" s="9" t="s">
        <v>33</v>
      </c>
      <c r="C11" s="9"/>
      <c r="D11" s="9"/>
      <c r="E11" s="13" t="s">
        <v>34</v>
      </c>
      <c r="F11" s="11">
        <v>37.299999999999997</v>
      </c>
      <c r="G11" s="9" t="s">
        <v>21</v>
      </c>
      <c r="H11" s="12" t="s">
        <v>22</v>
      </c>
      <c r="I11" s="13">
        <v>250</v>
      </c>
      <c r="J11" s="13"/>
      <c r="K11" s="13"/>
      <c r="L11" s="13"/>
      <c r="M11" s="12"/>
      <c r="N11" s="13"/>
      <c r="O11" s="13"/>
      <c r="P11" s="13"/>
      <c r="Q11" s="13"/>
      <c r="R11" s="13"/>
      <c r="S11" s="13"/>
    </row>
    <row r="12" spans="1:20" ht="15.5">
      <c r="A12" s="9">
        <v>8</v>
      </c>
      <c r="B12" s="9" t="s">
        <v>33</v>
      </c>
      <c r="C12" s="9">
        <v>11</v>
      </c>
      <c r="D12" s="9" t="s">
        <v>35</v>
      </c>
      <c r="E12" s="13" t="s">
        <v>36</v>
      </c>
      <c r="F12" s="11">
        <v>8.6</v>
      </c>
      <c r="G12" s="9" t="s">
        <v>21</v>
      </c>
      <c r="H12" s="12" t="s">
        <v>22</v>
      </c>
      <c r="I12" s="13"/>
      <c r="J12" s="13"/>
      <c r="K12" s="13"/>
      <c r="L12" s="13"/>
      <c r="M12" s="12"/>
      <c r="N12" s="13"/>
      <c r="O12" s="13"/>
      <c r="P12" s="13"/>
      <c r="Q12" s="13"/>
      <c r="R12" s="13"/>
      <c r="S12" s="13"/>
    </row>
    <row r="13" spans="1:20" ht="15.5">
      <c r="A13" s="9">
        <v>9</v>
      </c>
      <c r="B13" s="9" t="s">
        <v>33</v>
      </c>
      <c r="C13" s="9">
        <v>12</v>
      </c>
      <c r="D13" s="9" t="s">
        <v>35</v>
      </c>
      <c r="E13" s="13" t="s">
        <v>37</v>
      </c>
      <c r="F13" s="11">
        <v>2.2999999999999998</v>
      </c>
      <c r="G13" s="9" t="s">
        <v>21</v>
      </c>
      <c r="H13" s="12" t="s">
        <v>22</v>
      </c>
      <c r="I13" s="13"/>
      <c r="J13" s="13"/>
      <c r="K13" s="13"/>
      <c r="L13" s="13"/>
      <c r="M13" s="12"/>
      <c r="N13" s="13"/>
      <c r="O13" s="13"/>
      <c r="P13" s="13"/>
      <c r="Q13" s="13"/>
      <c r="R13" s="13"/>
      <c r="S13" s="13"/>
    </row>
    <row r="14" spans="1:20" ht="15.5">
      <c r="A14" s="9">
        <v>10</v>
      </c>
      <c r="B14" s="9" t="s">
        <v>33</v>
      </c>
      <c r="C14" s="9">
        <v>13</v>
      </c>
      <c r="D14" s="9" t="s">
        <v>35</v>
      </c>
      <c r="E14" s="13" t="s">
        <v>38</v>
      </c>
      <c r="F14" s="11">
        <v>0.7</v>
      </c>
      <c r="G14" s="9" t="s">
        <v>21</v>
      </c>
      <c r="H14" s="12" t="s">
        <v>22</v>
      </c>
      <c r="I14" s="13"/>
      <c r="J14" s="13"/>
      <c r="K14" s="13"/>
      <c r="L14" s="13"/>
      <c r="M14" s="12"/>
      <c r="N14" s="13"/>
      <c r="O14" s="13"/>
      <c r="P14" s="13"/>
      <c r="Q14" s="13"/>
      <c r="R14" s="13"/>
      <c r="S14" s="13"/>
    </row>
    <row r="15" spans="1:20" ht="15.5">
      <c r="A15" s="9">
        <v>11</v>
      </c>
      <c r="B15" s="9" t="s">
        <v>33</v>
      </c>
      <c r="C15" s="9">
        <v>14</v>
      </c>
      <c r="D15" s="9" t="s">
        <v>35</v>
      </c>
      <c r="E15" s="13" t="s">
        <v>39</v>
      </c>
      <c r="F15" s="11">
        <v>0.4</v>
      </c>
      <c r="G15" s="9" t="s">
        <v>21</v>
      </c>
      <c r="H15" s="12" t="s">
        <v>22</v>
      </c>
      <c r="I15" s="13">
        <v>40</v>
      </c>
      <c r="J15" s="13"/>
      <c r="K15" s="13"/>
      <c r="L15" s="13"/>
      <c r="M15" s="12"/>
      <c r="N15" s="13"/>
      <c r="O15" s="13"/>
      <c r="P15" s="13"/>
      <c r="Q15" s="13"/>
      <c r="R15" s="13"/>
      <c r="S15" s="13"/>
    </row>
    <row r="16" spans="1:20" ht="15.5">
      <c r="A16" s="9">
        <v>12</v>
      </c>
      <c r="B16" s="9" t="s">
        <v>40</v>
      </c>
      <c r="C16" s="9"/>
      <c r="D16" s="9"/>
      <c r="E16" s="13" t="s">
        <v>41</v>
      </c>
      <c r="F16" s="11">
        <v>34</v>
      </c>
      <c r="G16" s="9" t="s">
        <v>21</v>
      </c>
      <c r="H16" s="12" t="s">
        <v>22</v>
      </c>
      <c r="I16" s="13"/>
      <c r="J16" s="13"/>
      <c r="K16" s="13"/>
      <c r="L16" s="13"/>
      <c r="M16" s="12"/>
      <c r="N16" s="13"/>
      <c r="O16" s="13"/>
      <c r="P16" s="13"/>
      <c r="Q16" s="13"/>
      <c r="R16" s="13"/>
      <c r="S16" s="13"/>
    </row>
    <row r="17" spans="1:19" ht="15.5">
      <c r="A17" s="9">
        <v>13</v>
      </c>
      <c r="B17" s="9" t="s">
        <v>40</v>
      </c>
      <c r="C17" s="9">
        <v>11</v>
      </c>
      <c r="D17" s="9" t="s">
        <v>35</v>
      </c>
      <c r="E17" s="13" t="s">
        <v>42</v>
      </c>
      <c r="F17" s="11">
        <v>0.9</v>
      </c>
      <c r="G17" s="9" t="s">
        <v>21</v>
      </c>
      <c r="H17" s="12" t="s">
        <v>22</v>
      </c>
      <c r="I17" s="13"/>
      <c r="J17" s="13"/>
      <c r="K17" s="13"/>
      <c r="L17" s="13"/>
      <c r="M17" s="12"/>
      <c r="N17" s="13"/>
      <c r="O17" s="13"/>
      <c r="P17" s="13"/>
      <c r="Q17" s="13"/>
      <c r="R17" s="13"/>
      <c r="S17" s="13"/>
    </row>
    <row r="18" spans="1:19" ht="15.5">
      <c r="A18" s="9">
        <v>14</v>
      </c>
      <c r="B18" s="9" t="s">
        <v>40</v>
      </c>
      <c r="C18" s="9">
        <v>12</v>
      </c>
      <c r="D18" s="9" t="s">
        <v>35</v>
      </c>
      <c r="E18" s="13" t="s">
        <v>43</v>
      </c>
      <c r="F18" s="11">
        <v>0.9</v>
      </c>
      <c r="G18" s="9" t="s">
        <v>21</v>
      </c>
      <c r="H18" s="12" t="s">
        <v>22</v>
      </c>
      <c r="I18" s="13"/>
      <c r="J18" s="13"/>
      <c r="K18" s="13"/>
      <c r="L18" s="13"/>
      <c r="M18" s="12"/>
      <c r="N18" s="13"/>
      <c r="O18" s="13"/>
      <c r="P18" s="13"/>
      <c r="Q18" s="13"/>
      <c r="R18" s="13"/>
      <c r="S18" s="13"/>
    </row>
    <row r="19" spans="1:19" ht="15.5">
      <c r="A19" s="9">
        <v>15</v>
      </c>
      <c r="B19" s="9" t="s">
        <v>40</v>
      </c>
      <c r="C19" s="9">
        <v>13</v>
      </c>
      <c r="D19" s="9" t="s">
        <v>35</v>
      </c>
      <c r="E19" s="13" t="s">
        <v>44</v>
      </c>
      <c r="F19" s="11">
        <v>1.2</v>
      </c>
      <c r="G19" s="9" t="s">
        <v>21</v>
      </c>
      <c r="H19" s="12" t="s">
        <v>22</v>
      </c>
      <c r="I19" s="13">
        <v>60</v>
      </c>
      <c r="J19" s="13"/>
      <c r="K19" s="13"/>
      <c r="L19" s="13"/>
      <c r="M19" s="12"/>
      <c r="N19" s="13"/>
      <c r="O19" s="13"/>
      <c r="P19" s="13"/>
      <c r="Q19" s="13"/>
      <c r="R19" s="13"/>
      <c r="S19" s="13"/>
    </row>
    <row r="20" spans="1:19" ht="15.5">
      <c r="A20" s="9">
        <v>16</v>
      </c>
      <c r="B20" s="9" t="s">
        <v>40</v>
      </c>
      <c r="C20" s="9">
        <v>14</v>
      </c>
      <c r="D20" s="9" t="s">
        <v>35</v>
      </c>
      <c r="E20" s="13" t="s">
        <v>45</v>
      </c>
      <c r="F20" s="11">
        <v>2.2999999999999998</v>
      </c>
      <c r="G20" s="9" t="s">
        <v>21</v>
      </c>
      <c r="H20" s="12" t="s">
        <v>22</v>
      </c>
      <c r="I20" s="13"/>
      <c r="J20" s="13"/>
      <c r="K20" s="13"/>
      <c r="L20" s="13"/>
      <c r="M20" s="12"/>
      <c r="N20" s="13"/>
      <c r="O20" s="13"/>
      <c r="P20" s="13"/>
      <c r="Q20" s="13"/>
      <c r="R20" s="13"/>
      <c r="S20" s="13"/>
    </row>
    <row r="21" spans="1:19" ht="15.5">
      <c r="A21" s="9">
        <v>17</v>
      </c>
      <c r="B21" s="9" t="s">
        <v>40</v>
      </c>
      <c r="C21" s="9">
        <v>15</v>
      </c>
      <c r="D21" s="9" t="s">
        <v>35</v>
      </c>
      <c r="E21" s="13" t="s">
        <v>46</v>
      </c>
      <c r="F21" s="11">
        <v>1.1000000000000001</v>
      </c>
      <c r="G21" s="9" t="s">
        <v>21</v>
      </c>
      <c r="H21" s="12" t="s">
        <v>22</v>
      </c>
      <c r="I21" s="13"/>
      <c r="J21" s="13"/>
      <c r="K21" s="13"/>
      <c r="L21" s="13"/>
      <c r="M21" s="12"/>
      <c r="N21" s="13"/>
      <c r="O21" s="13"/>
      <c r="P21" s="13"/>
      <c r="Q21" s="13"/>
      <c r="R21" s="13"/>
      <c r="S21" s="13"/>
    </row>
    <row r="22" spans="1:19" ht="15.5">
      <c r="A22" s="9">
        <v>18</v>
      </c>
      <c r="B22" s="9" t="s">
        <v>47</v>
      </c>
      <c r="C22" s="9"/>
      <c r="D22" s="9"/>
      <c r="E22" s="13" t="s">
        <v>48</v>
      </c>
      <c r="F22" s="11">
        <v>39.1</v>
      </c>
      <c r="G22" s="9" t="s">
        <v>21</v>
      </c>
      <c r="H22" s="12" t="s">
        <v>49</v>
      </c>
      <c r="I22" s="13">
        <v>215</v>
      </c>
      <c r="J22" s="13"/>
      <c r="K22" s="13"/>
      <c r="L22" s="13"/>
      <c r="M22" s="12"/>
      <c r="N22" s="13"/>
      <c r="O22" s="13"/>
      <c r="P22" s="13"/>
      <c r="Q22" s="13"/>
      <c r="R22" s="13"/>
      <c r="S22" s="13"/>
    </row>
    <row r="23" spans="1:19" ht="15.5">
      <c r="A23" s="9">
        <v>19</v>
      </c>
      <c r="B23" s="9" t="s">
        <v>50</v>
      </c>
      <c r="C23" s="9"/>
      <c r="D23" s="9"/>
      <c r="E23" s="13" t="s">
        <v>51</v>
      </c>
      <c r="F23" s="11">
        <v>55.7</v>
      </c>
      <c r="G23" s="9" t="s">
        <v>21</v>
      </c>
      <c r="H23" s="12" t="s">
        <v>22</v>
      </c>
      <c r="I23" s="13">
        <v>150</v>
      </c>
      <c r="J23" s="13"/>
      <c r="K23" s="13"/>
      <c r="L23" s="13"/>
      <c r="M23" s="12"/>
      <c r="N23" s="13"/>
      <c r="O23" s="13"/>
      <c r="P23" s="13"/>
      <c r="Q23" s="13"/>
      <c r="R23" s="13"/>
      <c r="S23" s="13"/>
    </row>
    <row r="24" spans="1:19" ht="15.5">
      <c r="A24" s="9">
        <v>20</v>
      </c>
      <c r="B24" s="9" t="s">
        <v>52</v>
      </c>
      <c r="C24" s="25"/>
      <c r="D24" s="25"/>
      <c r="E24" s="13" t="s">
        <v>53</v>
      </c>
      <c r="F24" s="11">
        <v>36.1</v>
      </c>
      <c r="G24" s="9" t="s">
        <v>21</v>
      </c>
      <c r="H24" s="9" t="s">
        <v>22</v>
      </c>
      <c r="I24" s="13">
        <v>100</v>
      </c>
      <c r="J24" s="13"/>
      <c r="K24" s="13"/>
      <c r="L24" s="13"/>
      <c r="M24" s="9"/>
      <c r="N24" s="13"/>
      <c r="O24" s="13"/>
      <c r="P24" s="13"/>
      <c r="Q24" s="13"/>
      <c r="R24" s="13"/>
      <c r="S24" s="13"/>
    </row>
    <row r="25" spans="1:19" ht="15.5">
      <c r="A25" s="9">
        <v>21</v>
      </c>
      <c r="B25" s="9" t="s">
        <v>54</v>
      </c>
      <c r="C25" s="25"/>
      <c r="D25" s="25"/>
      <c r="E25" s="13" t="s">
        <v>55</v>
      </c>
      <c r="F25" s="11">
        <v>63.7</v>
      </c>
      <c r="G25" s="9" t="s">
        <v>21</v>
      </c>
      <c r="H25" s="9" t="s">
        <v>22</v>
      </c>
      <c r="I25" s="13">
        <v>75</v>
      </c>
      <c r="J25" s="13"/>
      <c r="K25" s="13"/>
      <c r="L25" s="13"/>
      <c r="M25" s="9"/>
      <c r="N25" s="13"/>
      <c r="O25" s="13"/>
      <c r="P25" s="13"/>
      <c r="Q25" s="13"/>
      <c r="R25" s="13"/>
      <c r="S25" s="13"/>
    </row>
    <row r="26" spans="1:19" ht="15.5">
      <c r="A26" s="9">
        <v>22</v>
      </c>
      <c r="B26" s="9" t="s">
        <v>56</v>
      </c>
      <c r="C26" s="25"/>
      <c r="D26" s="25"/>
      <c r="E26" s="13" t="s">
        <v>57</v>
      </c>
      <c r="F26" s="11">
        <v>52.4</v>
      </c>
      <c r="G26" s="9" t="s">
        <v>21</v>
      </c>
      <c r="H26" s="9" t="s">
        <v>22</v>
      </c>
      <c r="I26" s="13">
        <v>135</v>
      </c>
      <c r="J26" s="13"/>
      <c r="K26" s="13"/>
      <c r="L26" s="13"/>
      <c r="M26" s="9"/>
      <c r="N26" s="13"/>
      <c r="O26" s="13"/>
      <c r="P26" s="13"/>
      <c r="Q26" s="13"/>
      <c r="R26" s="13"/>
      <c r="S26" s="13"/>
    </row>
    <row r="27" spans="1:19" ht="15.5">
      <c r="A27" s="9">
        <v>23</v>
      </c>
      <c r="B27" s="9" t="s">
        <v>58</v>
      </c>
      <c r="C27" s="9"/>
      <c r="D27" s="9"/>
      <c r="E27" s="13" t="s">
        <v>59</v>
      </c>
      <c r="F27" s="11">
        <v>36</v>
      </c>
      <c r="G27" s="9" t="s">
        <v>21</v>
      </c>
      <c r="H27" s="12" t="s">
        <v>22</v>
      </c>
      <c r="I27" s="13">
        <v>40</v>
      </c>
      <c r="J27" s="13"/>
      <c r="K27" s="13"/>
      <c r="L27" s="13"/>
      <c r="M27" s="12"/>
      <c r="N27" s="13"/>
      <c r="O27" s="13"/>
      <c r="P27" s="13"/>
      <c r="Q27" s="13"/>
      <c r="R27" s="13"/>
      <c r="S27" s="13"/>
    </row>
    <row r="28" spans="1:19" ht="15.5">
      <c r="A28" s="9">
        <v>24</v>
      </c>
      <c r="B28" s="9" t="s">
        <v>60</v>
      </c>
      <c r="C28" s="9"/>
      <c r="D28" s="9"/>
      <c r="E28" s="13" t="s">
        <v>61</v>
      </c>
      <c r="F28" s="11">
        <v>21.8</v>
      </c>
      <c r="G28" s="9" t="s">
        <v>21</v>
      </c>
      <c r="H28" s="12" t="s">
        <v>22</v>
      </c>
      <c r="I28" s="13">
        <v>20</v>
      </c>
      <c r="J28" s="13"/>
      <c r="K28" s="13"/>
      <c r="L28" s="13"/>
      <c r="M28" s="12"/>
      <c r="N28" s="13"/>
      <c r="O28" s="13"/>
      <c r="P28" s="13"/>
      <c r="Q28" s="13"/>
      <c r="R28" s="13"/>
      <c r="S28" s="13"/>
    </row>
    <row r="29" spans="1:19" ht="15.5">
      <c r="A29" s="9">
        <v>25</v>
      </c>
      <c r="B29" s="9" t="s">
        <v>62</v>
      </c>
      <c r="C29" s="9"/>
      <c r="D29" s="9"/>
      <c r="E29" s="13" t="s">
        <v>63</v>
      </c>
      <c r="F29" s="11">
        <v>64.400000000000006</v>
      </c>
      <c r="G29" s="9" t="s">
        <v>21</v>
      </c>
      <c r="H29" s="12" t="s">
        <v>22</v>
      </c>
      <c r="I29" s="13">
        <v>260</v>
      </c>
      <c r="J29" s="13"/>
      <c r="K29" s="13"/>
      <c r="L29" s="13"/>
      <c r="M29" s="12"/>
      <c r="N29" s="13"/>
      <c r="O29" s="13"/>
      <c r="P29" s="13"/>
      <c r="Q29" s="13"/>
      <c r="R29" s="13"/>
      <c r="S29" s="13"/>
    </row>
    <row r="30" spans="1:19" ht="15.5">
      <c r="A30" s="9">
        <v>26</v>
      </c>
      <c r="B30" s="9" t="s">
        <v>64</v>
      </c>
      <c r="C30" s="9"/>
      <c r="D30" s="9"/>
      <c r="E30" s="13" t="s">
        <v>65</v>
      </c>
      <c r="F30" s="11">
        <v>5</v>
      </c>
      <c r="G30" s="9" t="s">
        <v>66</v>
      </c>
      <c r="H30" s="12" t="s">
        <v>67</v>
      </c>
      <c r="I30" s="13">
        <v>130</v>
      </c>
      <c r="J30" s="13"/>
      <c r="K30" s="13">
        <v>100</v>
      </c>
      <c r="L30" s="13"/>
      <c r="M30" s="12"/>
      <c r="N30" s="13"/>
      <c r="O30" s="13"/>
      <c r="P30" s="13"/>
      <c r="Q30" s="13"/>
      <c r="R30" s="13"/>
      <c r="S30" s="13"/>
    </row>
    <row r="31" spans="1:19" ht="15.5">
      <c r="A31" s="9">
        <v>27</v>
      </c>
      <c r="B31" s="9" t="s">
        <v>68</v>
      </c>
      <c r="C31" s="9"/>
      <c r="D31" s="9"/>
      <c r="E31" s="13" t="s">
        <v>69</v>
      </c>
      <c r="F31" s="11">
        <v>9.1</v>
      </c>
      <c r="G31" s="9" t="s">
        <v>66</v>
      </c>
      <c r="H31" s="12" t="s">
        <v>67</v>
      </c>
      <c r="I31" s="13">
        <v>100</v>
      </c>
      <c r="J31" s="13"/>
      <c r="K31" s="13">
        <v>100</v>
      </c>
      <c r="L31" s="13"/>
      <c r="M31" s="12"/>
      <c r="N31" s="13"/>
      <c r="O31" s="13"/>
      <c r="P31" s="13"/>
      <c r="Q31" s="13"/>
      <c r="R31" s="13"/>
      <c r="S31" s="13"/>
    </row>
    <row r="32" spans="1:19" ht="15.5">
      <c r="A32" s="9">
        <v>28</v>
      </c>
      <c r="B32" s="9" t="s">
        <v>68</v>
      </c>
      <c r="C32" s="9">
        <v>11</v>
      </c>
      <c r="D32" s="9" t="s">
        <v>35</v>
      </c>
      <c r="E32" s="13" t="s">
        <v>70</v>
      </c>
      <c r="F32" s="11">
        <v>6.7</v>
      </c>
      <c r="G32" s="9" t="s">
        <v>66</v>
      </c>
      <c r="H32" s="12" t="s">
        <v>67</v>
      </c>
      <c r="I32" s="13">
        <v>214</v>
      </c>
      <c r="J32" s="13"/>
      <c r="K32" s="13">
        <v>214</v>
      </c>
      <c r="L32" s="13"/>
      <c r="M32" s="12"/>
      <c r="N32" s="13"/>
      <c r="O32" s="13"/>
      <c r="P32" s="13"/>
      <c r="Q32" s="13"/>
      <c r="R32" s="13"/>
      <c r="S32" s="13"/>
    </row>
    <row r="33" spans="1:19" ht="15.5">
      <c r="A33" s="9">
        <v>29</v>
      </c>
      <c r="B33" s="9" t="s">
        <v>68</v>
      </c>
      <c r="C33" s="9">
        <v>12</v>
      </c>
      <c r="D33" s="9" t="s">
        <v>35</v>
      </c>
      <c r="E33" s="13" t="s">
        <v>71</v>
      </c>
      <c r="F33" s="11">
        <v>1.5</v>
      </c>
      <c r="G33" s="9" t="s">
        <v>66</v>
      </c>
      <c r="H33" s="12" t="s">
        <v>67</v>
      </c>
      <c r="I33" s="13"/>
      <c r="J33" s="13"/>
      <c r="K33" s="13"/>
      <c r="L33" s="13"/>
      <c r="M33" s="12"/>
      <c r="N33" s="13"/>
      <c r="O33" s="13"/>
      <c r="P33" s="13"/>
      <c r="Q33" s="13"/>
      <c r="R33" s="13"/>
      <c r="S33" s="13"/>
    </row>
    <row r="34" spans="1:19" ht="15.5">
      <c r="A34" s="9">
        <v>30</v>
      </c>
      <c r="B34" s="9" t="s">
        <v>68</v>
      </c>
      <c r="C34" s="9">
        <v>13</v>
      </c>
      <c r="D34" s="9" t="s">
        <v>35</v>
      </c>
      <c r="E34" s="13" t="s">
        <v>72</v>
      </c>
      <c r="F34" s="11">
        <v>1.3</v>
      </c>
      <c r="G34" s="9" t="s">
        <v>66</v>
      </c>
      <c r="H34" s="12" t="s">
        <v>67</v>
      </c>
      <c r="I34" s="13"/>
      <c r="J34" s="13"/>
      <c r="K34" s="13"/>
      <c r="L34" s="13"/>
      <c r="M34" s="12"/>
      <c r="N34" s="13"/>
      <c r="O34" s="13"/>
      <c r="P34" s="13"/>
      <c r="Q34" s="13"/>
      <c r="R34" s="13"/>
      <c r="S34" s="13"/>
    </row>
    <row r="35" spans="1:19" ht="15.5">
      <c r="A35" s="9">
        <v>31</v>
      </c>
      <c r="B35" s="9" t="s">
        <v>68</v>
      </c>
      <c r="C35" s="9">
        <v>14</v>
      </c>
      <c r="D35" s="9" t="s">
        <v>35</v>
      </c>
      <c r="E35" s="13" t="s">
        <v>73</v>
      </c>
      <c r="F35" s="11">
        <v>0.6</v>
      </c>
      <c r="G35" s="9" t="s">
        <v>66</v>
      </c>
      <c r="H35" s="12" t="s">
        <v>67</v>
      </c>
      <c r="I35" s="13"/>
      <c r="J35" s="13"/>
      <c r="K35" s="13"/>
      <c r="L35" s="13"/>
      <c r="M35" s="12"/>
      <c r="N35" s="13"/>
      <c r="O35" s="13"/>
      <c r="P35" s="13"/>
      <c r="Q35" s="13"/>
      <c r="R35" s="13"/>
      <c r="S35" s="13"/>
    </row>
    <row r="36" spans="1:19" ht="15.5">
      <c r="A36" s="9">
        <v>32</v>
      </c>
      <c r="B36" s="9" t="s">
        <v>68</v>
      </c>
      <c r="C36" s="9">
        <v>15</v>
      </c>
      <c r="D36" s="9" t="s">
        <v>35</v>
      </c>
      <c r="E36" s="13" t="s">
        <v>74</v>
      </c>
      <c r="F36" s="11">
        <v>1</v>
      </c>
      <c r="G36" s="9" t="s">
        <v>66</v>
      </c>
      <c r="H36" s="12" t="s">
        <v>67</v>
      </c>
      <c r="I36" s="13"/>
      <c r="J36" s="13"/>
      <c r="K36" s="13"/>
      <c r="L36" s="13"/>
      <c r="M36" s="12"/>
      <c r="N36" s="13"/>
      <c r="O36" s="13"/>
      <c r="P36" s="13"/>
      <c r="Q36" s="13"/>
      <c r="R36" s="13"/>
      <c r="S36" s="13"/>
    </row>
    <row r="37" spans="1:19" ht="15.5">
      <c r="A37" s="9">
        <v>33</v>
      </c>
      <c r="B37" s="9" t="s">
        <v>68</v>
      </c>
      <c r="C37" s="9">
        <v>16</v>
      </c>
      <c r="D37" s="9" t="s">
        <v>35</v>
      </c>
      <c r="E37" s="13" t="s">
        <v>75</v>
      </c>
      <c r="F37" s="11">
        <v>1.1000000000000001</v>
      </c>
      <c r="G37" s="9" t="s">
        <v>66</v>
      </c>
      <c r="H37" s="12" t="s">
        <v>67</v>
      </c>
      <c r="I37" s="13"/>
      <c r="J37" s="13"/>
      <c r="K37" s="13"/>
      <c r="L37" s="13"/>
      <c r="M37" s="12"/>
      <c r="N37" s="13"/>
      <c r="O37" s="13"/>
      <c r="P37" s="13"/>
      <c r="Q37" s="13"/>
      <c r="R37" s="13"/>
      <c r="S37" s="13"/>
    </row>
    <row r="38" spans="1:19" ht="15.5">
      <c r="A38" s="9">
        <v>34</v>
      </c>
      <c r="B38" s="9" t="s">
        <v>68</v>
      </c>
      <c r="C38" s="9">
        <v>17</v>
      </c>
      <c r="D38" s="9" t="s">
        <v>35</v>
      </c>
      <c r="E38" s="13" t="s">
        <v>76</v>
      </c>
      <c r="F38" s="11">
        <v>1.7</v>
      </c>
      <c r="G38" s="9" t="s">
        <v>66</v>
      </c>
      <c r="H38" s="12" t="s">
        <v>67</v>
      </c>
      <c r="I38" s="13"/>
      <c r="J38" s="13"/>
      <c r="K38" s="13"/>
      <c r="L38" s="13"/>
      <c r="M38" s="12"/>
      <c r="N38" s="13"/>
      <c r="O38" s="13"/>
      <c r="P38" s="13"/>
      <c r="Q38" s="13"/>
      <c r="R38" s="13"/>
      <c r="S38" s="13"/>
    </row>
    <row r="39" spans="1:19" ht="15.5">
      <c r="A39" s="9">
        <v>35</v>
      </c>
      <c r="B39" s="9" t="s">
        <v>68</v>
      </c>
      <c r="C39" s="9">
        <v>18</v>
      </c>
      <c r="D39" s="9" t="s">
        <v>35</v>
      </c>
      <c r="E39" s="13" t="s">
        <v>77</v>
      </c>
      <c r="F39" s="11">
        <v>1.3</v>
      </c>
      <c r="G39" s="9" t="s">
        <v>66</v>
      </c>
      <c r="H39" s="12" t="s">
        <v>67</v>
      </c>
      <c r="I39" s="13"/>
      <c r="J39" s="13"/>
      <c r="K39" s="13"/>
      <c r="L39" s="13"/>
      <c r="M39" s="12"/>
      <c r="N39" s="13"/>
      <c r="O39" s="13"/>
      <c r="P39" s="13"/>
      <c r="Q39" s="13"/>
      <c r="R39" s="13"/>
      <c r="S39" s="13"/>
    </row>
    <row r="40" spans="1:19" ht="15.5">
      <c r="A40" s="9">
        <v>36</v>
      </c>
      <c r="B40" s="9" t="s">
        <v>68</v>
      </c>
      <c r="C40" s="9">
        <v>19</v>
      </c>
      <c r="D40" s="9" t="s">
        <v>35</v>
      </c>
      <c r="E40" s="13" t="s">
        <v>78</v>
      </c>
      <c r="F40" s="11">
        <v>0.6</v>
      </c>
      <c r="G40" s="9" t="s">
        <v>66</v>
      </c>
      <c r="H40" s="12" t="s">
        <v>67</v>
      </c>
      <c r="I40" s="13"/>
      <c r="J40" s="13"/>
      <c r="K40" s="13"/>
      <c r="L40" s="13"/>
      <c r="M40" s="12"/>
      <c r="N40" s="13"/>
      <c r="O40" s="13"/>
      <c r="P40" s="13"/>
      <c r="Q40" s="13"/>
      <c r="R40" s="13"/>
      <c r="S40" s="13"/>
    </row>
    <row r="41" spans="1:19" ht="15.5">
      <c r="A41" s="9">
        <v>37</v>
      </c>
      <c r="B41" s="9" t="s">
        <v>79</v>
      </c>
      <c r="C41" s="9"/>
      <c r="D41" s="9"/>
      <c r="E41" s="13" t="s">
        <v>80</v>
      </c>
      <c r="F41" s="11">
        <v>14.7</v>
      </c>
      <c r="G41" s="9" t="s">
        <v>21</v>
      </c>
      <c r="H41" s="12" t="s">
        <v>67</v>
      </c>
      <c r="I41" s="13"/>
      <c r="J41" s="13"/>
      <c r="K41" s="13"/>
      <c r="L41" s="13"/>
      <c r="M41" s="12"/>
      <c r="N41" s="13"/>
      <c r="O41" s="13"/>
      <c r="P41" s="13"/>
      <c r="Q41" s="13"/>
      <c r="R41" s="13"/>
      <c r="S41" s="13"/>
    </row>
    <row r="42" spans="1:19" ht="15.5">
      <c r="A42" s="9">
        <v>38</v>
      </c>
      <c r="B42" s="9" t="s">
        <v>79</v>
      </c>
      <c r="C42" s="9">
        <v>11</v>
      </c>
      <c r="D42" s="9" t="s">
        <v>35</v>
      </c>
      <c r="E42" s="13" t="s">
        <v>81</v>
      </c>
      <c r="F42" s="11">
        <v>0.4</v>
      </c>
      <c r="G42" s="9" t="s">
        <v>21</v>
      </c>
      <c r="H42" s="12" t="s">
        <v>67</v>
      </c>
      <c r="I42" s="13"/>
      <c r="J42" s="13"/>
      <c r="K42" s="13"/>
      <c r="L42" s="13"/>
      <c r="M42" s="12"/>
      <c r="N42" s="13"/>
      <c r="O42" s="13"/>
      <c r="P42" s="13"/>
      <c r="Q42" s="13"/>
      <c r="R42" s="13"/>
      <c r="S42" s="13"/>
    </row>
    <row r="43" spans="1:19" ht="15.5">
      <c r="A43" s="9">
        <v>39</v>
      </c>
      <c r="B43" s="9" t="s">
        <v>79</v>
      </c>
      <c r="C43" s="9">
        <v>12</v>
      </c>
      <c r="D43" s="9" t="s">
        <v>35</v>
      </c>
      <c r="E43" s="13" t="s">
        <v>82</v>
      </c>
      <c r="F43" s="11">
        <v>0.6</v>
      </c>
      <c r="G43" s="9" t="s">
        <v>21</v>
      </c>
      <c r="H43" s="12" t="s">
        <v>67</v>
      </c>
      <c r="I43" s="13"/>
      <c r="J43" s="13"/>
      <c r="K43" s="13"/>
      <c r="L43" s="13"/>
      <c r="M43" s="12"/>
      <c r="N43" s="13"/>
      <c r="O43" s="13"/>
      <c r="P43" s="13"/>
      <c r="Q43" s="13"/>
      <c r="R43" s="13"/>
      <c r="S43" s="13"/>
    </row>
    <row r="44" spans="1:19" ht="15.5">
      <c r="A44" s="9">
        <v>40</v>
      </c>
      <c r="B44" s="9" t="s">
        <v>79</v>
      </c>
      <c r="C44" s="9">
        <v>13</v>
      </c>
      <c r="D44" s="9" t="s">
        <v>35</v>
      </c>
      <c r="E44" s="13" t="s">
        <v>83</v>
      </c>
      <c r="F44" s="11">
        <v>0.6</v>
      </c>
      <c r="G44" s="12" t="s">
        <v>21</v>
      </c>
      <c r="H44" s="12" t="s">
        <v>67</v>
      </c>
      <c r="I44" s="13"/>
      <c r="J44" s="13"/>
      <c r="K44" s="13"/>
      <c r="L44" s="13"/>
      <c r="M44" s="12"/>
      <c r="N44" s="13"/>
      <c r="O44" s="13"/>
      <c r="P44" s="13"/>
      <c r="Q44" s="13"/>
      <c r="R44" s="13"/>
      <c r="S44" s="13"/>
    </row>
    <row r="45" spans="1:19" ht="15.5">
      <c r="A45" s="9">
        <v>41</v>
      </c>
      <c r="B45" s="9" t="s">
        <v>79</v>
      </c>
      <c r="C45" s="9">
        <v>14</v>
      </c>
      <c r="D45" s="9" t="s">
        <v>35</v>
      </c>
      <c r="E45" s="13" t="s">
        <v>84</v>
      </c>
      <c r="F45" s="11">
        <v>2.7</v>
      </c>
      <c r="G45" s="12" t="s">
        <v>21</v>
      </c>
      <c r="H45" s="12" t="s">
        <v>67</v>
      </c>
      <c r="I45" s="13"/>
      <c r="J45" s="13"/>
      <c r="K45" s="13"/>
      <c r="L45" s="13"/>
      <c r="M45" s="12"/>
      <c r="N45" s="13"/>
      <c r="O45" s="13"/>
      <c r="P45" s="13"/>
      <c r="Q45" s="13"/>
      <c r="R45" s="13"/>
      <c r="S45" s="13"/>
    </row>
    <row r="46" spans="1:19" ht="15.5">
      <c r="A46" s="9">
        <v>42</v>
      </c>
      <c r="B46" s="9" t="s">
        <v>79</v>
      </c>
      <c r="C46" s="9">
        <v>15</v>
      </c>
      <c r="D46" s="9" t="s">
        <v>35</v>
      </c>
      <c r="E46" s="13" t="s">
        <v>85</v>
      </c>
      <c r="F46" s="11">
        <v>10.1</v>
      </c>
      <c r="G46" s="12" t="s">
        <v>21</v>
      </c>
      <c r="H46" s="12" t="s">
        <v>67</v>
      </c>
      <c r="I46" s="13">
        <v>75</v>
      </c>
      <c r="J46" s="13"/>
      <c r="K46" s="13"/>
      <c r="L46" s="13"/>
      <c r="M46" s="12"/>
      <c r="N46" s="13"/>
      <c r="O46" s="13"/>
      <c r="P46" s="13"/>
      <c r="Q46" s="13"/>
      <c r="R46" s="13"/>
      <c r="S46" s="13"/>
    </row>
    <row r="47" spans="1:19" ht="15.5">
      <c r="A47" s="9">
        <v>43</v>
      </c>
      <c r="B47" s="9" t="s">
        <v>86</v>
      </c>
      <c r="C47" s="9"/>
      <c r="D47" s="9"/>
      <c r="E47" s="13" t="s">
        <v>87</v>
      </c>
      <c r="F47" s="11">
        <v>38.299999999999997</v>
      </c>
      <c r="G47" s="12" t="s">
        <v>21</v>
      </c>
      <c r="H47" s="12" t="s">
        <v>67</v>
      </c>
      <c r="I47" s="13">
        <v>250</v>
      </c>
      <c r="J47" s="13"/>
      <c r="K47" s="13"/>
      <c r="L47" s="13">
        <v>50</v>
      </c>
      <c r="M47" s="12"/>
      <c r="N47" s="13"/>
      <c r="O47" s="13"/>
      <c r="P47" s="13"/>
      <c r="Q47" s="13"/>
      <c r="R47" s="13"/>
      <c r="S47" s="13"/>
    </row>
    <row r="48" spans="1:19" ht="15.5">
      <c r="A48" s="9">
        <v>44</v>
      </c>
      <c r="B48" s="9" t="s">
        <v>88</v>
      </c>
      <c r="C48" s="9"/>
      <c r="D48" s="9"/>
      <c r="E48" s="13" t="s">
        <v>89</v>
      </c>
      <c r="F48" s="11">
        <v>42.7</v>
      </c>
      <c r="G48" s="12" t="s">
        <v>66</v>
      </c>
      <c r="H48" s="12" t="s">
        <v>67</v>
      </c>
      <c r="I48" s="13">
        <v>180</v>
      </c>
      <c r="J48" s="13"/>
      <c r="K48" s="13"/>
      <c r="L48" s="13"/>
      <c r="M48" s="12"/>
      <c r="N48" s="13"/>
      <c r="O48" s="13"/>
      <c r="P48" s="13"/>
      <c r="Q48" s="13"/>
      <c r="R48" s="13"/>
      <c r="S48" s="13">
        <v>835</v>
      </c>
    </row>
    <row r="49" spans="1:19" ht="15.5">
      <c r="A49" s="9">
        <v>45</v>
      </c>
      <c r="B49" s="9" t="s">
        <v>90</v>
      </c>
      <c r="C49" s="9"/>
      <c r="D49" s="9"/>
      <c r="E49" s="13" t="s">
        <v>91</v>
      </c>
      <c r="F49" s="11">
        <v>46.9</v>
      </c>
      <c r="G49" s="12" t="s">
        <v>66</v>
      </c>
      <c r="H49" s="12" t="s">
        <v>67</v>
      </c>
      <c r="I49" s="13">
        <v>250</v>
      </c>
      <c r="J49" s="13"/>
      <c r="K49" s="13"/>
      <c r="L49" s="13"/>
      <c r="M49" s="12"/>
      <c r="N49" s="13"/>
      <c r="O49" s="13"/>
      <c r="P49" s="13"/>
      <c r="Q49" s="13"/>
      <c r="R49" s="13"/>
      <c r="S49" s="13"/>
    </row>
    <row r="50" spans="1:19" ht="15.5">
      <c r="A50" s="9">
        <v>46</v>
      </c>
      <c r="B50" s="9" t="s">
        <v>92</v>
      </c>
      <c r="C50" s="9"/>
      <c r="D50" s="9"/>
      <c r="E50" s="13" t="s">
        <v>93</v>
      </c>
      <c r="F50" s="11">
        <v>56.1</v>
      </c>
      <c r="G50" s="12" t="s">
        <v>66</v>
      </c>
      <c r="H50" s="12" t="s">
        <v>67</v>
      </c>
      <c r="I50" s="13">
        <v>500</v>
      </c>
      <c r="J50" s="13"/>
      <c r="K50" s="13"/>
      <c r="L50" s="13"/>
      <c r="M50" s="12"/>
      <c r="N50" s="13"/>
      <c r="O50" s="13"/>
      <c r="P50" s="13"/>
      <c r="Q50" s="13"/>
      <c r="R50" s="13"/>
      <c r="S50" s="13">
        <v>1558</v>
      </c>
    </row>
    <row r="51" spans="1:19" ht="15.5">
      <c r="A51" s="9">
        <v>47</v>
      </c>
      <c r="B51" s="9" t="s">
        <v>94</v>
      </c>
      <c r="C51" s="9"/>
      <c r="D51" s="9"/>
      <c r="E51" s="13" t="s">
        <v>95</v>
      </c>
      <c r="F51" s="11">
        <v>60</v>
      </c>
      <c r="G51" s="12" t="s">
        <v>66</v>
      </c>
      <c r="H51" s="12" t="s">
        <v>67</v>
      </c>
      <c r="I51" s="13">
        <v>520</v>
      </c>
      <c r="J51" s="13"/>
      <c r="K51" s="13"/>
      <c r="L51" s="13">
        <v>50</v>
      </c>
      <c r="M51" s="12"/>
      <c r="N51" s="13"/>
      <c r="O51" s="13"/>
      <c r="P51" s="13"/>
      <c r="Q51" s="13"/>
      <c r="R51" s="13"/>
      <c r="S51" s="13"/>
    </row>
    <row r="52" spans="1:19" ht="15.5">
      <c r="A52" s="9">
        <v>48</v>
      </c>
      <c r="B52" s="9" t="s">
        <v>96</v>
      </c>
      <c r="C52" s="9"/>
      <c r="D52" s="9"/>
      <c r="E52" s="13" t="s">
        <v>97</v>
      </c>
      <c r="F52" s="11">
        <v>57</v>
      </c>
      <c r="G52" s="9" t="s">
        <v>66</v>
      </c>
      <c r="H52" s="12"/>
      <c r="I52" s="13">
        <v>370</v>
      </c>
      <c r="J52" s="13"/>
      <c r="K52" s="13"/>
      <c r="L52" s="13"/>
      <c r="M52" s="27"/>
      <c r="N52" s="13"/>
      <c r="O52" s="13"/>
      <c r="P52" s="13"/>
      <c r="Q52" s="13"/>
      <c r="R52" s="13"/>
      <c r="S52" s="13">
        <v>472</v>
      </c>
    </row>
    <row r="53" spans="1:19" ht="15.5">
      <c r="A53" s="9">
        <v>49</v>
      </c>
      <c r="B53" s="9" t="s">
        <v>98</v>
      </c>
      <c r="C53" s="9"/>
      <c r="D53" s="9"/>
      <c r="E53" s="13" t="s">
        <v>99</v>
      </c>
      <c r="F53" s="11">
        <v>30</v>
      </c>
      <c r="G53" s="9" t="s">
        <v>66</v>
      </c>
      <c r="H53" s="12" t="s">
        <v>67</v>
      </c>
      <c r="I53" s="13">
        <v>232</v>
      </c>
      <c r="J53" s="13"/>
      <c r="K53" s="13"/>
      <c r="L53" s="13">
        <v>226</v>
      </c>
      <c r="M53" s="27"/>
      <c r="N53" s="13"/>
      <c r="O53" s="13"/>
      <c r="P53" s="13"/>
      <c r="Q53" s="13"/>
      <c r="R53" s="13"/>
      <c r="S53" s="13"/>
    </row>
    <row r="54" spans="1:19" ht="15.5">
      <c r="A54" s="9">
        <v>50</v>
      </c>
      <c r="B54" s="9" t="s">
        <v>100</v>
      </c>
      <c r="C54" s="9"/>
      <c r="D54" s="9"/>
      <c r="E54" s="13" t="s">
        <v>101</v>
      </c>
      <c r="F54" s="11">
        <v>17</v>
      </c>
      <c r="G54" s="9" t="s">
        <v>66</v>
      </c>
      <c r="H54" s="12" t="s">
        <v>67</v>
      </c>
      <c r="I54" s="13">
        <v>300</v>
      </c>
      <c r="J54" s="13"/>
      <c r="K54" s="13">
        <v>100</v>
      </c>
      <c r="L54" s="13"/>
      <c r="M54" s="27"/>
      <c r="N54" s="13"/>
      <c r="O54" s="13"/>
      <c r="P54" s="13"/>
      <c r="Q54" s="13"/>
      <c r="R54" s="13"/>
      <c r="S54" s="13"/>
    </row>
    <row r="55" spans="1:19" ht="15.5">
      <c r="A55" s="9">
        <v>51</v>
      </c>
      <c r="B55" s="9" t="s">
        <v>102</v>
      </c>
      <c r="C55" s="9"/>
      <c r="D55" s="9"/>
      <c r="E55" s="13" t="s">
        <v>103</v>
      </c>
      <c r="F55" s="11">
        <v>30.2</v>
      </c>
      <c r="G55" s="9" t="s">
        <v>66</v>
      </c>
      <c r="H55" s="12" t="s">
        <v>67</v>
      </c>
      <c r="I55" s="13">
        <v>550</v>
      </c>
      <c r="J55" s="13"/>
      <c r="K55" s="13"/>
      <c r="L55" s="13"/>
      <c r="M55" s="27"/>
      <c r="N55" s="13"/>
      <c r="O55" s="13"/>
      <c r="P55" s="13"/>
      <c r="Q55" s="13"/>
      <c r="R55" s="13"/>
      <c r="S55" s="13"/>
    </row>
    <row r="56" spans="1:19" ht="15.5">
      <c r="A56" s="9">
        <v>52</v>
      </c>
      <c r="B56" s="9" t="s">
        <v>104</v>
      </c>
      <c r="C56" s="9"/>
      <c r="D56" s="9"/>
      <c r="E56" s="13" t="s">
        <v>105</v>
      </c>
      <c r="F56" s="11">
        <v>29.3</v>
      </c>
      <c r="G56" s="9" t="s">
        <v>66</v>
      </c>
      <c r="H56" s="12" t="s">
        <v>67</v>
      </c>
      <c r="I56" s="13">
        <v>720</v>
      </c>
      <c r="J56" s="13"/>
      <c r="K56" s="13"/>
      <c r="L56" s="13">
        <v>50</v>
      </c>
      <c r="M56" s="27"/>
      <c r="N56" s="13"/>
      <c r="O56" s="13"/>
      <c r="P56" s="13"/>
      <c r="Q56" s="13"/>
      <c r="R56" s="13"/>
      <c r="S56" s="13"/>
    </row>
    <row r="57" spans="1:19" ht="15.5">
      <c r="A57" s="9">
        <v>53</v>
      </c>
      <c r="B57" s="9" t="s">
        <v>106</v>
      </c>
      <c r="C57" s="9"/>
      <c r="D57" s="9"/>
      <c r="E57" s="13" t="s">
        <v>107</v>
      </c>
      <c r="F57" s="11">
        <v>13</v>
      </c>
      <c r="G57" s="9" t="s">
        <v>66</v>
      </c>
      <c r="H57" s="12" t="s">
        <v>67</v>
      </c>
      <c r="I57" s="13">
        <v>1118</v>
      </c>
      <c r="J57" s="13"/>
      <c r="K57" s="13">
        <v>744</v>
      </c>
      <c r="L57" s="13"/>
      <c r="M57" s="27"/>
      <c r="N57" s="13"/>
      <c r="O57" s="13"/>
      <c r="P57" s="13"/>
      <c r="Q57" s="13"/>
      <c r="R57" s="13"/>
      <c r="S57" s="13"/>
    </row>
    <row r="58" spans="1:19" ht="15.5">
      <c r="A58" s="9">
        <v>54</v>
      </c>
      <c r="B58" s="9" t="s">
        <v>108</v>
      </c>
      <c r="C58" s="9"/>
      <c r="D58" s="9"/>
      <c r="E58" s="13" t="s">
        <v>109</v>
      </c>
      <c r="F58" s="11">
        <v>8.9</v>
      </c>
      <c r="G58" s="9" t="s">
        <v>66</v>
      </c>
      <c r="H58" s="12" t="s">
        <v>67</v>
      </c>
      <c r="I58" s="13">
        <v>364</v>
      </c>
      <c r="J58" s="13"/>
      <c r="K58" s="13"/>
      <c r="L58" s="13"/>
      <c r="M58" s="27"/>
      <c r="N58" s="13"/>
      <c r="O58" s="13"/>
      <c r="P58" s="13"/>
      <c r="Q58" s="13"/>
      <c r="R58" s="13"/>
      <c r="S58" s="13"/>
    </row>
    <row r="59" spans="1:19" ht="15.5">
      <c r="A59" s="9">
        <v>55</v>
      </c>
      <c r="B59" s="9" t="s">
        <v>110</v>
      </c>
      <c r="C59" s="9"/>
      <c r="D59" s="9"/>
      <c r="E59" s="13" t="s">
        <v>111</v>
      </c>
      <c r="F59" s="11">
        <v>51</v>
      </c>
      <c r="G59" s="9" t="s">
        <v>66</v>
      </c>
      <c r="H59" s="12" t="s">
        <v>67</v>
      </c>
      <c r="I59" s="13">
        <v>310</v>
      </c>
      <c r="J59" s="13"/>
      <c r="K59" s="13"/>
      <c r="L59" s="13"/>
      <c r="M59" s="27"/>
      <c r="N59" s="13"/>
      <c r="O59" s="13"/>
      <c r="P59" s="13"/>
      <c r="Q59" s="13"/>
      <c r="R59" s="13"/>
      <c r="S59" s="13"/>
    </row>
    <row r="60" spans="1:19" ht="15.5">
      <c r="A60" s="9">
        <v>56</v>
      </c>
      <c r="B60" s="9" t="s">
        <v>110</v>
      </c>
      <c r="C60" s="9">
        <v>11</v>
      </c>
      <c r="D60" s="9" t="s">
        <v>35</v>
      </c>
      <c r="E60" s="13" t="s">
        <v>112</v>
      </c>
      <c r="F60" s="11">
        <v>1.3</v>
      </c>
      <c r="G60" s="9" t="s">
        <v>66</v>
      </c>
      <c r="H60" s="12" t="s">
        <v>67</v>
      </c>
      <c r="I60" s="13"/>
      <c r="J60" s="13"/>
      <c r="K60" s="13"/>
      <c r="L60" s="13"/>
      <c r="M60" s="27"/>
      <c r="N60" s="13"/>
      <c r="O60" s="13"/>
      <c r="P60" s="13"/>
      <c r="Q60" s="13"/>
      <c r="R60" s="13"/>
      <c r="S60" s="13"/>
    </row>
    <row r="61" spans="1:19" ht="15.5">
      <c r="A61" s="9">
        <v>57</v>
      </c>
      <c r="B61" s="9" t="s">
        <v>110</v>
      </c>
      <c r="C61" s="9">
        <v>12</v>
      </c>
      <c r="D61" s="9" t="s">
        <v>35</v>
      </c>
      <c r="E61" s="13" t="s">
        <v>113</v>
      </c>
      <c r="F61" s="11">
        <v>0.7</v>
      </c>
      <c r="G61" s="9" t="s">
        <v>66</v>
      </c>
      <c r="H61" s="12" t="s">
        <v>67</v>
      </c>
      <c r="I61" s="13"/>
      <c r="J61" s="13"/>
      <c r="K61" s="13"/>
      <c r="L61" s="13"/>
      <c r="M61" s="27"/>
      <c r="N61" s="13"/>
      <c r="O61" s="13"/>
      <c r="P61" s="13"/>
      <c r="Q61" s="13"/>
      <c r="R61" s="13"/>
      <c r="S61" s="13"/>
    </row>
    <row r="62" spans="1:19" ht="15.5">
      <c r="A62" s="9">
        <v>58</v>
      </c>
      <c r="B62" s="9" t="s">
        <v>110</v>
      </c>
      <c r="C62" s="9">
        <v>13</v>
      </c>
      <c r="D62" s="9" t="s">
        <v>35</v>
      </c>
      <c r="E62" s="13" t="s">
        <v>114</v>
      </c>
      <c r="F62" s="11">
        <v>0.6</v>
      </c>
      <c r="G62" s="9" t="s">
        <v>66</v>
      </c>
      <c r="H62" s="12" t="s">
        <v>67</v>
      </c>
      <c r="I62" s="13"/>
      <c r="J62" s="13"/>
      <c r="K62" s="13"/>
      <c r="L62" s="13"/>
      <c r="M62" s="27"/>
      <c r="N62" s="13"/>
      <c r="O62" s="13"/>
      <c r="P62" s="13"/>
      <c r="Q62" s="13"/>
      <c r="R62" s="13"/>
      <c r="S62" s="13"/>
    </row>
    <row r="63" spans="1:19" ht="15.5">
      <c r="A63" s="9">
        <v>59</v>
      </c>
      <c r="B63" s="9" t="s">
        <v>115</v>
      </c>
      <c r="C63" s="9"/>
      <c r="D63" s="9"/>
      <c r="E63" s="13" t="s">
        <v>116</v>
      </c>
      <c r="F63" s="11">
        <v>3.4</v>
      </c>
      <c r="G63" s="9" t="s">
        <v>66</v>
      </c>
      <c r="H63" s="12" t="s">
        <v>67</v>
      </c>
      <c r="I63" s="13"/>
      <c r="J63" s="13"/>
      <c r="K63" s="13"/>
      <c r="L63" s="13"/>
      <c r="M63" s="27"/>
      <c r="N63" s="13"/>
      <c r="O63" s="13"/>
      <c r="P63" s="13"/>
      <c r="Q63" s="13"/>
      <c r="R63" s="13"/>
      <c r="S63" s="13"/>
    </row>
    <row r="64" spans="1:19" ht="15.5">
      <c r="A64" s="9">
        <v>60</v>
      </c>
      <c r="B64" s="9" t="s">
        <v>115</v>
      </c>
      <c r="C64" s="9">
        <v>11</v>
      </c>
      <c r="D64" s="9" t="s">
        <v>35</v>
      </c>
      <c r="E64" s="13" t="s">
        <v>117</v>
      </c>
      <c r="F64" s="11">
        <v>0.3</v>
      </c>
      <c r="G64" s="9" t="s">
        <v>66</v>
      </c>
      <c r="H64" s="12" t="s">
        <v>22</v>
      </c>
      <c r="I64" s="13"/>
      <c r="J64" s="13"/>
      <c r="K64" s="13"/>
      <c r="L64" s="13"/>
      <c r="M64" s="27"/>
      <c r="N64" s="13"/>
      <c r="O64" s="13"/>
      <c r="P64" s="13"/>
      <c r="Q64" s="13"/>
      <c r="R64" s="13"/>
      <c r="S64" s="13"/>
    </row>
    <row r="65" spans="1:19" ht="15.5">
      <c r="A65" s="9">
        <v>61</v>
      </c>
      <c r="B65" s="9" t="s">
        <v>115</v>
      </c>
      <c r="C65" s="9">
        <v>12</v>
      </c>
      <c r="D65" s="9" t="s">
        <v>35</v>
      </c>
      <c r="E65" s="13" t="s">
        <v>118</v>
      </c>
      <c r="F65" s="11">
        <v>0.8</v>
      </c>
      <c r="G65" s="9" t="s">
        <v>66</v>
      </c>
      <c r="H65" s="12" t="s">
        <v>67</v>
      </c>
      <c r="I65" s="13"/>
      <c r="J65" s="13"/>
      <c r="K65" s="13"/>
      <c r="L65" s="13"/>
      <c r="M65" s="27"/>
      <c r="N65" s="13"/>
      <c r="O65" s="13"/>
      <c r="P65" s="13"/>
      <c r="Q65" s="13"/>
      <c r="R65" s="13"/>
      <c r="S65" s="13"/>
    </row>
    <row r="66" spans="1:19" ht="15.5">
      <c r="A66" s="9">
        <v>62</v>
      </c>
      <c r="B66" s="9" t="s">
        <v>115</v>
      </c>
      <c r="C66" s="9">
        <v>13</v>
      </c>
      <c r="D66" s="9" t="s">
        <v>35</v>
      </c>
      <c r="E66" s="13" t="s">
        <v>119</v>
      </c>
      <c r="F66" s="11">
        <v>2.8</v>
      </c>
      <c r="G66" s="9" t="s">
        <v>66</v>
      </c>
      <c r="H66" s="12" t="s">
        <v>67</v>
      </c>
      <c r="I66" s="13"/>
      <c r="J66" s="13"/>
      <c r="K66" s="13"/>
      <c r="L66" s="13"/>
      <c r="M66" s="27"/>
      <c r="N66" s="13"/>
      <c r="O66" s="13"/>
      <c r="P66" s="13"/>
      <c r="Q66" s="13"/>
      <c r="R66" s="13"/>
      <c r="S66" s="13"/>
    </row>
    <row r="67" spans="1:19" ht="15.5">
      <c r="A67" s="9">
        <v>63</v>
      </c>
      <c r="B67" s="9" t="s">
        <v>120</v>
      </c>
      <c r="C67" s="9"/>
      <c r="D67" s="9"/>
      <c r="E67" s="13" t="s">
        <v>121</v>
      </c>
      <c r="F67" s="11">
        <v>19</v>
      </c>
      <c r="G67" s="9" t="s">
        <v>21</v>
      </c>
      <c r="H67" s="12" t="s">
        <v>67</v>
      </c>
      <c r="I67" s="13">
        <v>325</v>
      </c>
      <c r="J67" s="13"/>
      <c r="K67" s="13"/>
      <c r="L67" s="13"/>
      <c r="M67" s="27"/>
      <c r="N67" s="13"/>
      <c r="O67" s="13"/>
      <c r="P67" s="13"/>
      <c r="Q67" s="13"/>
      <c r="R67" s="13"/>
      <c r="S67" s="13"/>
    </row>
    <row r="68" spans="1:19" ht="15.5">
      <c r="A68" s="9">
        <v>64</v>
      </c>
      <c r="B68" s="9" t="s">
        <v>122</v>
      </c>
      <c r="C68" s="9"/>
      <c r="D68" s="9"/>
      <c r="E68" s="13" t="s">
        <v>123</v>
      </c>
      <c r="F68" s="11">
        <v>28.4</v>
      </c>
      <c r="G68" s="9" t="s">
        <v>21</v>
      </c>
      <c r="H68" s="12" t="s">
        <v>22</v>
      </c>
      <c r="I68" s="13">
        <v>400</v>
      </c>
      <c r="J68" s="13"/>
      <c r="K68" s="13"/>
      <c r="L68" s="13"/>
      <c r="M68" s="27"/>
      <c r="N68" s="13"/>
      <c r="O68" s="13"/>
      <c r="P68" s="13"/>
      <c r="Q68" s="13"/>
      <c r="R68" s="13"/>
      <c r="S68" s="13"/>
    </row>
    <row r="69" spans="1:19" ht="15.5">
      <c r="A69" s="9">
        <v>65</v>
      </c>
      <c r="B69" s="9" t="s">
        <v>124</v>
      </c>
      <c r="C69" s="9"/>
      <c r="D69" s="9"/>
      <c r="E69" s="13" t="s">
        <v>125</v>
      </c>
      <c r="F69" s="11">
        <v>72.900000000000006</v>
      </c>
      <c r="G69" s="9" t="s">
        <v>21</v>
      </c>
      <c r="H69" s="12" t="s">
        <v>22</v>
      </c>
      <c r="I69" s="13">
        <v>715</v>
      </c>
      <c r="J69" s="13"/>
      <c r="K69" s="13"/>
      <c r="L69" s="13"/>
      <c r="M69" s="27"/>
      <c r="N69" s="13"/>
      <c r="O69" s="13"/>
      <c r="P69" s="13"/>
      <c r="Q69" s="13"/>
      <c r="R69" s="13"/>
      <c r="S69" s="13"/>
    </row>
    <row r="70" spans="1:19" ht="15.5">
      <c r="A70" s="9">
        <v>66</v>
      </c>
      <c r="B70" s="9" t="s">
        <v>126</v>
      </c>
      <c r="C70" s="9"/>
      <c r="D70" s="9"/>
      <c r="E70" s="13" t="s">
        <v>127</v>
      </c>
      <c r="F70" s="11">
        <v>26.9</v>
      </c>
      <c r="G70" s="9" t="s">
        <v>21</v>
      </c>
      <c r="H70" s="12" t="s">
        <v>22</v>
      </c>
      <c r="I70" s="13">
        <v>350</v>
      </c>
      <c r="J70" s="13"/>
      <c r="K70" s="13"/>
      <c r="L70" s="13">
        <v>250</v>
      </c>
      <c r="M70" s="27"/>
      <c r="N70" s="13"/>
      <c r="O70" s="13"/>
      <c r="P70" s="13"/>
      <c r="Q70" s="13"/>
      <c r="R70" s="13"/>
      <c r="S70" s="13"/>
    </row>
    <row r="71" spans="1:19" ht="15.5">
      <c r="A71" s="9">
        <v>67</v>
      </c>
      <c r="B71" s="9" t="s">
        <v>128</v>
      </c>
      <c r="C71" s="25"/>
      <c r="D71" s="25"/>
      <c r="E71" s="13" t="s">
        <v>129</v>
      </c>
      <c r="F71" s="11">
        <v>40.9</v>
      </c>
      <c r="G71" s="9" t="s">
        <v>21</v>
      </c>
      <c r="H71" s="9" t="s">
        <v>22</v>
      </c>
      <c r="I71" s="13">
        <v>200</v>
      </c>
      <c r="J71" s="13"/>
      <c r="K71" s="13"/>
      <c r="L71" s="13"/>
      <c r="M71" s="27"/>
      <c r="N71" s="13"/>
      <c r="O71" s="13"/>
      <c r="P71" s="13"/>
      <c r="Q71" s="13"/>
      <c r="R71" s="13"/>
      <c r="S71" s="13"/>
    </row>
    <row r="72" spans="1:19" ht="15.5">
      <c r="A72" s="9">
        <v>68</v>
      </c>
      <c r="B72" s="9" t="s">
        <v>130</v>
      </c>
      <c r="C72" s="25"/>
      <c r="D72" s="25"/>
      <c r="E72" s="13" t="s">
        <v>131</v>
      </c>
      <c r="F72" s="11">
        <v>52</v>
      </c>
      <c r="G72" s="9" t="s">
        <v>21</v>
      </c>
      <c r="H72" s="9" t="s">
        <v>22</v>
      </c>
      <c r="I72" s="13">
        <v>80</v>
      </c>
      <c r="J72" s="13"/>
      <c r="K72" s="13"/>
      <c r="L72" s="13">
        <v>300</v>
      </c>
      <c r="M72" s="27"/>
      <c r="N72" s="13"/>
      <c r="O72" s="13"/>
      <c r="P72" s="13"/>
      <c r="Q72" s="13"/>
      <c r="R72" s="13"/>
      <c r="S72" s="13"/>
    </row>
    <row r="73" spans="1:19" ht="15.5">
      <c r="A73" s="9">
        <v>69</v>
      </c>
      <c r="B73" s="9" t="s">
        <v>132</v>
      </c>
      <c r="C73" s="25"/>
      <c r="D73" s="25"/>
      <c r="E73" s="13" t="s">
        <v>133</v>
      </c>
      <c r="F73" s="11">
        <v>68.7</v>
      </c>
      <c r="G73" s="9" t="s">
        <v>21</v>
      </c>
      <c r="H73" s="9" t="s">
        <v>22</v>
      </c>
      <c r="I73" s="13">
        <v>20</v>
      </c>
      <c r="J73" s="13"/>
      <c r="K73" s="13"/>
      <c r="L73" s="13"/>
      <c r="M73" s="27"/>
      <c r="N73" s="13"/>
      <c r="O73" s="13"/>
      <c r="P73" s="13"/>
      <c r="Q73" s="13"/>
      <c r="R73" s="13"/>
      <c r="S73" s="13"/>
    </row>
    <row r="74" spans="1:19" ht="15.5">
      <c r="A74" s="9">
        <v>70</v>
      </c>
      <c r="B74" s="9" t="s">
        <v>134</v>
      </c>
      <c r="C74" s="9"/>
      <c r="D74" s="9"/>
      <c r="E74" s="13" t="s">
        <v>135</v>
      </c>
      <c r="F74" s="11">
        <v>57.1</v>
      </c>
      <c r="G74" s="9" t="s">
        <v>21</v>
      </c>
      <c r="H74" s="12" t="s">
        <v>22</v>
      </c>
      <c r="I74" s="13">
        <v>425</v>
      </c>
      <c r="J74" s="13"/>
      <c r="K74" s="13"/>
      <c r="L74" s="13"/>
      <c r="M74" s="27"/>
      <c r="N74" s="13"/>
      <c r="O74" s="13"/>
      <c r="P74" s="13"/>
      <c r="Q74" s="13"/>
      <c r="R74" s="13"/>
      <c r="S74" s="13"/>
    </row>
    <row r="75" spans="1:19" ht="15.5">
      <c r="A75" s="9">
        <v>71</v>
      </c>
      <c r="B75" s="9" t="s">
        <v>136</v>
      </c>
      <c r="C75" s="9"/>
      <c r="D75" s="9"/>
      <c r="E75" s="13" t="s">
        <v>137</v>
      </c>
      <c r="F75" s="11">
        <v>6.4</v>
      </c>
      <c r="G75" s="9" t="s">
        <v>21</v>
      </c>
      <c r="H75" s="12" t="s">
        <v>22</v>
      </c>
      <c r="I75" s="13"/>
      <c r="J75" s="13"/>
      <c r="K75" s="13"/>
      <c r="L75" s="13"/>
      <c r="M75" s="27"/>
      <c r="N75" s="13"/>
      <c r="O75" s="13"/>
      <c r="P75" s="13"/>
      <c r="Q75" s="13"/>
      <c r="R75" s="13"/>
      <c r="S75" s="13"/>
    </row>
    <row r="76" spans="1:19" ht="15.5">
      <c r="A76" s="9">
        <v>72</v>
      </c>
      <c r="B76" s="9" t="s">
        <v>136</v>
      </c>
      <c r="C76" s="9">
        <v>11</v>
      </c>
      <c r="D76" s="9" t="s">
        <v>35</v>
      </c>
      <c r="E76" s="13" t="s">
        <v>138</v>
      </c>
      <c r="F76" s="11">
        <v>3.4</v>
      </c>
      <c r="G76" s="9" t="s">
        <v>21</v>
      </c>
      <c r="H76" s="12" t="s">
        <v>22</v>
      </c>
      <c r="I76" s="13"/>
      <c r="J76" s="13"/>
      <c r="K76" s="13"/>
      <c r="L76" s="13"/>
      <c r="M76" s="27"/>
      <c r="N76" s="13"/>
      <c r="O76" s="13"/>
      <c r="P76" s="13"/>
      <c r="Q76" s="13"/>
      <c r="R76" s="13"/>
      <c r="S76" s="13"/>
    </row>
    <row r="77" spans="1:19" ht="15.5">
      <c r="A77" s="9">
        <v>73</v>
      </c>
      <c r="B77" s="9" t="s">
        <v>136</v>
      </c>
      <c r="C77" s="9">
        <v>12</v>
      </c>
      <c r="D77" s="9" t="s">
        <v>35</v>
      </c>
      <c r="E77" s="13" t="s">
        <v>139</v>
      </c>
      <c r="F77" s="11">
        <v>0.3</v>
      </c>
      <c r="G77" s="9" t="s">
        <v>21</v>
      </c>
      <c r="H77" s="12" t="s">
        <v>22</v>
      </c>
      <c r="I77" s="13"/>
      <c r="J77" s="13"/>
      <c r="K77" s="13"/>
      <c r="L77" s="13"/>
      <c r="M77" s="27"/>
      <c r="N77" s="13"/>
      <c r="O77" s="13"/>
      <c r="P77" s="13"/>
      <c r="Q77" s="13"/>
      <c r="R77" s="13"/>
      <c r="S77" s="13"/>
    </row>
    <row r="78" spans="1:19" ht="15.5">
      <c r="A78" s="9">
        <v>74</v>
      </c>
      <c r="B78" s="9" t="s">
        <v>136</v>
      </c>
      <c r="C78" s="9">
        <v>13</v>
      </c>
      <c r="D78" s="9" t="s">
        <v>35</v>
      </c>
      <c r="E78" s="13" t="s">
        <v>140</v>
      </c>
      <c r="F78" s="11">
        <v>0.7</v>
      </c>
      <c r="G78" s="9" t="s">
        <v>21</v>
      </c>
      <c r="H78" s="12" t="s">
        <v>22</v>
      </c>
      <c r="I78" s="13"/>
      <c r="J78" s="13"/>
      <c r="K78" s="13"/>
      <c r="L78" s="13"/>
      <c r="M78" s="27"/>
      <c r="N78" s="13"/>
      <c r="O78" s="13"/>
      <c r="P78" s="13"/>
      <c r="Q78" s="13"/>
      <c r="R78" s="13"/>
      <c r="S78" s="13"/>
    </row>
    <row r="79" spans="1:19" ht="15.5">
      <c r="A79" s="9">
        <v>75</v>
      </c>
      <c r="B79" s="9" t="s">
        <v>136</v>
      </c>
      <c r="C79" s="9">
        <v>14</v>
      </c>
      <c r="D79" s="9" t="s">
        <v>35</v>
      </c>
      <c r="E79" s="13" t="s">
        <v>141</v>
      </c>
      <c r="F79" s="11">
        <v>0.5</v>
      </c>
      <c r="G79" s="9" t="s">
        <v>21</v>
      </c>
      <c r="H79" s="12" t="s">
        <v>22</v>
      </c>
      <c r="I79" s="13"/>
      <c r="J79" s="13"/>
      <c r="K79" s="13"/>
      <c r="L79" s="13"/>
      <c r="M79" s="27"/>
      <c r="N79" s="13"/>
      <c r="O79" s="13"/>
      <c r="P79" s="13"/>
      <c r="Q79" s="13"/>
      <c r="R79" s="13"/>
      <c r="S79" s="13"/>
    </row>
    <row r="80" spans="1:19" ht="15.5">
      <c r="A80" s="9">
        <v>76</v>
      </c>
      <c r="B80" s="9" t="s">
        <v>142</v>
      </c>
      <c r="C80" s="9"/>
      <c r="D80" s="9"/>
      <c r="E80" s="13" t="s">
        <v>143</v>
      </c>
      <c r="F80" s="11">
        <v>0.5</v>
      </c>
      <c r="G80" s="9" t="s">
        <v>21</v>
      </c>
      <c r="H80" s="12" t="s">
        <v>22</v>
      </c>
      <c r="I80" s="13">
        <v>500</v>
      </c>
      <c r="J80" s="13"/>
      <c r="K80" s="13"/>
      <c r="L80" s="13"/>
      <c r="M80" s="27"/>
      <c r="N80" s="13"/>
      <c r="O80" s="13"/>
      <c r="P80" s="13"/>
      <c r="Q80" s="13"/>
      <c r="R80" s="13"/>
      <c r="S80" s="13"/>
    </row>
    <row r="81" spans="1:19" ht="15.5">
      <c r="A81" s="9">
        <v>77</v>
      </c>
      <c r="B81" s="9" t="s">
        <v>142</v>
      </c>
      <c r="C81" s="9">
        <v>11</v>
      </c>
      <c r="D81" s="9" t="s">
        <v>35</v>
      </c>
      <c r="E81" s="13" t="s">
        <v>144</v>
      </c>
      <c r="F81" s="11">
        <v>1.2</v>
      </c>
      <c r="G81" s="9" t="s">
        <v>21</v>
      </c>
      <c r="H81" s="12" t="s">
        <v>22</v>
      </c>
      <c r="I81" s="13"/>
      <c r="J81" s="13"/>
      <c r="K81" s="13"/>
      <c r="L81" s="13"/>
      <c r="M81" s="27"/>
      <c r="N81" s="13"/>
      <c r="O81" s="13"/>
      <c r="P81" s="13"/>
      <c r="Q81" s="13"/>
      <c r="R81" s="13"/>
      <c r="S81" s="13"/>
    </row>
    <row r="82" spans="1:19" ht="15.5">
      <c r="A82" s="9">
        <v>78</v>
      </c>
      <c r="B82" s="9" t="s">
        <v>142</v>
      </c>
      <c r="C82" s="9">
        <v>12</v>
      </c>
      <c r="D82" s="9" t="s">
        <v>35</v>
      </c>
      <c r="E82" s="13" t="s">
        <v>145</v>
      </c>
      <c r="F82" s="11">
        <v>0.8</v>
      </c>
      <c r="G82" s="9" t="s">
        <v>21</v>
      </c>
      <c r="H82" s="12" t="s">
        <v>22</v>
      </c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</row>
    <row r="83" spans="1:19" ht="15.5">
      <c r="A83" s="9">
        <v>79</v>
      </c>
      <c r="B83" s="9" t="s">
        <v>142</v>
      </c>
      <c r="C83" s="9">
        <v>13</v>
      </c>
      <c r="D83" s="9" t="s">
        <v>35</v>
      </c>
      <c r="E83" s="13" t="s">
        <v>146</v>
      </c>
      <c r="F83" s="11">
        <v>1.2</v>
      </c>
      <c r="G83" s="9" t="s">
        <v>21</v>
      </c>
      <c r="H83" s="12" t="s">
        <v>22</v>
      </c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</row>
    <row r="84" spans="1:19" ht="15.5">
      <c r="A84" s="9">
        <v>80</v>
      </c>
      <c r="B84" s="9" t="s">
        <v>142</v>
      </c>
      <c r="C84" s="9">
        <v>14</v>
      </c>
      <c r="D84" s="9" t="s">
        <v>35</v>
      </c>
      <c r="E84" s="13" t="s">
        <v>147</v>
      </c>
      <c r="F84" s="11">
        <v>10.1</v>
      </c>
      <c r="G84" s="9" t="s">
        <v>21</v>
      </c>
      <c r="H84" s="12" t="s">
        <v>22</v>
      </c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</row>
    <row r="85" spans="1:19" ht="15.5">
      <c r="A85" s="9">
        <v>81</v>
      </c>
      <c r="B85" s="9" t="s">
        <v>142</v>
      </c>
      <c r="C85" s="9">
        <v>15</v>
      </c>
      <c r="D85" s="9" t="s">
        <v>35</v>
      </c>
      <c r="E85" s="13" t="s">
        <v>148</v>
      </c>
      <c r="F85" s="11">
        <v>1</v>
      </c>
      <c r="G85" s="9" t="s">
        <v>21</v>
      </c>
      <c r="H85" s="12" t="s">
        <v>22</v>
      </c>
      <c r="I85" s="13">
        <v>444</v>
      </c>
      <c r="J85" s="13"/>
      <c r="K85" s="13"/>
      <c r="L85" s="13"/>
      <c r="M85" s="13"/>
      <c r="N85" s="13"/>
      <c r="O85" s="13"/>
      <c r="P85" s="13"/>
      <c r="Q85" s="13"/>
      <c r="R85" s="13"/>
      <c r="S85" s="13"/>
    </row>
    <row r="86" spans="1:19" ht="15.5">
      <c r="A86" s="9">
        <v>82</v>
      </c>
      <c r="B86" s="9" t="s">
        <v>142</v>
      </c>
      <c r="C86" s="9">
        <v>16</v>
      </c>
      <c r="D86" s="9" t="s">
        <v>35</v>
      </c>
      <c r="E86" s="13" t="s">
        <v>149</v>
      </c>
      <c r="F86" s="11">
        <v>42.1</v>
      </c>
      <c r="G86" s="9" t="s">
        <v>21</v>
      </c>
      <c r="H86" s="12" t="s">
        <v>22</v>
      </c>
      <c r="I86" s="13">
        <v>76</v>
      </c>
      <c r="J86" s="13"/>
      <c r="K86" s="13"/>
      <c r="L86" s="13"/>
      <c r="M86" s="13"/>
      <c r="N86" s="13"/>
      <c r="O86" s="13"/>
      <c r="P86" s="13"/>
      <c r="Q86" s="13"/>
      <c r="R86" s="13"/>
      <c r="S86" s="13"/>
    </row>
    <row r="87" spans="1:19" ht="15.5">
      <c r="A87" s="9">
        <v>83</v>
      </c>
      <c r="B87" s="9" t="s">
        <v>150</v>
      </c>
      <c r="C87" s="9"/>
      <c r="D87" s="9"/>
      <c r="E87" s="13" t="s">
        <v>151</v>
      </c>
      <c r="F87" s="11">
        <v>41</v>
      </c>
      <c r="G87" s="9" t="s">
        <v>21</v>
      </c>
      <c r="H87" s="12" t="s">
        <v>22</v>
      </c>
      <c r="I87" s="13">
        <v>315</v>
      </c>
      <c r="J87" s="13"/>
      <c r="K87" s="13"/>
      <c r="L87" s="13"/>
      <c r="M87" s="13"/>
      <c r="N87" s="13"/>
      <c r="O87" s="13"/>
      <c r="P87" s="13"/>
      <c r="Q87" s="13"/>
      <c r="R87" s="13"/>
      <c r="S87" s="13"/>
    </row>
    <row r="88" spans="1:19" ht="15.5">
      <c r="A88" s="9">
        <v>84</v>
      </c>
      <c r="B88" s="9" t="s">
        <v>152</v>
      </c>
      <c r="C88" s="9"/>
      <c r="D88" s="9"/>
      <c r="E88" s="13" t="s">
        <v>153</v>
      </c>
      <c r="F88" s="11">
        <v>53.3</v>
      </c>
      <c r="G88" s="9" t="s">
        <v>21</v>
      </c>
      <c r="H88" s="12" t="s">
        <v>22</v>
      </c>
      <c r="I88" s="13">
        <v>770</v>
      </c>
      <c r="J88" s="13"/>
      <c r="K88" s="13"/>
      <c r="L88" s="13"/>
      <c r="M88" s="13"/>
      <c r="N88" s="13"/>
      <c r="O88" s="13"/>
      <c r="P88" s="13"/>
      <c r="Q88" s="13"/>
      <c r="R88" s="13"/>
      <c r="S88" s="13"/>
    </row>
    <row r="89" spans="1:19" ht="15.5">
      <c r="A89" s="9">
        <v>85</v>
      </c>
      <c r="B89" s="9" t="s">
        <v>154</v>
      </c>
      <c r="C89" s="9"/>
      <c r="D89" s="9"/>
      <c r="E89" s="13" t="s">
        <v>155</v>
      </c>
      <c r="F89" s="11">
        <v>57</v>
      </c>
      <c r="G89" s="9" t="s">
        <v>21</v>
      </c>
      <c r="H89" s="12" t="s">
        <v>22</v>
      </c>
      <c r="I89" s="13">
        <v>915</v>
      </c>
      <c r="J89" s="13"/>
      <c r="K89" s="13"/>
      <c r="L89" s="13"/>
      <c r="M89" s="13"/>
      <c r="N89" s="13"/>
      <c r="O89" s="13"/>
      <c r="P89" s="13"/>
      <c r="Q89" s="13"/>
      <c r="R89" s="13"/>
      <c r="S89" s="13"/>
    </row>
    <row r="90" spans="1:19" ht="15.5">
      <c r="A90" s="9">
        <v>86</v>
      </c>
      <c r="B90" s="9" t="s">
        <v>156</v>
      </c>
      <c r="C90" s="9"/>
      <c r="D90" s="9"/>
      <c r="E90" s="13" t="s">
        <v>157</v>
      </c>
      <c r="F90" s="11">
        <v>15.9</v>
      </c>
      <c r="G90" s="9" t="s">
        <v>21</v>
      </c>
      <c r="H90" s="12" t="s">
        <v>22</v>
      </c>
      <c r="I90" s="13">
        <v>20</v>
      </c>
      <c r="J90" s="13"/>
      <c r="K90" s="13"/>
      <c r="L90" s="13"/>
      <c r="M90" s="13"/>
      <c r="N90" s="13"/>
      <c r="O90" s="13"/>
      <c r="P90" s="13"/>
      <c r="Q90" s="13"/>
      <c r="R90" s="13"/>
      <c r="S90" s="13"/>
    </row>
    <row r="91" spans="1:19" ht="15.5">
      <c r="A91" s="9">
        <v>87</v>
      </c>
      <c r="B91" s="9" t="s">
        <v>158</v>
      </c>
      <c r="C91" s="9">
        <v>1</v>
      </c>
      <c r="D91" s="9"/>
      <c r="E91" s="13" t="s">
        <v>159</v>
      </c>
      <c r="F91" s="11">
        <v>23.7</v>
      </c>
      <c r="G91" s="12" t="s">
        <v>21</v>
      </c>
      <c r="H91" s="12" t="s">
        <v>22</v>
      </c>
      <c r="I91" s="13">
        <v>330</v>
      </c>
      <c r="J91" s="13"/>
      <c r="K91" s="13"/>
      <c r="L91" s="13"/>
      <c r="M91" s="13"/>
      <c r="N91" s="13"/>
      <c r="O91" s="13"/>
      <c r="P91" s="13"/>
      <c r="Q91" s="13"/>
      <c r="R91" s="13"/>
      <c r="S91" s="13"/>
    </row>
    <row r="92" spans="1:19" ht="15.5">
      <c r="A92" s="9">
        <v>88</v>
      </c>
      <c r="B92" s="9" t="s">
        <v>158</v>
      </c>
      <c r="C92" s="9">
        <v>2</v>
      </c>
      <c r="D92" s="9"/>
      <c r="E92" s="13" t="s">
        <v>160</v>
      </c>
      <c r="F92" s="11">
        <v>28.5</v>
      </c>
      <c r="G92" s="12" t="s">
        <v>21</v>
      </c>
      <c r="H92" s="12" t="s">
        <v>22</v>
      </c>
      <c r="I92" s="13">
        <v>170</v>
      </c>
      <c r="J92" s="13"/>
      <c r="K92" s="13"/>
      <c r="L92" s="13"/>
      <c r="M92" s="13"/>
      <c r="N92" s="13"/>
      <c r="O92" s="13"/>
      <c r="P92" s="13"/>
      <c r="Q92" s="13"/>
      <c r="R92" s="13"/>
      <c r="S92" s="13"/>
    </row>
    <row r="93" spans="1:19" ht="15.5">
      <c r="A93" s="9">
        <v>89</v>
      </c>
      <c r="B93" s="9" t="s">
        <v>161</v>
      </c>
      <c r="C93" s="9"/>
      <c r="D93" s="9"/>
      <c r="E93" s="13" t="s">
        <v>162</v>
      </c>
      <c r="F93" s="11">
        <v>48.8</v>
      </c>
      <c r="G93" s="12" t="s">
        <v>21</v>
      </c>
      <c r="H93" s="12" t="s">
        <v>22</v>
      </c>
      <c r="I93" s="13">
        <v>80</v>
      </c>
      <c r="J93" s="13"/>
      <c r="K93" s="13"/>
      <c r="L93" s="13"/>
      <c r="M93" s="13"/>
      <c r="N93" s="13"/>
      <c r="O93" s="13"/>
      <c r="P93" s="13"/>
      <c r="Q93" s="13">
        <v>10</v>
      </c>
      <c r="R93" s="13"/>
      <c r="S93" s="13"/>
    </row>
    <row r="94" spans="1:19" ht="15.5">
      <c r="A94" s="9">
        <v>90</v>
      </c>
      <c r="B94" s="9" t="s">
        <v>163</v>
      </c>
      <c r="C94" s="9"/>
      <c r="D94" s="9"/>
      <c r="E94" s="13" t="s">
        <v>164</v>
      </c>
      <c r="F94" s="11">
        <v>42</v>
      </c>
      <c r="G94" s="12" t="s">
        <v>21</v>
      </c>
      <c r="H94" s="12" t="s">
        <v>22</v>
      </c>
      <c r="I94" s="13">
        <v>300</v>
      </c>
      <c r="J94" s="13"/>
      <c r="K94" s="13"/>
      <c r="L94" s="13"/>
      <c r="M94" s="13"/>
      <c r="N94" s="13"/>
      <c r="O94" s="13"/>
      <c r="P94" s="13"/>
      <c r="Q94" s="13"/>
      <c r="R94" s="13"/>
      <c r="S94" s="13"/>
    </row>
    <row r="95" spans="1:19" ht="15.5">
      <c r="A95" s="9">
        <v>91</v>
      </c>
      <c r="B95" s="9" t="s">
        <v>165</v>
      </c>
      <c r="C95" s="9"/>
      <c r="D95" s="9"/>
      <c r="E95" s="13" t="s">
        <v>166</v>
      </c>
      <c r="F95" s="11">
        <v>66</v>
      </c>
      <c r="G95" s="12" t="s">
        <v>21</v>
      </c>
      <c r="H95" s="12" t="s">
        <v>22</v>
      </c>
      <c r="I95" s="13">
        <v>120</v>
      </c>
      <c r="J95" s="13"/>
      <c r="K95" s="13"/>
      <c r="L95" s="13"/>
      <c r="M95" s="13"/>
      <c r="N95" s="13"/>
      <c r="O95" s="13"/>
      <c r="P95" s="13"/>
      <c r="Q95" s="13"/>
      <c r="R95" s="13"/>
      <c r="S95" s="13"/>
    </row>
    <row r="96" spans="1:19" ht="15.5">
      <c r="A96" s="9">
        <v>92</v>
      </c>
      <c r="B96" s="9" t="s">
        <v>167</v>
      </c>
      <c r="C96" s="9"/>
      <c r="D96" s="9"/>
      <c r="E96" s="13" t="s">
        <v>168</v>
      </c>
      <c r="F96" s="11">
        <v>17.5</v>
      </c>
      <c r="G96" s="12" t="s">
        <v>66</v>
      </c>
      <c r="H96" s="12" t="s">
        <v>67</v>
      </c>
      <c r="I96" s="13">
        <v>50</v>
      </c>
      <c r="J96" s="13"/>
      <c r="K96" s="13"/>
      <c r="L96" s="13"/>
      <c r="M96" s="13"/>
      <c r="N96" s="13"/>
      <c r="O96" s="13"/>
      <c r="P96" s="13"/>
      <c r="Q96" s="13"/>
      <c r="R96" s="13"/>
      <c r="S96" s="13"/>
    </row>
    <row r="97" spans="1:19" ht="15.5">
      <c r="A97" s="9">
        <v>93</v>
      </c>
      <c r="B97" s="9" t="s">
        <v>169</v>
      </c>
      <c r="C97" s="9"/>
      <c r="D97" s="9"/>
      <c r="E97" s="13" t="s">
        <v>170</v>
      </c>
      <c r="F97" s="11">
        <v>28.9</v>
      </c>
      <c r="G97" s="12" t="s">
        <v>66</v>
      </c>
      <c r="H97" s="12" t="s">
        <v>67</v>
      </c>
      <c r="I97" s="13">
        <v>2900</v>
      </c>
      <c r="J97" s="13"/>
      <c r="K97" s="13">
        <v>2800</v>
      </c>
      <c r="L97" s="13"/>
      <c r="M97" s="13"/>
      <c r="N97" s="13"/>
      <c r="O97" s="13"/>
      <c r="P97" s="13"/>
      <c r="Q97" s="13"/>
      <c r="R97" s="13"/>
      <c r="S97" s="13"/>
    </row>
    <row r="98" spans="1:19" ht="15.5">
      <c r="A98" s="9">
        <v>94</v>
      </c>
      <c r="B98" s="9" t="s">
        <v>171</v>
      </c>
      <c r="C98" s="9"/>
      <c r="D98" s="9"/>
      <c r="E98" s="13" t="s">
        <v>172</v>
      </c>
      <c r="F98" s="11">
        <v>1.5</v>
      </c>
      <c r="G98" s="12" t="s">
        <v>66</v>
      </c>
      <c r="H98" s="12" t="s">
        <v>67</v>
      </c>
      <c r="I98" s="13">
        <v>100</v>
      </c>
      <c r="J98" s="13"/>
      <c r="K98" s="13"/>
      <c r="L98" s="13"/>
      <c r="M98" s="13"/>
      <c r="N98" s="13"/>
      <c r="O98" s="13"/>
      <c r="P98" s="13"/>
      <c r="Q98" s="13"/>
      <c r="R98" s="13"/>
      <c r="S98" s="13"/>
    </row>
    <row r="99" spans="1:19" ht="15.5">
      <c r="A99" s="9">
        <v>95</v>
      </c>
      <c r="B99" s="9" t="s">
        <v>173</v>
      </c>
      <c r="C99" s="9"/>
      <c r="D99" s="9"/>
      <c r="E99" s="13" t="s">
        <v>174</v>
      </c>
      <c r="F99" s="11">
        <v>47.9</v>
      </c>
      <c r="G99" s="9" t="s">
        <v>66</v>
      </c>
      <c r="H99" s="12" t="s">
        <v>22</v>
      </c>
      <c r="I99" s="13">
        <v>620</v>
      </c>
      <c r="J99" s="13"/>
      <c r="K99" s="13"/>
      <c r="L99" s="13">
        <v>120</v>
      </c>
      <c r="M99" s="13"/>
      <c r="N99" s="13"/>
      <c r="O99" s="13"/>
      <c r="P99" s="13"/>
      <c r="Q99" s="13"/>
      <c r="R99" s="13"/>
      <c r="S99" s="13"/>
    </row>
    <row r="100" spans="1:19" ht="15.5">
      <c r="A100" s="9">
        <v>96</v>
      </c>
      <c r="B100" s="9" t="s">
        <v>175</v>
      </c>
      <c r="C100" s="9"/>
      <c r="D100" s="9"/>
      <c r="E100" s="13" t="s">
        <v>176</v>
      </c>
      <c r="F100" s="11">
        <v>33.700000000000003</v>
      </c>
      <c r="G100" s="9" t="s">
        <v>66</v>
      </c>
      <c r="H100" s="12" t="s">
        <v>22</v>
      </c>
      <c r="I100" s="13">
        <v>240</v>
      </c>
      <c r="J100" s="13"/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:19" ht="15.5">
      <c r="A101" s="9">
        <v>97</v>
      </c>
      <c r="B101" s="9" t="s">
        <v>177</v>
      </c>
      <c r="C101" s="9"/>
      <c r="D101" s="9"/>
      <c r="E101" s="13" t="s">
        <v>178</v>
      </c>
      <c r="F101" s="11">
        <v>27</v>
      </c>
      <c r="G101" s="9" t="s">
        <v>66</v>
      </c>
      <c r="H101" s="12" t="s">
        <v>22</v>
      </c>
      <c r="I101" s="13">
        <v>300</v>
      </c>
      <c r="J101" s="13"/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:19" ht="15.5">
      <c r="A102" s="9">
        <v>98</v>
      </c>
      <c r="B102" s="9" t="s">
        <v>179</v>
      </c>
      <c r="C102" s="9"/>
      <c r="D102" s="9"/>
      <c r="E102" s="13" t="s">
        <v>180</v>
      </c>
      <c r="F102" s="11">
        <v>40.700000000000003</v>
      </c>
      <c r="G102" s="9" t="s">
        <v>66</v>
      </c>
      <c r="H102" s="12" t="s">
        <v>22</v>
      </c>
      <c r="I102" s="13">
        <v>360</v>
      </c>
      <c r="J102" s="13"/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:19" ht="15.5">
      <c r="A103" s="9">
        <v>99</v>
      </c>
      <c r="B103" s="9" t="s">
        <v>181</v>
      </c>
      <c r="C103" s="9"/>
      <c r="D103" s="9"/>
      <c r="E103" s="13" t="s">
        <v>182</v>
      </c>
      <c r="F103" s="11">
        <v>20.6</v>
      </c>
      <c r="G103" s="9" t="s">
        <v>21</v>
      </c>
      <c r="H103" s="12" t="s">
        <v>22</v>
      </c>
      <c r="I103" s="13">
        <v>125</v>
      </c>
      <c r="J103" s="13"/>
      <c r="K103" s="13"/>
      <c r="L103" s="13">
        <v>40</v>
      </c>
      <c r="M103" s="13"/>
      <c r="N103" s="13"/>
      <c r="O103" s="13"/>
      <c r="P103" s="13"/>
      <c r="Q103" s="13"/>
      <c r="R103" s="13"/>
      <c r="S103" s="13"/>
    </row>
    <row r="104" spans="1:19" ht="15.5">
      <c r="A104" s="9">
        <v>100</v>
      </c>
      <c r="B104" s="9" t="s">
        <v>183</v>
      </c>
      <c r="C104" s="9"/>
      <c r="D104" s="9"/>
      <c r="E104" s="13" t="s">
        <v>184</v>
      </c>
      <c r="F104" s="11">
        <v>12.3</v>
      </c>
      <c r="G104" s="9" t="s">
        <v>21</v>
      </c>
      <c r="H104" s="12" t="s">
        <v>22</v>
      </c>
      <c r="I104" s="13">
        <v>220</v>
      </c>
      <c r="J104" s="13"/>
      <c r="K104" s="13"/>
      <c r="L104" s="13">
        <v>280</v>
      </c>
      <c r="M104" s="13"/>
      <c r="N104" s="13"/>
      <c r="O104" s="13"/>
      <c r="P104" s="13"/>
      <c r="Q104" s="13"/>
      <c r="R104" s="13"/>
      <c r="S104" s="13"/>
    </row>
    <row r="105" spans="1:19" ht="15.5">
      <c r="A105" s="9">
        <v>101</v>
      </c>
      <c r="B105" s="9" t="s">
        <v>185</v>
      </c>
      <c r="C105" s="9"/>
      <c r="D105" s="9"/>
      <c r="E105" s="13" t="s">
        <v>186</v>
      </c>
      <c r="F105" s="11">
        <v>50.9</v>
      </c>
      <c r="G105" s="9" t="s">
        <v>21</v>
      </c>
      <c r="H105" s="12" t="s">
        <v>22</v>
      </c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:19" ht="15.5">
      <c r="A106" s="9">
        <v>102</v>
      </c>
      <c r="B106" s="9" t="s">
        <v>187</v>
      </c>
      <c r="C106" s="9"/>
      <c r="D106" s="9"/>
      <c r="E106" s="13" t="s">
        <v>188</v>
      </c>
      <c r="F106" s="11">
        <v>19</v>
      </c>
      <c r="G106" s="9" t="s">
        <v>21</v>
      </c>
      <c r="H106" s="12" t="s">
        <v>22</v>
      </c>
      <c r="I106" s="13">
        <v>88</v>
      </c>
      <c r="J106" s="13"/>
      <c r="K106" s="13"/>
      <c r="L106" s="13"/>
      <c r="M106" s="13"/>
      <c r="N106" s="13"/>
      <c r="O106" s="13"/>
      <c r="P106" s="13"/>
      <c r="Q106" s="13"/>
      <c r="R106" s="13"/>
      <c r="S106" s="13"/>
    </row>
    <row r="107" spans="1:19" ht="15.5">
      <c r="A107" s="9">
        <v>103</v>
      </c>
      <c r="B107" s="9" t="s">
        <v>189</v>
      </c>
      <c r="C107" s="9"/>
      <c r="D107" s="9"/>
      <c r="E107" s="13" t="s">
        <v>190</v>
      </c>
      <c r="F107" s="11">
        <v>1.3</v>
      </c>
      <c r="G107" s="9" t="s">
        <v>21</v>
      </c>
      <c r="H107" s="12" t="s">
        <v>67</v>
      </c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</row>
    <row r="108" spans="1:19" ht="15.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5">
      <c r="A111" s="29"/>
      <c r="B111" s="29"/>
      <c r="C111" s="29"/>
      <c r="D111" s="29"/>
      <c r="E111" s="29"/>
      <c r="F111" s="33"/>
      <c r="G111" s="29"/>
      <c r="H111" s="29"/>
      <c r="I111" s="34"/>
      <c r="J111" s="29"/>
      <c r="K111" s="29"/>
      <c r="L111" s="29"/>
      <c r="M111" s="29"/>
      <c r="N111" s="29"/>
      <c r="O111" s="29"/>
      <c r="P111" s="29"/>
      <c r="Q111" s="29"/>
      <c r="R111" s="29"/>
      <c r="S111" s="34"/>
    </row>
    <row r="112" spans="1:19" ht="15.5">
      <c r="A112" s="29"/>
      <c r="B112" s="29"/>
      <c r="C112" s="29"/>
      <c r="D112" s="29"/>
      <c r="E112" s="29"/>
      <c r="F112" s="29"/>
      <c r="G112" s="29"/>
      <c r="H112" s="29"/>
      <c r="I112" s="34"/>
      <c r="J112" s="29"/>
      <c r="K112" s="29"/>
      <c r="L112" s="29"/>
      <c r="M112" s="29"/>
      <c r="N112" s="29"/>
      <c r="O112" s="29"/>
      <c r="P112" s="29"/>
      <c r="Q112" s="29"/>
      <c r="R112" s="29"/>
      <c r="S112" s="34"/>
    </row>
    <row r="113" spans="1:19" ht="15.5">
      <c r="A113" s="29"/>
      <c r="B113" s="29"/>
      <c r="C113" s="29"/>
      <c r="D113" s="29"/>
      <c r="E113" s="29"/>
      <c r="F113" s="29"/>
      <c r="G113" s="29"/>
      <c r="H113" s="29"/>
      <c r="I113" s="34"/>
      <c r="J113" s="29"/>
      <c r="K113" s="29"/>
      <c r="L113" s="29"/>
      <c r="M113" s="29"/>
      <c r="N113" s="29"/>
      <c r="O113" s="29"/>
      <c r="P113" s="29"/>
      <c r="Q113" s="29"/>
      <c r="R113" s="29"/>
      <c r="S113" s="34"/>
    </row>
    <row r="114" spans="1:19" ht="15.5">
      <c r="A114" s="29"/>
      <c r="B114" s="29"/>
      <c r="C114" s="29"/>
      <c r="D114" s="29"/>
      <c r="E114" s="29"/>
      <c r="F114" s="29"/>
      <c r="G114" s="29"/>
      <c r="H114" s="29"/>
      <c r="I114" s="34"/>
      <c r="J114" s="29"/>
      <c r="K114" s="29"/>
      <c r="L114" s="29"/>
      <c r="M114" s="29"/>
      <c r="N114" s="29"/>
      <c r="O114" s="29"/>
      <c r="P114" s="29"/>
      <c r="Q114" s="29"/>
      <c r="R114" s="29"/>
      <c r="S114" s="34"/>
    </row>
    <row r="115" spans="1:19" ht="15.5">
      <c r="A115" s="29"/>
      <c r="B115" s="29"/>
      <c r="C115" s="29"/>
      <c r="D115" s="29"/>
      <c r="E115" s="29"/>
      <c r="F115" s="29"/>
      <c r="G115" s="29"/>
      <c r="H115" s="29"/>
      <c r="I115" s="34"/>
      <c r="J115" s="29"/>
      <c r="K115" s="29"/>
      <c r="L115" s="29"/>
      <c r="M115" s="29"/>
      <c r="N115" s="29"/>
      <c r="O115" s="29"/>
      <c r="P115" s="29"/>
      <c r="Q115" s="29"/>
      <c r="R115" s="29"/>
      <c r="S115" s="34"/>
    </row>
    <row r="116" spans="1:19" ht="15.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</row>
    <row r="222" spans="1:19" ht="15.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</row>
    <row r="223" spans="1:19" ht="15.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</row>
    <row r="224" spans="1:19" ht="15.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</row>
    <row r="225" spans="1:19" ht="15.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</row>
    <row r="226" spans="1:19" ht="15.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</row>
    <row r="227" spans="1:19" ht="15.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</row>
    <row r="228" spans="1:19" ht="15.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</row>
    <row r="229" spans="1:19" ht="15.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</row>
    <row r="230" spans="1:19" ht="15.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</row>
    <row r="231" spans="1:19" ht="15.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</row>
    <row r="232" spans="1:19" ht="15.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</row>
    <row r="233" spans="1:19" ht="15.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</row>
    <row r="234" spans="1:19" ht="15.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</row>
    <row r="235" spans="1:19" ht="15.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</row>
    <row r="236" spans="1:19" ht="15.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</row>
    <row r="237" spans="1:19" ht="15.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</row>
    <row r="238" spans="1:19" ht="15.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</row>
    <row r="239" spans="1:19" ht="15.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</row>
    <row r="240" spans="1:19" ht="15.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</row>
    <row r="241" spans="1:19" ht="15.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</row>
    <row r="242" spans="1:19" ht="15.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</row>
    <row r="243" spans="1:19" ht="15.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</row>
    <row r="244" spans="1:19" ht="15.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</row>
    <row r="245" spans="1:19" ht="15.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</row>
    <row r="246" spans="1:19" ht="15.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</row>
    <row r="247" spans="1:19" ht="15.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</row>
    <row r="248" spans="1:19" ht="15.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</row>
    <row r="249" spans="1:19" ht="15.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</row>
    <row r="250" spans="1:19" ht="15.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</row>
    <row r="251" spans="1:19" ht="15.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</row>
    <row r="252" spans="1:19" ht="15.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</row>
    <row r="253" spans="1:19" ht="15.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</row>
    <row r="254" spans="1:19" ht="15.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</row>
    <row r="255" spans="1:19" ht="15.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</row>
    <row r="256" spans="1:19" ht="15.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</row>
    <row r="257" spans="1:19" ht="15.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</row>
    <row r="258" spans="1:19" ht="15.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</row>
    <row r="259" spans="1:19" ht="15.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</row>
    <row r="260" spans="1:19" ht="15.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</row>
    <row r="261" spans="1:19" ht="15.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</row>
    <row r="262" spans="1:19" ht="15.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</row>
    <row r="263" spans="1:19" ht="15.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</row>
    <row r="264" spans="1:19" ht="15.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</row>
    <row r="265" spans="1:19" ht="15.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</row>
    <row r="266" spans="1:19" ht="15.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</row>
    <row r="267" spans="1:19" ht="15.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</row>
    <row r="268" spans="1:19" ht="15.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</row>
    <row r="269" spans="1:19" ht="15.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</row>
    <row r="270" spans="1:19" ht="15.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</row>
    <row r="271" spans="1:19" ht="15.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</row>
    <row r="272" spans="1:19" ht="15.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</row>
    <row r="273" spans="1:19" ht="15.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</row>
    <row r="274" spans="1:19" ht="15.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</row>
    <row r="275" spans="1:19" ht="15.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</row>
    <row r="276" spans="1:19" ht="15.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</row>
    <row r="277" spans="1:19" ht="15.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</row>
    <row r="278" spans="1:19" ht="15.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</row>
    <row r="279" spans="1:19" ht="15.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</row>
    <row r="280" spans="1:19" ht="15.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</row>
    <row r="281" spans="1:19" ht="15.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</row>
    <row r="282" spans="1:19" ht="15.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</row>
    <row r="283" spans="1:19" ht="15.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</row>
    <row r="284" spans="1:19" ht="15.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</row>
    <row r="285" spans="1:19" ht="15.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</row>
    <row r="286" spans="1:19" ht="15.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</row>
    <row r="287" spans="1:19" ht="15.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</row>
    <row r="288" spans="1:19" ht="15.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</row>
    <row r="289" spans="1:19" ht="15.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</row>
    <row r="290" spans="1:19" ht="15.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</row>
    <row r="291" spans="1:19" ht="15.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</row>
    <row r="292" spans="1:19" ht="15.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</row>
    <row r="293" spans="1:19" ht="15.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</row>
    <row r="294" spans="1:19" ht="15.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</row>
    <row r="295" spans="1:19" ht="15.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</row>
    <row r="296" spans="1:19" ht="15.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</row>
    <row r="297" spans="1:19" ht="15.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</row>
    <row r="298" spans="1:19" ht="15.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</row>
    <row r="299" spans="1:19" ht="15.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</row>
    <row r="300" spans="1:19" ht="15.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</row>
    <row r="301" spans="1:19" ht="15.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</row>
    <row r="302" spans="1:19" ht="15.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</row>
    <row r="303" spans="1:19" ht="15.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</row>
    <row r="304" spans="1:19" ht="15.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</row>
    <row r="305" spans="1:19" ht="15.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</row>
    <row r="306" spans="1:19" ht="15.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</row>
    <row r="307" spans="1:19" ht="15.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</row>
    <row r="308" spans="1:19" ht="15.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</row>
    <row r="309" spans="1:19" ht="15.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</row>
    <row r="310" spans="1:19" ht="15.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</row>
    <row r="311" spans="1:19" ht="15.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</row>
    <row r="312" spans="1:19" ht="15.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</row>
    <row r="313" spans="1:19" ht="15.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</row>
    <row r="314" spans="1:19" ht="15.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</row>
    <row r="315" spans="1:19" ht="15.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</row>
    <row r="316" spans="1:19" ht="15.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</row>
    <row r="317" spans="1:19" ht="15.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</row>
    <row r="318" spans="1:19" ht="15.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</row>
    <row r="319" spans="1:19" ht="15.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</row>
    <row r="320" spans="1:19" ht="15.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</row>
    <row r="321" spans="1:19" ht="15.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</row>
    <row r="322" spans="1:19" ht="15.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</row>
    <row r="323" spans="1:19" ht="15.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</row>
    <row r="324" spans="1:19" ht="15.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</row>
    <row r="325" spans="1:19" ht="15.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</row>
    <row r="326" spans="1:19" ht="15.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</row>
    <row r="327" spans="1:19" ht="15.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</row>
    <row r="328" spans="1:19" ht="15.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</row>
    <row r="329" spans="1:19" ht="15.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</row>
    <row r="330" spans="1:19" ht="15.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</row>
    <row r="331" spans="1:19" ht="15.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</row>
    <row r="332" spans="1:19" ht="15.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</row>
    <row r="333" spans="1:19" ht="15.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</row>
    <row r="334" spans="1:19" ht="15.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</row>
    <row r="335" spans="1:19" ht="15.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</row>
    <row r="336" spans="1:19" ht="15.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</row>
    <row r="337" spans="1:19" ht="15.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</row>
    <row r="338" spans="1:19" ht="15.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</row>
    <row r="339" spans="1:19" ht="15.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</row>
    <row r="340" spans="1:19" ht="15.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</row>
    <row r="341" spans="1:19" ht="15.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</row>
    <row r="342" spans="1:19" ht="15.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</row>
    <row r="343" spans="1:19" ht="15.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</row>
    <row r="344" spans="1:19" ht="15.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</row>
    <row r="345" spans="1:19" ht="15.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</row>
    <row r="346" spans="1:19" ht="15.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</row>
    <row r="347" spans="1:19" ht="15.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</row>
    <row r="348" spans="1:19" ht="15.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</row>
    <row r="349" spans="1:19" ht="15.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</row>
    <row r="350" spans="1:19" ht="15.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</row>
    <row r="351" spans="1:19" ht="15.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</row>
    <row r="352" spans="1:19" ht="15.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</row>
    <row r="353" spans="1:19" ht="15.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</row>
    <row r="354" spans="1:19" ht="15.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</row>
    <row r="355" spans="1:19" ht="15.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</row>
    <row r="356" spans="1:19" ht="15.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</row>
    <row r="357" spans="1:19" ht="15.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</row>
    <row r="358" spans="1:19" ht="15.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</row>
    <row r="359" spans="1:19" ht="15.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</row>
    <row r="360" spans="1:19" ht="15.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</row>
    <row r="361" spans="1:19" ht="15.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</row>
    <row r="362" spans="1:19" ht="15.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</row>
    <row r="363" spans="1:19" ht="15.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</row>
    <row r="364" spans="1:19" ht="15.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</row>
    <row r="365" spans="1:19" ht="15.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</row>
    <row r="366" spans="1:19" ht="15.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</row>
    <row r="367" spans="1:19" ht="15.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</row>
    <row r="368" spans="1:19" ht="15.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</row>
    <row r="369" spans="1:19" ht="15.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</row>
    <row r="370" spans="1:19" ht="15.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</row>
    <row r="371" spans="1:19" ht="15.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</row>
    <row r="372" spans="1:19" ht="15.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</row>
    <row r="373" spans="1:19" ht="15.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</row>
    <row r="374" spans="1:19" ht="15.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</row>
    <row r="375" spans="1:19" ht="15.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</row>
    <row r="376" spans="1:19" ht="15.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</row>
    <row r="377" spans="1:19" ht="15.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</row>
    <row r="378" spans="1:19" ht="15.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</row>
    <row r="379" spans="1:19" ht="15.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</row>
    <row r="380" spans="1:19" ht="15.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</row>
    <row r="381" spans="1:19" ht="15.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</row>
    <row r="382" spans="1:19" ht="15.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</row>
    <row r="383" spans="1:19" ht="15.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</row>
    <row r="384" spans="1:19" ht="15.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</row>
    <row r="385" spans="1:19" ht="15.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</row>
    <row r="386" spans="1:19" ht="15.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</row>
    <row r="387" spans="1:19" ht="15.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</row>
    <row r="388" spans="1:19" ht="15.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</row>
    <row r="389" spans="1:19" ht="15.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</row>
    <row r="390" spans="1:19" ht="15.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</row>
    <row r="391" spans="1:19" ht="15.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</row>
    <row r="392" spans="1:19" ht="15.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</row>
    <row r="393" spans="1:19" ht="15.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</row>
    <row r="394" spans="1:19" ht="15.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</row>
    <row r="395" spans="1:19" ht="15.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</row>
    <row r="396" spans="1:19" ht="15.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</row>
    <row r="397" spans="1:19" ht="15.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</row>
    <row r="398" spans="1:19" ht="15.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</row>
    <row r="399" spans="1:19" ht="15.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</row>
    <row r="400" spans="1:19" ht="15.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</row>
    <row r="401" spans="1:19" ht="15.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</row>
    <row r="402" spans="1:19" ht="15.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</row>
    <row r="403" spans="1:19" ht="15.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</row>
    <row r="404" spans="1:19" ht="15.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</row>
    <row r="405" spans="1:19" ht="15.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</row>
    <row r="406" spans="1:19" ht="15.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</row>
    <row r="407" spans="1:19" ht="15.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</row>
    <row r="408" spans="1:19" ht="15.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</row>
    <row r="409" spans="1:19" ht="15.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</row>
    <row r="410" spans="1:19" ht="15.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</row>
    <row r="411" spans="1:19" ht="15.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</row>
    <row r="412" spans="1:19" ht="15.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</row>
    <row r="413" spans="1:19" ht="15.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</row>
    <row r="414" spans="1:19" ht="15.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</row>
    <row r="415" spans="1:19" ht="15.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</row>
    <row r="416" spans="1:19" ht="15.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</row>
    <row r="417" spans="1:19" ht="15.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</row>
    <row r="418" spans="1:19" ht="15.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</row>
    <row r="419" spans="1:19" ht="15.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</row>
    <row r="420" spans="1:19" ht="15.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</row>
    <row r="421" spans="1:19" ht="15.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</row>
    <row r="422" spans="1:19" ht="15.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</row>
    <row r="423" spans="1:19" ht="15.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</row>
    <row r="424" spans="1:19" ht="15.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</row>
    <row r="425" spans="1:19" ht="15.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</row>
    <row r="426" spans="1:19" ht="15.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</row>
    <row r="427" spans="1:19" ht="15.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</row>
    <row r="428" spans="1:19" ht="15.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</row>
    <row r="429" spans="1:19" ht="15.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</row>
    <row r="430" spans="1:19" ht="15.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</row>
    <row r="431" spans="1:19" ht="15.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</row>
    <row r="432" spans="1:19" ht="15.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</row>
    <row r="433" spans="1:19" ht="15.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</row>
    <row r="434" spans="1:19" ht="15.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</row>
    <row r="435" spans="1:19" ht="15.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</row>
    <row r="436" spans="1:19" ht="15.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</row>
    <row r="437" spans="1:19" ht="15.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</row>
    <row r="438" spans="1:19" ht="15.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</row>
    <row r="439" spans="1:19" ht="15.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</row>
    <row r="440" spans="1:19" ht="15.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</row>
    <row r="441" spans="1:19" ht="15.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</row>
    <row r="442" spans="1:19" ht="15.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</row>
    <row r="443" spans="1:19" ht="15.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</row>
    <row r="444" spans="1:19" ht="15.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</row>
    <row r="445" spans="1:19" ht="15.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</row>
    <row r="446" spans="1:19" ht="15.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</row>
    <row r="447" spans="1:19" ht="15.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</row>
    <row r="448" spans="1:19" ht="15.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</row>
    <row r="449" spans="1:19" ht="15.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</row>
    <row r="450" spans="1:19" ht="15.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</row>
    <row r="451" spans="1:19" ht="15.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</row>
    <row r="452" spans="1:19" ht="15.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</row>
    <row r="453" spans="1:19" ht="15.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</row>
    <row r="454" spans="1:19" ht="15.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</row>
    <row r="455" spans="1:19" ht="15.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</row>
    <row r="456" spans="1:19" ht="15.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</row>
    <row r="457" spans="1:19" ht="15.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</row>
    <row r="458" spans="1:19" ht="15.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</row>
    <row r="459" spans="1:19" ht="15.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</row>
    <row r="460" spans="1:19" ht="15.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</row>
    <row r="461" spans="1:19" ht="15.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</row>
    <row r="462" spans="1:19" ht="15.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</row>
    <row r="463" spans="1:19" ht="15.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</row>
    <row r="464" spans="1:19" ht="15.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</row>
    <row r="465" spans="1:19" ht="15.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</row>
    <row r="466" spans="1:19" ht="15.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</row>
    <row r="467" spans="1:19" ht="15.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</row>
    <row r="468" spans="1:19" ht="15.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</row>
    <row r="469" spans="1:19" ht="15.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</row>
    <row r="470" spans="1:19" ht="15.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</row>
    <row r="471" spans="1:19" ht="15.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</row>
    <row r="472" spans="1:19" ht="15.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</row>
    <row r="473" spans="1:19" ht="15.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</row>
    <row r="474" spans="1:19" ht="15.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</row>
    <row r="475" spans="1:19" ht="15.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</row>
    <row r="476" spans="1:19" ht="15.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</row>
    <row r="477" spans="1:19" ht="15.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</row>
    <row r="478" spans="1:19" ht="15.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</row>
    <row r="479" spans="1:19" ht="15.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</row>
    <row r="480" spans="1:19" ht="15.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</row>
    <row r="481" spans="1:19" ht="15.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</row>
    <row r="482" spans="1:19" ht="15.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</row>
    <row r="483" spans="1:19" ht="15.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</row>
    <row r="484" spans="1:19" ht="15.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</row>
    <row r="485" spans="1:19" ht="15.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</row>
    <row r="486" spans="1:19" ht="15.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</row>
    <row r="487" spans="1:19" ht="15.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</row>
    <row r="488" spans="1:19" ht="15.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</row>
    <row r="489" spans="1:19" ht="15.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</row>
    <row r="490" spans="1:19" ht="15.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</row>
    <row r="491" spans="1:19" ht="15.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</row>
    <row r="492" spans="1:19" ht="15.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</row>
    <row r="493" spans="1:19" ht="15.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</row>
    <row r="494" spans="1:19" ht="15.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</row>
    <row r="495" spans="1:19" ht="15.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</row>
    <row r="496" spans="1:19" ht="15.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</row>
    <row r="497" spans="1:19" ht="15.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</row>
    <row r="498" spans="1:19" ht="15.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</row>
    <row r="499" spans="1:19" ht="15.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</row>
    <row r="500" spans="1:19" ht="15.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</row>
    <row r="501" spans="1:19" ht="15.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</row>
    <row r="502" spans="1:19" ht="15.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</row>
    <row r="503" spans="1:19" ht="15.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</row>
    <row r="504" spans="1:19" ht="15.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</row>
    <row r="505" spans="1:19" ht="15.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</row>
    <row r="506" spans="1:19" ht="15.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</row>
    <row r="507" spans="1:19" ht="15.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</row>
    <row r="508" spans="1:19" ht="15.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</row>
    <row r="509" spans="1:19" ht="15.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</row>
    <row r="510" spans="1:19" ht="15.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</row>
    <row r="511" spans="1:19" ht="15.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</row>
    <row r="512" spans="1:19" ht="15.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</row>
    <row r="513" spans="1:19" ht="15.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</row>
    <row r="514" spans="1:19" ht="15.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</row>
    <row r="515" spans="1:19" ht="15.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</row>
    <row r="516" spans="1:19" ht="15.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</row>
    <row r="517" spans="1:19" ht="15.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</row>
    <row r="518" spans="1:19" ht="15.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</row>
    <row r="519" spans="1:19" ht="15.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</row>
    <row r="520" spans="1:19" ht="15.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</row>
    <row r="521" spans="1:19" ht="15.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</row>
    <row r="522" spans="1:19" ht="15.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</row>
    <row r="523" spans="1:19" ht="15.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</row>
    <row r="524" spans="1:19" ht="15.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</row>
    <row r="525" spans="1:19" ht="15.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</row>
    <row r="526" spans="1:19" ht="15.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</row>
    <row r="527" spans="1:19" ht="15.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</row>
    <row r="528" spans="1:19" ht="15.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</row>
    <row r="529" spans="1:19" ht="15.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</row>
    <row r="530" spans="1:19" ht="15.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</row>
    <row r="531" spans="1:19" ht="15.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</row>
    <row r="532" spans="1:19" ht="15.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</row>
    <row r="533" spans="1:19" ht="15.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</row>
    <row r="534" spans="1:19" ht="15.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</row>
    <row r="535" spans="1:19" ht="15.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</row>
    <row r="536" spans="1:19" ht="15.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</row>
    <row r="537" spans="1:19" ht="15.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</row>
    <row r="538" spans="1:19" ht="15.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</row>
    <row r="539" spans="1:19" ht="15.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</row>
    <row r="540" spans="1:19" ht="15.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</row>
    <row r="541" spans="1:19" ht="15.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</row>
    <row r="542" spans="1:19" ht="15.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</row>
    <row r="543" spans="1:19" ht="15.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</row>
    <row r="544" spans="1:19" ht="15.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</row>
    <row r="545" spans="1:19" ht="15.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</row>
    <row r="546" spans="1:19" ht="15.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</row>
    <row r="547" spans="1:19" ht="15.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</row>
    <row r="548" spans="1:19" ht="15.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</row>
    <row r="549" spans="1:19" ht="15.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</row>
    <row r="550" spans="1:19" ht="15.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</row>
    <row r="551" spans="1:19" ht="15.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</row>
    <row r="552" spans="1:19" ht="15.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</row>
    <row r="553" spans="1:19" ht="15.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</row>
    <row r="554" spans="1:19" ht="15.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</row>
    <row r="555" spans="1:19" ht="15.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</row>
    <row r="556" spans="1:19" ht="15.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</row>
    <row r="557" spans="1:19" ht="15.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</row>
    <row r="558" spans="1:19" ht="15.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</row>
    <row r="559" spans="1:19" ht="15.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</row>
    <row r="560" spans="1:19" ht="15.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</row>
    <row r="561" spans="1:19" ht="15.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</row>
    <row r="562" spans="1:19" ht="15.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</row>
    <row r="563" spans="1:19" ht="15.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</row>
    <row r="564" spans="1:19" ht="15.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</row>
    <row r="565" spans="1:19" ht="15.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</row>
    <row r="566" spans="1:19" ht="15.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</row>
    <row r="567" spans="1:19" ht="15.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</row>
    <row r="568" spans="1:19" ht="15.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</row>
    <row r="569" spans="1:19" ht="15.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</row>
    <row r="570" spans="1:19" ht="15.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</row>
    <row r="571" spans="1:19" ht="15.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</row>
    <row r="572" spans="1:19" ht="15.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</row>
    <row r="573" spans="1:19" ht="15.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</row>
    <row r="574" spans="1:19" ht="15.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</row>
    <row r="575" spans="1:19" ht="15.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</row>
    <row r="576" spans="1:19" ht="15.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</row>
    <row r="577" spans="1:19" ht="15.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</row>
    <row r="578" spans="1:19" ht="15.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</row>
    <row r="579" spans="1:19" ht="15.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</row>
    <row r="580" spans="1:19" ht="15.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</row>
    <row r="581" spans="1:19" ht="15.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</row>
    <row r="582" spans="1:19" ht="15.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</row>
    <row r="583" spans="1:19" ht="15.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</row>
    <row r="584" spans="1:19" ht="15.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</row>
    <row r="585" spans="1:19" ht="15.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</row>
    <row r="586" spans="1:19" ht="15.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</row>
    <row r="587" spans="1:19" ht="15.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</row>
    <row r="588" spans="1:19" ht="15.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</row>
    <row r="589" spans="1:19" ht="15.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</row>
    <row r="590" spans="1:19" ht="15.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</row>
    <row r="591" spans="1:19" ht="15.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</row>
    <row r="592" spans="1:19" ht="15.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</row>
    <row r="593" spans="1:19" ht="15.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</row>
    <row r="594" spans="1:19" ht="15.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</row>
    <row r="595" spans="1:19" ht="15.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</row>
    <row r="596" spans="1:19" ht="15.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</row>
    <row r="597" spans="1:19" ht="15.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</row>
    <row r="598" spans="1:19" ht="15.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</row>
    <row r="599" spans="1:19" ht="15.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</row>
    <row r="600" spans="1:19" ht="15.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</row>
    <row r="601" spans="1:19" ht="15.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</row>
    <row r="602" spans="1:19" ht="15.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</row>
    <row r="603" spans="1:19" ht="15.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</row>
    <row r="604" spans="1:19" ht="15.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</row>
    <row r="605" spans="1:19" ht="15.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</row>
    <row r="606" spans="1:19" ht="15.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</row>
    <row r="607" spans="1:19" ht="15.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</row>
    <row r="608" spans="1:19" ht="15.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</row>
    <row r="609" spans="1:19" ht="15.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</row>
    <row r="610" spans="1:19" ht="15.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</row>
    <row r="611" spans="1:19" ht="15.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</row>
    <row r="612" spans="1:19" ht="15.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</row>
    <row r="613" spans="1:19" ht="15.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</row>
    <row r="614" spans="1:19" ht="15.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</row>
    <row r="615" spans="1:19" ht="15.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</row>
    <row r="616" spans="1:19" ht="15.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</row>
    <row r="617" spans="1:19" ht="15.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</row>
    <row r="618" spans="1:19" ht="15.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</row>
    <row r="619" spans="1:19" ht="15.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</row>
    <row r="620" spans="1:19" ht="15.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</row>
    <row r="621" spans="1:19" ht="15.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</row>
    <row r="622" spans="1:19" ht="15.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</row>
    <row r="623" spans="1:19" ht="15.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</row>
    <row r="624" spans="1:19" ht="15.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</row>
    <row r="625" spans="1:19" ht="15.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</row>
    <row r="626" spans="1:19" ht="15.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</row>
    <row r="627" spans="1:19" ht="15.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</row>
    <row r="628" spans="1:19" ht="15.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</row>
    <row r="629" spans="1:19" ht="15.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</row>
    <row r="630" spans="1:19" ht="15.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</row>
    <row r="631" spans="1:19" ht="15.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</row>
    <row r="632" spans="1:19" ht="15.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</row>
    <row r="633" spans="1:19" ht="15.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</row>
    <row r="634" spans="1:19" ht="15.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</row>
    <row r="635" spans="1:19" ht="15.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</row>
    <row r="636" spans="1:19" ht="15.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</row>
    <row r="637" spans="1:19" ht="15.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</row>
    <row r="638" spans="1:19" ht="15.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</row>
    <row r="639" spans="1:19" ht="15.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</row>
    <row r="640" spans="1:19" ht="15.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</row>
    <row r="641" spans="1:19" ht="15.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</row>
    <row r="642" spans="1:19" ht="15.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</row>
    <row r="643" spans="1:19" ht="15.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</row>
    <row r="644" spans="1:19" ht="15.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</row>
    <row r="645" spans="1:19" ht="15.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</row>
    <row r="646" spans="1:19" ht="15.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</row>
    <row r="647" spans="1:19" ht="15.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</row>
    <row r="648" spans="1:19" ht="15.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</row>
    <row r="649" spans="1:19" ht="15.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</row>
    <row r="650" spans="1:19" ht="15.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</row>
    <row r="651" spans="1:19" ht="15.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</row>
    <row r="652" spans="1:19" ht="15.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</row>
    <row r="653" spans="1:19" ht="15.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</row>
    <row r="654" spans="1:19" ht="15.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</row>
    <row r="655" spans="1:19" ht="15.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</row>
    <row r="656" spans="1:19" ht="15.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</row>
    <row r="657" spans="1:19" ht="15.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</row>
    <row r="658" spans="1:19" ht="15.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</row>
    <row r="659" spans="1:19" ht="15.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</row>
    <row r="660" spans="1:19" ht="15.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</row>
    <row r="661" spans="1:19" ht="15.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</row>
    <row r="662" spans="1:19" ht="15.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</row>
    <row r="663" spans="1:19" ht="15.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</row>
    <row r="664" spans="1:19" ht="15.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</row>
    <row r="665" spans="1:19" ht="15.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</row>
    <row r="666" spans="1:19" ht="15.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</row>
    <row r="667" spans="1:19" ht="15.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</row>
    <row r="668" spans="1:19" ht="15.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</row>
    <row r="669" spans="1:19" ht="15.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</row>
    <row r="670" spans="1:19" ht="15.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</row>
    <row r="671" spans="1:19" ht="15.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</row>
    <row r="672" spans="1:19" ht="15.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</row>
    <row r="673" spans="1:19" ht="15.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</row>
    <row r="674" spans="1:19" ht="15.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</row>
    <row r="675" spans="1:19" ht="15.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</row>
    <row r="676" spans="1:19" ht="15.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</row>
    <row r="677" spans="1:19" ht="15.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</row>
    <row r="678" spans="1:19" ht="15.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</row>
    <row r="679" spans="1:19" ht="15.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</row>
    <row r="680" spans="1:19" ht="15.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</row>
    <row r="681" spans="1:19" ht="15.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</row>
    <row r="682" spans="1:19" ht="15.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</row>
    <row r="683" spans="1:19" ht="15.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</row>
    <row r="684" spans="1:19" ht="15.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</row>
    <row r="685" spans="1:19" ht="15.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</row>
    <row r="686" spans="1:19" ht="15.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</row>
    <row r="687" spans="1:19" ht="15.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</row>
    <row r="688" spans="1:19" ht="15.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</row>
    <row r="689" spans="1:19" ht="15.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</row>
    <row r="690" spans="1:19" ht="15.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</row>
    <row r="691" spans="1:19" ht="15.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</row>
    <row r="692" spans="1:19" ht="15.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</row>
    <row r="693" spans="1:19" ht="15.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</row>
    <row r="694" spans="1:19" ht="15.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</row>
    <row r="695" spans="1:19" ht="15.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</row>
    <row r="696" spans="1:19" ht="15.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</row>
    <row r="697" spans="1:19" ht="15.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</row>
    <row r="698" spans="1:19" ht="15.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</row>
    <row r="699" spans="1:19" ht="15.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</row>
    <row r="700" spans="1:19" ht="15.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</row>
    <row r="701" spans="1:19" ht="15.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</row>
    <row r="702" spans="1:19" ht="15.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</row>
    <row r="703" spans="1:19" ht="15.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</row>
    <row r="704" spans="1:19" ht="15.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</row>
    <row r="705" spans="1:19" ht="15.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</row>
    <row r="706" spans="1:19" ht="15.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</row>
    <row r="707" spans="1:19" ht="15.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</row>
    <row r="708" spans="1:19" ht="15.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</row>
    <row r="709" spans="1:19" ht="15.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</row>
    <row r="710" spans="1:19" ht="15.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</row>
    <row r="711" spans="1:19" ht="15.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</row>
    <row r="712" spans="1:19" ht="15.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</row>
    <row r="713" spans="1:19" ht="15.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</row>
    <row r="714" spans="1:19" ht="15.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</row>
    <row r="715" spans="1:19" ht="15.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</row>
    <row r="716" spans="1:19" ht="15.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</row>
    <row r="717" spans="1:19" ht="15.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</row>
    <row r="718" spans="1:19" ht="15.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</row>
    <row r="719" spans="1:19" ht="15.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</row>
    <row r="720" spans="1:19" ht="15.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</row>
    <row r="721" spans="1:19" ht="15.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</row>
    <row r="722" spans="1:19" ht="15.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</row>
    <row r="723" spans="1:19" ht="15.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</row>
    <row r="724" spans="1:19" ht="15.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</row>
    <row r="725" spans="1:19" ht="15.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</row>
    <row r="726" spans="1:19" ht="15.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</row>
    <row r="727" spans="1:19" ht="15.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</row>
    <row r="728" spans="1:19" ht="15.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</row>
    <row r="729" spans="1:19" ht="15.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</row>
    <row r="730" spans="1:19" ht="15.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</row>
    <row r="731" spans="1:19" ht="15.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</row>
    <row r="732" spans="1:19" ht="15.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</row>
    <row r="733" spans="1:19" ht="15.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</row>
    <row r="734" spans="1:19" ht="15.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</row>
    <row r="735" spans="1:19" ht="15.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</row>
    <row r="736" spans="1:19" ht="15.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</row>
    <row r="737" spans="1:19" ht="15.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</row>
    <row r="738" spans="1:19" ht="15.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</row>
    <row r="739" spans="1:19" ht="15.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</row>
    <row r="740" spans="1:19" ht="15.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</row>
    <row r="741" spans="1:19" ht="15.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</row>
    <row r="742" spans="1:19" ht="15.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</row>
    <row r="743" spans="1:19" ht="15.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</row>
    <row r="744" spans="1:19" ht="15.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</row>
    <row r="745" spans="1:19" ht="15.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</row>
    <row r="746" spans="1:19" ht="15.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</row>
    <row r="747" spans="1:19" ht="15.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</row>
    <row r="748" spans="1:19" ht="15.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</row>
    <row r="749" spans="1:19" ht="15.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</row>
    <row r="750" spans="1:19" ht="15.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</row>
    <row r="751" spans="1:19" ht="15.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</row>
    <row r="752" spans="1:19" ht="15.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</row>
    <row r="753" spans="1:19" ht="15.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</row>
    <row r="754" spans="1:19" ht="15.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</row>
    <row r="755" spans="1:19" ht="15.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</row>
    <row r="756" spans="1:19" ht="15.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</row>
    <row r="757" spans="1:19" ht="15.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</row>
    <row r="758" spans="1:19" ht="15.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</row>
    <row r="759" spans="1:19" ht="15.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</row>
    <row r="760" spans="1:19" ht="15.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</row>
    <row r="761" spans="1:19" ht="15.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</row>
    <row r="762" spans="1:19" ht="15.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</row>
    <row r="763" spans="1:19" ht="15.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</row>
    <row r="764" spans="1:19" ht="15.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</row>
    <row r="765" spans="1:19" ht="15.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</row>
    <row r="766" spans="1:19" ht="15.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</row>
    <row r="767" spans="1:19" ht="15.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</row>
    <row r="768" spans="1:19" ht="15.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</row>
    <row r="769" spans="1:19" ht="15.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</row>
    <row r="770" spans="1:19" ht="15.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</row>
    <row r="771" spans="1:19" ht="15.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</row>
    <row r="772" spans="1:19" ht="15.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</row>
    <row r="773" spans="1:19" ht="15.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</row>
    <row r="774" spans="1:19" ht="15.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</row>
    <row r="775" spans="1:19" ht="15.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</row>
    <row r="776" spans="1:19" ht="15.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</row>
    <row r="777" spans="1:19" ht="15.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</row>
    <row r="778" spans="1:19" ht="15.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</row>
    <row r="779" spans="1:19" ht="15.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</row>
    <row r="780" spans="1:19" ht="15.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</row>
    <row r="781" spans="1:19" ht="15.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</row>
    <row r="782" spans="1:19" ht="15.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</row>
    <row r="783" spans="1:19" ht="15.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</row>
    <row r="784" spans="1:19" ht="15.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</row>
    <row r="785" spans="1:19" ht="15.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</row>
    <row r="786" spans="1:19" ht="15.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</row>
    <row r="787" spans="1:19" ht="15.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</row>
    <row r="788" spans="1:19" ht="15.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</row>
    <row r="789" spans="1:19" ht="15.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</row>
    <row r="790" spans="1:19" ht="15.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</row>
    <row r="791" spans="1:19" ht="15.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</row>
    <row r="792" spans="1:19" ht="15.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</row>
    <row r="793" spans="1:19" ht="15.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</row>
    <row r="794" spans="1:19" ht="15.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</row>
    <row r="795" spans="1:19" ht="15.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</row>
    <row r="796" spans="1:19" ht="15.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</row>
    <row r="797" spans="1:19" ht="15.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</row>
    <row r="798" spans="1:19" ht="15.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</row>
    <row r="799" spans="1:19" ht="15.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</row>
    <row r="800" spans="1:19" ht="15.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</row>
    <row r="801" spans="1:19" ht="15.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</row>
    <row r="802" spans="1:19" ht="15.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</row>
    <row r="803" spans="1:19" ht="15.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</row>
    <row r="804" spans="1:19" ht="15.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</row>
    <row r="805" spans="1:19" ht="15.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</row>
    <row r="806" spans="1:19" ht="15.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</row>
    <row r="807" spans="1:19" ht="15.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</row>
    <row r="808" spans="1:19" ht="15.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</row>
    <row r="809" spans="1:19" ht="15.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</row>
    <row r="810" spans="1:19" ht="15.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</row>
    <row r="811" spans="1:19" ht="15.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</row>
    <row r="812" spans="1:19" ht="15.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</row>
    <row r="813" spans="1:19" ht="15.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</row>
    <row r="814" spans="1:19" ht="15.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</row>
    <row r="815" spans="1:19" ht="15.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</row>
    <row r="816" spans="1:19" ht="15.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</row>
    <row r="817" spans="1:19" ht="15.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</row>
    <row r="818" spans="1:19" ht="15.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</row>
    <row r="819" spans="1:19" ht="15.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</row>
    <row r="820" spans="1:19" ht="15.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</row>
    <row r="821" spans="1:19" ht="15.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</row>
    <row r="822" spans="1:19" ht="15.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</row>
    <row r="823" spans="1:19" ht="15.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</row>
    <row r="824" spans="1:19" ht="15.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</row>
    <row r="825" spans="1:19" ht="15.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</row>
    <row r="826" spans="1:19" ht="15.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</row>
    <row r="827" spans="1:19" ht="15.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</row>
    <row r="828" spans="1:19" ht="15.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</row>
    <row r="829" spans="1:19" ht="15.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</row>
    <row r="830" spans="1:19" ht="15.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</row>
    <row r="831" spans="1:19" ht="15.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</row>
    <row r="832" spans="1:19" ht="15.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</row>
    <row r="833" spans="1:19" ht="15.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</row>
    <row r="834" spans="1:19" ht="15.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</row>
    <row r="835" spans="1:19" ht="15.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</row>
    <row r="836" spans="1:19" ht="15.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</row>
    <row r="837" spans="1:19" ht="15.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</row>
    <row r="838" spans="1:19" ht="15.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</row>
    <row r="839" spans="1:19" ht="15.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</row>
    <row r="840" spans="1:19" ht="15.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</row>
    <row r="841" spans="1:19" ht="15.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</row>
    <row r="842" spans="1:19" ht="15.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</row>
    <row r="843" spans="1:19" ht="15.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</row>
    <row r="844" spans="1:19" ht="15.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</row>
    <row r="845" spans="1:19" ht="15.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</row>
    <row r="846" spans="1:19" ht="15.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</row>
    <row r="847" spans="1:19" ht="15.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</row>
    <row r="848" spans="1:19" ht="15.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</row>
    <row r="849" spans="1:19" ht="15.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</row>
    <row r="850" spans="1:19" ht="15.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</row>
    <row r="851" spans="1:19" ht="15.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</row>
    <row r="852" spans="1:19" ht="15.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</row>
    <row r="853" spans="1:19" ht="15.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</row>
    <row r="854" spans="1:19" ht="15.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</row>
    <row r="855" spans="1:19" ht="15.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</row>
    <row r="856" spans="1:19" ht="15.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</row>
    <row r="857" spans="1:19" ht="15.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</row>
    <row r="858" spans="1:19" ht="15.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</row>
    <row r="859" spans="1:19" ht="15.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</row>
    <row r="860" spans="1:19" ht="15.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</row>
    <row r="861" spans="1:19" ht="15.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</row>
    <row r="862" spans="1:19" ht="15.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</row>
    <row r="863" spans="1:19" ht="15.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</row>
    <row r="864" spans="1:19" ht="15.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</row>
    <row r="865" spans="1:19" ht="15.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</row>
    <row r="866" spans="1:19" ht="15.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</row>
    <row r="867" spans="1:19" ht="15.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</row>
    <row r="868" spans="1:19" ht="15.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</row>
    <row r="869" spans="1:19" ht="15.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</row>
    <row r="870" spans="1:19" ht="15.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</row>
    <row r="871" spans="1:19" ht="15.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</row>
    <row r="872" spans="1:19" ht="15.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</row>
    <row r="873" spans="1:19" ht="15.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</row>
    <row r="874" spans="1:19" ht="15.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</row>
    <row r="875" spans="1:19" ht="15.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</row>
    <row r="876" spans="1:19" ht="15.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</row>
    <row r="877" spans="1:19" ht="15.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</row>
    <row r="878" spans="1:19" ht="15.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</row>
    <row r="879" spans="1:19" ht="15.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</row>
    <row r="880" spans="1:19" ht="15.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</row>
    <row r="881" spans="1:19" ht="15.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</row>
    <row r="882" spans="1:19" ht="15.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</row>
    <row r="883" spans="1:19" ht="15.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</row>
    <row r="884" spans="1:19" ht="15.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</row>
    <row r="885" spans="1:19" ht="15.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</row>
    <row r="886" spans="1:19" ht="15.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</row>
    <row r="887" spans="1:19" ht="15.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</row>
    <row r="888" spans="1:19" ht="15.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</row>
    <row r="889" spans="1:19" ht="15.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</row>
    <row r="890" spans="1:19" ht="15.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</row>
    <row r="891" spans="1:19" ht="15.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</row>
    <row r="892" spans="1:19" ht="15.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</row>
    <row r="893" spans="1:19" ht="15.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</row>
    <row r="894" spans="1:19" ht="15.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</row>
    <row r="895" spans="1:19" ht="15.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</row>
    <row r="896" spans="1:19" ht="15.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</row>
    <row r="897" spans="1:19" ht="15.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</row>
    <row r="898" spans="1:19" ht="15.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</row>
    <row r="899" spans="1:19" ht="15.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</row>
    <row r="900" spans="1:19" ht="15.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</row>
    <row r="901" spans="1:19" ht="15.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</row>
    <row r="902" spans="1:19" ht="15.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</row>
    <row r="903" spans="1:19" ht="15.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</row>
    <row r="904" spans="1:19" ht="15.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</row>
    <row r="905" spans="1:19" ht="15.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</row>
    <row r="906" spans="1:19" ht="15.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</row>
    <row r="907" spans="1:19" ht="15.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</row>
    <row r="908" spans="1:19" ht="15.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</row>
    <row r="909" spans="1:19" ht="15.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</row>
    <row r="910" spans="1:19" ht="15.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</row>
    <row r="911" spans="1:19" ht="15.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</row>
    <row r="912" spans="1:19" ht="15.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</row>
    <row r="913" spans="1:19" ht="15.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</row>
    <row r="914" spans="1:19" ht="15.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</row>
    <row r="915" spans="1:19" ht="15.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</row>
    <row r="916" spans="1:19" ht="15.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</row>
    <row r="917" spans="1:19" ht="15.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</row>
    <row r="918" spans="1:19" ht="15.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</row>
    <row r="919" spans="1:19" ht="15.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</row>
    <row r="920" spans="1:19" ht="15.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</row>
    <row r="921" spans="1:19" ht="15.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</row>
    <row r="922" spans="1:19" ht="15.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</row>
    <row r="923" spans="1:19" ht="15.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</row>
    <row r="924" spans="1:19" ht="15.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</row>
    <row r="925" spans="1:19" ht="15.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</row>
    <row r="926" spans="1:19" ht="15.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</row>
    <row r="927" spans="1:19" ht="15.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</row>
    <row r="928" spans="1:19" ht="15.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</row>
    <row r="929" spans="1:19" ht="15.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</row>
    <row r="930" spans="1:19" ht="15.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</row>
    <row r="931" spans="1:19" ht="15.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</row>
    <row r="932" spans="1:19" ht="15.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</row>
    <row r="933" spans="1:19" ht="15.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</row>
    <row r="934" spans="1:19" ht="15.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</row>
    <row r="935" spans="1:19" ht="15.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</row>
    <row r="936" spans="1:19" ht="15.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</row>
    <row r="937" spans="1:19" ht="15.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</row>
    <row r="938" spans="1:19" ht="15.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</row>
    <row r="939" spans="1:19" ht="15.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</row>
    <row r="940" spans="1:19" ht="15.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</row>
    <row r="941" spans="1:19" ht="15.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</row>
    <row r="942" spans="1:19" ht="15.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</row>
    <row r="943" spans="1:19" ht="15.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</row>
    <row r="944" spans="1:19" ht="15.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</row>
    <row r="945" spans="1:19" ht="15.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</row>
    <row r="946" spans="1:19" ht="15.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</row>
    <row r="947" spans="1:19" ht="15.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</row>
    <row r="948" spans="1:19" ht="15.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</row>
    <row r="949" spans="1:19" ht="15.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</row>
    <row r="950" spans="1:19" ht="15.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</row>
    <row r="951" spans="1:19" ht="15.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</row>
    <row r="952" spans="1:19" ht="15.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</row>
    <row r="953" spans="1:19" ht="15.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</row>
    <row r="954" spans="1:19" ht="15.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</row>
    <row r="955" spans="1:19" ht="15.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</row>
    <row r="956" spans="1:19" ht="15.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</row>
    <row r="957" spans="1:19" ht="15.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</row>
    <row r="958" spans="1:19" ht="15.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</row>
    <row r="959" spans="1:19" ht="15.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</row>
    <row r="960" spans="1:19" ht="15.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</row>
    <row r="961" spans="1:19" ht="15.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</row>
    <row r="962" spans="1:19" ht="15.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</row>
    <row r="963" spans="1:19" ht="15.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</row>
    <row r="964" spans="1:19" ht="15.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</row>
    <row r="965" spans="1:19" ht="15.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</row>
    <row r="966" spans="1:19" ht="15.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</row>
    <row r="967" spans="1:19" ht="15.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</row>
    <row r="968" spans="1:19" ht="15.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</row>
    <row r="969" spans="1:19" ht="15.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</row>
    <row r="970" spans="1:19" ht="15.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</row>
    <row r="971" spans="1:19" ht="15.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</row>
    <row r="972" spans="1:19" ht="15.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</row>
    <row r="973" spans="1:19" ht="15.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</row>
    <row r="974" spans="1:19" ht="15.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</row>
    <row r="975" spans="1:19" ht="15.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</row>
    <row r="976" spans="1:19" ht="15.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</row>
    <row r="977" spans="1:19" ht="15.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</row>
    <row r="978" spans="1:19" ht="15.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</row>
    <row r="979" spans="1:19" ht="15.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</row>
    <row r="980" spans="1:19" ht="15.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</row>
    <row r="981" spans="1:19" ht="15.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</row>
    <row r="982" spans="1:19" ht="15.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</row>
    <row r="983" spans="1:19" ht="15.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</row>
    <row r="984" spans="1:19" ht="15.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</row>
    <row r="985" spans="1:19" ht="15.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</row>
    <row r="986" spans="1:19" ht="15.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</row>
    <row r="987" spans="1:19" ht="15.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</row>
    <row r="988" spans="1:19" ht="15.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</row>
    <row r="989" spans="1:19" ht="15.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</row>
    <row r="990" spans="1:19" ht="15.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</row>
    <row r="991" spans="1:19" ht="15.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</row>
    <row r="992" spans="1:19" ht="15.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</row>
    <row r="993" spans="1:19" ht="15.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</row>
    <row r="994" spans="1:19" ht="15.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</row>
    <row r="995" spans="1:19" ht="15.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</row>
    <row r="996" spans="1:19" ht="15.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</row>
    <row r="997" spans="1:19" ht="15.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</row>
    <row r="998" spans="1:19" ht="15.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</row>
    <row r="999" spans="1:19" ht="15.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</row>
    <row r="1000" spans="1:19" ht="15.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</row>
    <row r="1001" spans="1:19" ht="15.5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29"/>
      <c r="S1001" s="29"/>
    </row>
    <row r="1002" spans="1:19" ht="15.5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P1002" s="29"/>
      <c r="Q1002" s="29"/>
      <c r="R1002" s="29"/>
      <c r="S1002" s="29"/>
    </row>
  </sheetData>
  <mergeCells count="7">
    <mergeCell ref="I3:S3"/>
    <mergeCell ref="A3:A4"/>
    <mergeCell ref="B3:D4"/>
    <mergeCell ref="E3:E4"/>
    <mergeCell ref="G3:G4"/>
    <mergeCell ref="H3:H4"/>
    <mergeCell ref="A1:T1"/>
  </mergeCells>
  <printOptions horizontalCentered="1"/>
  <pageMargins left="0.70866141732283472" right="0.70866141732283472" top="0.74803149606299213" bottom="0.74803149606299213" header="0" footer="0"/>
  <pageSetup paperSize="9" scale="6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EFD01-85FE-4916-87E1-85340F7FD19E}">
  <sheetPr>
    <tabColor rgb="FFFFFF00"/>
    <pageSetUpPr fitToPage="1"/>
  </sheetPr>
  <dimension ref="A1:T1002"/>
  <sheetViews>
    <sheetView tabSelected="1" view="pageBreakPreview" topLeftCell="A26" zoomScale="60" zoomScaleNormal="100" workbookViewId="0">
      <selection activeCell="G10" sqref="G10"/>
    </sheetView>
  </sheetViews>
  <sheetFormatPr defaultColWidth="12.6328125" defaultRowHeight="15.75" customHeight="1"/>
  <cols>
    <col min="1" max="1" width="7.453125" customWidth="1"/>
    <col min="2" max="2" width="6.08984375" customWidth="1"/>
    <col min="3" max="3" width="5.81640625" customWidth="1"/>
    <col min="4" max="4" width="4.81640625" customWidth="1"/>
    <col min="5" max="5" width="61.08984375" customWidth="1"/>
    <col min="6" max="6" width="12" customWidth="1"/>
    <col min="7" max="7" width="8.7265625" customWidth="1"/>
    <col min="8" max="8" width="8" customWidth="1"/>
    <col min="9" max="10" width="9.453125" customWidth="1"/>
    <col min="11" max="11" width="8" customWidth="1"/>
    <col min="12" max="12" width="9" customWidth="1"/>
    <col min="13" max="16" width="9.453125" customWidth="1"/>
    <col min="17" max="18" width="8" customWidth="1"/>
    <col min="19" max="19" width="9.453125" customWidth="1"/>
  </cols>
  <sheetData>
    <row r="1" spans="1:20" ht="15.75" customHeight="1">
      <c r="A1" s="123" t="s">
        <v>264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3" spans="1:20" ht="31.5" customHeight="1">
      <c r="A3" s="86" t="s">
        <v>0</v>
      </c>
      <c r="B3" s="87" t="s">
        <v>1</v>
      </c>
      <c r="C3" s="88"/>
      <c r="D3" s="89"/>
      <c r="E3" s="86" t="s">
        <v>2</v>
      </c>
      <c r="F3" s="1" t="s">
        <v>3</v>
      </c>
      <c r="G3" s="83" t="s">
        <v>4</v>
      </c>
      <c r="H3" s="83" t="s">
        <v>5</v>
      </c>
      <c r="I3" s="85" t="s">
        <v>12</v>
      </c>
      <c r="J3" s="81"/>
      <c r="K3" s="81"/>
      <c r="L3" s="81"/>
      <c r="M3" s="81"/>
      <c r="N3" s="81"/>
      <c r="O3" s="81"/>
      <c r="P3" s="81"/>
      <c r="Q3" s="81"/>
      <c r="R3" s="81"/>
      <c r="S3" s="82"/>
    </row>
    <row r="4" spans="1:20" ht="15.5">
      <c r="A4" s="84"/>
      <c r="B4" s="90"/>
      <c r="C4" s="91"/>
      <c r="D4" s="92"/>
      <c r="E4" s="84"/>
      <c r="F4" s="1" t="s">
        <v>16</v>
      </c>
      <c r="G4" s="84"/>
      <c r="H4" s="84"/>
      <c r="I4" s="5" t="s">
        <v>17</v>
      </c>
      <c r="J4" s="2">
        <v>2016</v>
      </c>
      <c r="K4" s="3">
        <v>2017</v>
      </c>
      <c r="L4" s="4">
        <v>2018</v>
      </c>
      <c r="M4" s="4">
        <v>2019</v>
      </c>
      <c r="N4" s="4">
        <v>2020</v>
      </c>
      <c r="O4" s="4">
        <v>2021</v>
      </c>
      <c r="P4" s="4">
        <v>2022</v>
      </c>
      <c r="Q4" s="5">
        <v>2023</v>
      </c>
      <c r="R4" s="5">
        <v>2024</v>
      </c>
      <c r="S4" s="7" t="s">
        <v>18</v>
      </c>
    </row>
    <row r="5" spans="1:20" ht="16.5">
      <c r="A5" s="9">
        <v>1</v>
      </c>
      <c r="B5" s="9" t="s">
        <v>19</v>
      </c>
      <c r="C5" s="9"/>
      <c r="D5" s="9"/>
      <c r="E5" s="10" t="s">
        <v>20</v>
      </c>
      <c r="F5" s="11">
        <v>36.299999999999997</v>
      </c>
      <c r="G5" s="9" t="s">
        <v>21</v>
      </c>
      <c r="H5" s="12" t="s">
        <v>22</v>
      </c>
      <c r="I5" s="13">
        <v>2200</v>
      </c>
      <c r="J5" s="13"/>
      <c r="K5" s="12"/>
      <c r="L5" s="13">
        <v>240</v>
      </c>
      <c r="M5" s="13"/>
      <c r="N5" s="13"/>
      <c r="O5" s="13"/>
      <c r="P5" s="13"/>
      <c r="Q5" s="12"/>
      <c r="R5" s="12"/>
      <c r="S5" s="13"/>
    </row>
    <row r="6" spans="1:20" ht="15.5">
      <c r="A6" s="9">
        <v>2</v>
      </c>
      <c r="B6" s="9" t="s">
        <v>23</v>
      </c>
      <c r="C6" s="9"/>
      <c r="D6" s="9"/>
      <c r="E6" s="13" t="s">
        <v>24</v>
      </c>
      <c r="F6" s="11">
        <v>49.8</v>
      </c>
      <c r="G6" s="9" t="s">
        <v>21</v>
      </c>
      <c r="H6" s="12" t="s">
        <v>22</v>
      </c>
      <c r="I6" s="13">
        <v>1900</v>
      </c>
      <c r="J6" s="13"/>
      <c r="K6" s="12">
        <v>600</v>
      </c>
      <c r="L6" s="13"/>
      <c r="M6" s="13"/>
      <c r="N6" s="13"/>
      <c r="O6" s="13"/>
      <c r="P6" s="13"/>
      <c r="Q6" s="12"/>
      <c r="R6" s="12"/>
      <c r="S6" s="13"/>
    </row>
    <row r="7" spans="1:20" ht="16.5">
      <c r="A7" s="9">
        <v>3</v>
      </c>
      <c r="B7" s="9" t="s">
        <v>25</v>
      </c>
      <c r="C7" s="9"/>
      <c r="D7" s="9"/>
      <c r="E7" s="10" t="s">
        <v>26</v>
      </c>
      <c r="F7" s="11">
        <v>48.9</v>
      </c>
      <c r="G7" s="9" t="s">
        <v>21</v>
      </c>
      <c r="H7" s="12" t="s">
        <v>22</v>
      </c>
      <c r="I7" s="13">
        <v>1340</v>
      </c>
      <c r="J7" s="13"/>
      <c r="K7" s="12">
        <v>600</v>
      </c>
      <c r="L7" s="13"/>
      <c r="M7" s="13"/>
      <c r="N7" s="13"/>
      <c r="O7" s="13"/>
      <c r="P7" s="13"/>
      <c r="Q7" s="12"/>
      <c r="R7" s="12"/>
      <c r="S7" s="13"/>
    </row>
    <row r="8" spans="1:20" ht="15.5">
      <c r="A8" s="9">
        <v>4</v>
      </c>
      <c r="B8" s="9" t="s">
        <v>27</v>
      </c>
      <c r="C8" s="9"/>
      <c r="D8" s="9"/>
      <c r="E8" s="13" t="s">
        <v>28</v>
      </c>
      <c r="F8" s="11">
        <v>49.6</v>
      </c>
      <c r="G8" s="9" t="s">
        <v>21</v>
      </c>
      <c r="H8" s="12" t="s">
        <v>22</v>
      </c>
      <c r="I8" s="13">
        <v>3100</v>
      </c>
      <c r="J8" s="13"/>
      <c r="K8" s="12"/>
      <c r="L8" s="13"/>
      <c r="M8" s="13"/>
      <c r="N8" s="13"/>
      <c r="O8" s="13"/>
      <c r="P8" s="13"/>
      <c r="Q8" s="12"/>
      <c r="R8" s="12"/>
      <c r="S8" s="13"/>
    </row>
    <row r="9" spans="1:20" ht="15.5">
      <c r="A9" s="9">
        <v>5</v>
      </c>
      <c r="B9" s="9" t="s">
        <v>29</v>
      </c>
      <c r="C9" s="9"/>
      <c r="D9" s="9"/>
      <c r="E9" s="13" t="s">
        <v>30</v>
      </c>
      <c r="F9" s="11">
        <v>49</v>
      </c>
      <c r="G9" s="9" t="s">
        <v>21</v>
      </c>
      <c r="H9" s="12" t="s">
        <v>22</v>
      </c>
      <c r="I9" s="13">
        <v>10000</v>
      </c>
      <c r="J9" s="13"/>
      <c r="K9" s="12"/>
      <c r="L9" s="13"/>
      <c r="M9" s="13"/>
      <c r="N9" s="13"/>
      <c r="O9" s="13"/>
      <c r="P9" s="13"/>
      <c r="Q9" s="12"/>
      <c r="R9" s="12"/>
      <c r="S9" s="13"/>
    </row>
    <row r="10" spans="1:20" ht="15.5">
      <c r="A10" s="9">
        <v>6</v>
      </c>
      <c r="B10" s="9" t="s">
        <v>31</v>
      </c>
      <c r="C10" s="9"/>
      <c r="D10" s="9"/>
      <c r="E10" s="13" t="s">
        <v>32</v>
      </c>
      <c r="F10" s="11">
        <v>20.399999999999999</v>
      </c>
      <c r="G10" s="9" t="s">
        <v>21</v>
      </c>
      <c r="H10" s="12" t="s">
        <v>22</v>
      </c>
      <c r="I10" s="13">
        <v>4000</v>
      </c>
      <c r="J10" s="13"/>
      <c r="K10" s="12"/>
      <c r="L10" s="13"/>
      <c r="M10" s="13"/>
      <c r="N10" s="13"/>
      <c r="O10" s="13"/>
      <c r="P10" s="13"/>
      <c r="Q10" s="12"/>
      <c r="R10" s="12"/>
      <c r="S10" s="13"/>
    </row>
    <row r="11" spans="1:20" ht="15.5">
      <c r="A11" s="9">
        <v>7</v>
      </c>
      <c r="B11" s="9" t="s">
        <v>33</v>
      </c>
      <c r="C11" s="9"/>
      <c r="D11" s="9"/>
      <c r="E11" s="13" t="s">
        <v>34</v>
      </c>
      <c r="F11" s="11">
        <v>37.299999999999997</v>
      </c>
      <c r="G11" s="9" t="s">
        <v>21</v>
      </c>
      <c r="H11" s="12" t="s">
        <v>22</v>
      </c>
      <c r="I11" s="13">
        <v>1500</v>
      </c>
      <c r="J11" s="13"/>
      <c r="K11" s="12"/>
      <c r="L11" s="13"/>
      <c r="M11" s="13"/>
      <c r="N11" s="13"/>
      <c r="O11" s="13"/>
      <c r="P11" s="13"/>
      <c r="Q11" s="12"/>
      <c r="R11" s="12"/>
      <c r="S11" s="13"/>
    </row>
    <row r="12" spans="1:20" ht="15.5">
      <c r="A12" s="9">
        <v>8</v>
      </c>
      <c r="B12" s="9" t="s">
        <v>33</v>
      </c>
      <c r="C12" s="9">
        <v>11</v>
      </c>
      <c r="D12" s="9" t="s">
        <v>35</v>
      </c>
      <c r="E12" s="13" t="s">
        <v>36</v>
      </c>
      <c r="F12" s="11">
        <v>8.6</v>
      </c>
      <c r="G12" s="9" t="s">
        <v>21</v>
      </c>
      <c r="H12" s="12" t="s">
        <v>22</v>
      </c>
      <c r="I12" s="13"/>
      <c r="J12" s="13"/>
      <c r="K12" s="12"/>
      <c r="L12" s="13"/>
      <c r="M12" s="13"/>
      <c r="N12" s="13"/>
      <c r="O12" s="13"/>
      <c r="P12" s="13"/>
      <c r="Q12" s="12"/>
      <c r="R12" s="12"/>
      <c r="S12" s="13"/>
    </row>
    <row r="13" spans="1:20" ht="15.5">
      <c r="A13" s="9">
        <v>9</v>
      </c>
      <c r="B13" s="9" t="s">
        <v>33</v>
      </c>
      <c r="C13" s="9">
        <v>12</v>
      </c>
      <c r="D13" s="9" t="s">
        <v>35</v>
      </c>
      <c r="E13" s="13" t="s">
        <v>37</v>
      </c>
      <c r="F13" s="11">
        <v>2.2999999999999998</v>
      </c>
      <c r="G13" s="9" t="s">
        <v>21</v>
      </c>
      <c r="H13" s="12" t="s">
        <v>22</v>
      </c>
      <c r="I13" s="13"/>
      <c r="J13" s="13"/>
      <c r="K13" s="12"/>
      <c r="L13" s="13"/>
      <c r="M13" s="13"/>
      <c r="N13" s="13"/>
      <c r="O13" s="13"/>
      <c r="P13" s="13"/>
      <c r="Q13" s="12"/>
      <c r="R13" s="12"/>
      <c r="S13" s="13"/>
    </row>
    <row r="14" spans="1:20" ht="15.5">
      <c r="A14" s="9">
        <v>10</v>
      </c>
      <c r="B14" s="9" t="s">
        <v>33</v>
      </c>
      <c r="C14" s="9">
        <v>13</v>
      </c>
      <c r="D14" s="9" t="s">
        <v>35</v>
      </c>
      <c r="E14" s="13" t="s">
        <v>38</v>
      </c>
      <c r="F14" s="11">
        <v>0.7</v>
      </c>
      <c r="G14" s="9" t="s">
        <v>21</v>
      </c>
      <c r="H14" s="12" t="s">
        <v>22</v>
      </c>
      <c r="I14" s="13"/>
      <c r="J14" s="13"/>
      <c r="K14" s="12"/>
      <c r="L14" s="13"/>
      <c r="M14" s="13"/>
      <c r="N14" s="13"/>
      <c r="O14" s="13"/>
      <c r="P14" s="13"/>
      <c r="Q14" s="12"/>
      <c r="R14" s="12"/>
      <c r="S14" s="13"/>
    </row>
    <row r="15" spans="1:20" ht="15.5">
      <c r="A15" s="9">
        <v>11</v>
      </c>
      <c r="B15" s="9" t="s">
        <v>33</v>
      </c>
      <c r="C15" s="9">
        <v>14</v>
      </c>
      <c r="D15" s="9" t="s">
        <v>35</v>
      </c>
      <c r="E15" s="13" t="s">
        <v>39</v>
      </c>
      <c r="F15" s="11">
        <v>0.4</v>
      </c>
      <c r="G15" s="9" t="s">
        <v>21</v>
      </c>
      <c r="H15" s="12" t="s">
        <v>22</v>
      </c>
      <c r="I15" s="13"/>
      <c r="J15" s="13"/>
      <c r="K15" s="12"/>
      <c r="L15" s="13"/>
      <c r="M15" s="13"/>
      <c r="N15" s="13"/>
      <c r="O15" s="13"/>
      <c r="P15" s="13"/>
      <c r="Q15" s="12"/>
      <c r="R15" s="12"/>
      <c r="S15" s="13"/>
    </row>
    <row r="16" spans="1:20" ht="15.5">
      <c r="A16" s="9">
        <v>12</v>
      </c>
      <c r="B16" s="9" t="s">
        <v>40</v>
      </c>
      <c r="C16" s="9"/>
      <c r="D16" s="9"/>
      <c r="E16" s="13" t="s">
        <v>41</v>
      </c>
      <c r="F16" s="11">
        <v>34</v>
      </c>
      <c r="G16" s="9" t="s">
        <v>21</v>
      </c>
      <c r="H16" s="12" t="s">
        <v>22</v>
      </c>
      <c r="I16" s="13">
        <v>3000</v>
      </c>
      <c r="J16" s="13"/>
      <c r="K16" s="12"/>
      <c r="L16" s="13"/>
      <c r="M16" s="13"/>
      <c r="N16" s="13"/>
      <c r="O16" s="13"/>
      <c r="P16" s="13"/>
      <c r="Q16" s="12"/>
      <c r="R16" s="12"/>
      <c r="S16" s="13"/>
    </row>
    <row r="17" spans="1:19" ht="15.5">
      <c r="A17" s="9">
        <v>13</v>
      </c>
      <c r="B17" s="9" t="s">
        <v>40</v>
      </c>
      <c r="C17" s="9">
        <v>11</v>
      </c>
      <c r="D17" s="9" t="s">
        <v>35</v>
      </c>
      <c r="E17" s="13" t="s">
        <v>42</v>
      </c>
      <c r="F17" s="11">
        <v>0.9</v>
      </c>
      <c r="G17" s="9" t="s">
        <v>21</v>
      </c>
      <c r="H17" s="12" t="s">
        <v>22</v>
      </c>
      <c r="I17" s="13"/>
      <c r="J17" s="13"/>
      <c r="K17" s="12"/>
      <c r="L17" s="13"/>
      <c r="M17" s="13"/>
      <c r="N17" s="13"/>
      <c r="O17" s="13"/>
      <c r="P17" s="13"/>
      <c r="Q17" s="12"/>
      <c r="R17" s="12"/>
      <c r="S17" s="13"/>
    </row>
    <row r="18" spans="1:19" ht="15.5">
      <c r="A18" s="9">
        <v>14</v>
      </c>
      <c r="B18" s="9" t="s">
        <v>40</v>
      </c>
      <c r="C18" s="9">
        <v>12</v>
      </c>
      <c r="D18" s="9" t="s">
        <v>35</v>
      </c>
      <c r="E18" s="13" t="s">
        <v>43</v>
      </c>
      <c r="F18" s="11">
        <v>0.9</v>
      </c>
      <c r="G18" s="9" t="s">
        <v>21</v>
      </c>
      <c r="H18" s="12" t="s">
        <v>22</v>
      </c>
      <c r="I18" s="13"/>
      <c r="J18" s="13"/>
      <c r="K18" s="12"/>
      <c r="L18" s="13"/>
      <c r="M18" s="13"/>
      <c r="N18" s="13"/>
      <c r="O18" s="13"/>
      <c r="P18" s="13"/>
      <c r="Q18" s="12"/>
      <c r="R18" s="12"/>
      <c r="S18" s="13"/>
    </row>
    <row r="19" spans="1:19" ht="15.5">
      <c r="A19" s="9">
        <v>15</v>
      </c>
      <c r="B19" s="9" t="s">
        <v>40</v>
      </c>
      <c r="C19" s="9">
        <v>13</v>
      </c>
      <c r="D19" s="9" t="s">
        <v>35</v>
      </c>
      <c r="E19" s="13" t="s">
        <v>44</v>
      </c>
      <c r="F19" s="11">
        <v>1.2</v>
      </c>
      <c r="G19" s="9" t="s">
        <v>21</v>
      </c>
      <c r="H19" s="12" t="s">
        <v>22</v>
      </c>
      <c r="I19" s="13"/>
      <c r="J19" s="13"/>
      <c r="K19" s="12"/>
      <c r="L19" s="13"/>
      <c r="M19" s="13"/>
      <c r="N19" s="13"/>
      <c r="O19" s="13"/>
      <c r="P19" s="13"/>
      <c r="Q19" s="12"/>
      <c r="R19" s="12"/>
      <c r="S19" s="13"/>
    </row>
    <row r="20" spans="1:19" ht="15.5">
      <c r="A20" s="9">
        <v>16</v>
      </c>
      <c r="B20" s="9" t="s">
        <v>40</v>
      </c>
      <c r="C20" s="9">
        <v>14</v>
      </c>
      <c r="D20" s="9" t="s">
        <v>35</v>
      </c>
      <c r="E20" s="13" t="s">
        <v>45</v>
      </c>
      <c r="F20" s="11">
        <v>2.2999999999999998</v>
      </c>
      <c r="G20" s="9" t="s">
        <v>21</v>
      </c>
      <c r="H20" s="12" t="s">
        <v>22</v>
      </c>
      <c r="I20" s="13"/>
      <c r="J20" s="13"/>
      <c r="K20" s="12"/>
      <c r="L20" s="13"/>
      <c r="M20" s="13"/>
      <c r="N20" s="13"/>
      <c r="O20" s="13"/>
      <c r="P20" s="13"/>
      <c r="Q20" s="12"/>
      <c r="R20" s="12"/>
      <c r="S20" s="13"/>
    </row>
    <row r="21" spans="1:19" ht="15.5">
      <c r="A21" s="9">
        <v>17</v>
      </c>
      <c r="B21" s="9" t="s">
        <v>40</v>
      </c>
      <c r="C21" s="9">
        <v>15</v>
      </c>
      <c r="D21" s="9" t="s">
        <v>35</v>
      </c>
      <c r="E21" s="13" t="s">
        <v>46</v>
      </c>
      <c r="F21" s="11">
        <v>1.1000000000000001</v>
      </c>
      <c r="G21" s="9" t="s">
        <v>21</v>
      </c>
      <c r="H21" s="12" t="s">
        <v>22</v>
      </c>
      <c r="I21" s="13"/>
      <c r="J21" s="13"/>
      <c r="K21" s="12"/>
      <c r="L21" s="13"/>
      <c r="M21" s="13"/>
      <c r="N21" s="13"/>
      <c r="O21" s="13"/>
      <c r="P21" s="13"/>
      <c r="Q21" s="12"/>
      <c r="R21" s="12"/>
      <c r="S21" s="13"/>
    </row>
    <row r="22" spans="1:19" ht="15.5">
      <c r="A22" s="9">
        <v>18</v>
      </c>
      <c r="B22" s="9" t="s">
        <v>47</v>
      </c>
      <c r="C22" s="9"/>
      <c r="D22" s="9"/>
      <c r="E22" s="13" t="s">
        <v>48</v>
      </c>
      <c r="F22" s="11">
        <v>39.1</v>
      </c>
      <c r="G22" s="9" t="s">
        <v>21</v>
      </c>
      <c r="H22" s="12" t="s">
        <v>49</v>
      </c>
      <c r="I22" s="13">
        <v>1840</v>
      </c>
      <c r="J22" s="13"/>
      <c r="K22" s="12"/>
      <c r="L22" s="13"/>
      <c r="M22" s="13"/>
      <c r="N22" s="13"/>
      <c r="O22" s="13"/>
      <c r="P22" s="13"/>
      <c r="Q22" s="12"/>
      <c r="R22" s="12"/>
      <c r="S22" s="13"/>
    </row>
    <row r="23" spans="1:19" ht="15.5">
      <c r="A23" s="9">
        <v>19</v>
      </c>
      <c r="B23" s="9" t="s">
        <v>50</v>
      </c>
      <c r="C23" s="9"/>
      <c r="D23" s="9"/>
      <c r="E23" s="13" t="s">
        <v>51</v>
      </c>
      <c r="F23" s="11">
        <v>55.7</v>
      </c>
      <c r="G23" s="9" t="s">
        <v>21</v>
      </c>
      <c r="H23" s="12" t="s">
        <v>22</v>
      </c>
      <c r="I23" s="13">
        <v>4500</v>
      </c>
      <c r="J23" s="13"/>
      <c r="K23" s="12"/>
      <c r="L23" s="13"/>
      <c r="M23" s="13"/>
      <c r="N23" s="13"/>
      <c r="O23" s="13"/>
      <c r="P23" s="13"/>
      <c r="Q23" s="12"/>
      <c r="R23" s="12"/>
      <c r="S23" s="13"/>
    </row>
    <row r="24" spans="1:19" ht="15.5">
      <c r="A24" s="9">
        <v>20</v>
      </c>
      <c r="B24" s="9" t="s">
        <v>52</v>
      </c>
      <c r="C24" s="25"/>
      <c r="D24" s="25"/>
      <c r="E24" s="13" t="s">
        <v>53</v>
      </c>
      <c r="F24" s="11">
        <v>36.1</v>
      </c>
      <c r="G24" s="9" t="s">
        <v>21</v>
      </c>
      <c r="H24" s="9" t="s">
        <v>22</v>
      </c>
      <c r="I24" s="13">
        <v>2100</v>
      </c>
      <c r="J24" s="13"/>
      <c r="K24" s="9"/>
      <c r="L24" s="13"/>
      <c r="M24" s="13"/>
      <c r="N24" s="13"/>
      <c r="O24" s="13"/>
      <c r="P24" s="13"/>
      <c r="Q24" s="9"/>
      <c r="R24" s="9"/>
      <c r="S24" s="13"/>
    </row>
    <row r="25" spans="1:19" ht="15.5">
      <c r="A25" s="9">
        <v>21</v>
      </c>
      <c r="B25" s="9" t="s">
        <v>54</v>
      </c>
      <c r="C25" s="25"/>
      <c r="D25" s="25"/>
      <c r="E25" s="13" t="s">
        <v>55</v>
      </c>
      <c r="F25" s="11">
        <v>63.7</v>
      </c>
      <c r="G25" s="9" t="s">
        <v>21</v>
      </c>
      <c r="H25" s="9" t="s">
        <v>22</v>
      </c>
      <c r="I25" s="13">
        <v>3400</v>
      </c>
      <c r="J25" s="13"/>
      <c r="K25" s="9"/>
      <c r="L25" s="13"/>
      <c r="M25" s="13"/>
      <c r="N25" s="13"/>
      <c r="O25" s="13"/>
      <c r="P25" s="13"/>
      <c r="Q25" s="9"/>
      <c r="R25" s="9"/>
      <c r="S25" s="13"/>
    </row>
    <row r="26" spans="1:19" ht="15.5">
      <c r="A26" s="9">
        <v>22</v>
      </c>
      <c r="B26" s="9" t="s">
        <v>56</v>
      </c>
      <c r="C26" s="25"/>
      <c r="D26" s="25"/>
      <c r="E26" s="13" t="s">
        <v>57</v>
      </c>
      <c r="F26" s="11">
        <v>52.4</v>
      </c>
      <c r="G26" s="9" t="s">
        <v>21</v>
      </c>
      <c r="H26" s="9" t="s">
        <v>22</v>
      </c>
      <c r="I26" s="13">
        <v>10000</v>
      </c>
      <c r="J26" s="13"/>
      <c r="K26" s="9"/>
      <c r="L26" s="13"/>
      <c r="M26" s="13"/>
      <c r="N26" s="13"/>
      <c r="O26" s="13"/>
      <c r="P26" s="13"/>
      <c r="Q26" s="9"/>
      <c r="R26" s="9"/>
      <c r="S26" s="13"/>
    </row>
    <row r="27" spans="1:19" ht="15.5">
      <c r="A27" s="9">
        <v>23</v>
      </c>
      <c r="B27" s="9" t="s">
        <v>58</v>
      </c>
      <c r="C27" s="9"/>
      <c r="D27" s="9"/>
      <c r="E27" s="13" t="s">
        <v>59</v>
      </c>
      <c r="F27" s="11">
        <v>36</v>
      </c>
      <c r="G27" s="9" t="s">
        <v>21</v>
      </c>
      <c r="H27" s="12" t="s">
        <v>22</v>
      </c>
      <c r="I27" s="13">
        <v>1200</v>
      </c>
      <c r="J27" s="13"/>
      <c r="K27" s="12"/>
      <c r="L27" s="13"/>
      <c r="M27" s="13"/>
      <c r="N27" s="13"/>
      <c r="O27" s="13"/>
      <c r="P27" s="13"/>
      <c r="Q27" s="12"/>
      <c r="R27" s="12"/>
      <c r="S27" s="13"/>
    </row>
    <row r="28" spans="1:19" ht="15.5">
      <c r="A28" s="9">
        <v>24</v>
      </c>
      <c r="B28" s="9" t="s">
        <v>60</v>
      </c>
      <c r="C28" s="9"/>
      <c r="D28" s="9"/>
      <c r="E28" s="13" t="s">
        <v>61</v>
      </c>
      <c r="F28" s="11">
        <v>21.8</v>
      </c>
      <c r="G28" s="9" t="s">
        <v>21</v>
      </c>
      <c r="H28" s="12" t="s">
        <v>22</v>
      </c>
      <c r="I28" s="13">
        <v>500</v>
      </c>
      <c r="J28" s="13"/>
      <c r="K28" s="12"/>
      <c r="L28" s="13"/>
      <c r="M28" s="13"/>
      <c r="N28" s="13"/>
      <c r="O28" s="13"/>
      <c r="P28" s="13"/>
      <c r="Q28" s="12"/>
      <c r="R28" s="12"/>
      <c r="S28" s="13"/>
    </row>
    <row r="29" spans="1:19" ht="15.5">
      <c r="A29" s="9">
        <v>25</v>
      </c>
      <c r="B29" s="9" t="s">
        <v>62</v>
      </c>
      <c r="C29" s="9"/>
      <c r="D29" s="9"/>
      <c r="E29" s="13" t="s">
        <v>63</v>
      </c>
      <c r="F29" s="11">
        <v>64.400000000000006</v>
      </c>
      <c r="G29" s="9" t="s">
        <v>21</v>
      </c>
      <c r="H29" s="12" t="s">
        <v>22</v>
      </c>
      <c r="I29" s="13">
        <v>15764</v>
      </c>
      <c r="J29" s="13"/>
      <c r="K29" s="12"/>
      <c r="L29" s="13"/>
      <c r="M29" s="13"/>
      <c r="N29" s="13"/>
      <c r="O29" s="13"/>
      <c r="P29" s="13"/>
      <c r="Q29" s="12"/>
      <c r="R29" s="12"/>
      <c r="S29" s="13"/>
    </row>
    <row r="30" spans="1:19" ht="15.5">
      <c r="A30" s="9">
        <v>26</v>
      </c>
      <c r="B30" s="9" t="s">
        <v>64</v>
      </c>
      <c r="C30" s="9"/>
      <c r="D30" s="9"/>
      <c r="E30" s="13" t="s">
        <v>65</v>
      </c>
      <c r="F30" s="11">
        <v>5</v>
      </c>
      <c r="G30" s="9" t="s">
        <v>66</v>
      </c>
      <c r="H30" s="12" t="s">
        <v>67</v>
      </c>
      <c r="I30" s="13">
        <v>120</v>
      </c>
      <c r="J30" s="13"/>
      <c r="K30" s="12">
        <v>120</v>
      </c>
      <c r="L30" s="13"/>
      <c r="M30" s="13"/>
      <c r="N30" s="13"/>
      <c r="O30" s="13"/>
      <c r="P30" s="13"/>
      <c r="Q30" s="12"/>
      <c r="R30" s="12"/>
      <c r="S30" s="13"/>
    </row>
    <row r="31" spans="1:19" ht="15.5">
      <c r="A31" s="9">
        <v>27</v>
      </c>
      <c r="B31" s="9" t="s">
        <v>68</v>
      </c>
      <c r="C31" s="9"/>
      <c r="D31" s="9"/>
      <c r="E31" s="13" t="s">
        <v>69</v>
      </c>
      <c r="F31" s="11">
        <v>9.1</v>
      </c>
      <c r="G31" s="9" t="s">
        <v>66</v>
      </c>
      <c r="H31" s="12" t="s">
        <v>67</v>
      </c>
      <c r="I31" s="13"/>
      <c r="J31" s="13"/>
      <c r="K31" s="12"/>
      <c r="L31" s="13"/>
      <c r="M31" s="13"/>
      <c r="N31" s="13"/>
      <c r="O31" s="13"/>
      <c r="P31" s="13"/>
      <c r="Q31" s="12"/>
      <c r="R31" s="12"/>
      <c r="S31" s="13"/>
    </row>
    <row r="32" spans="1:19" ht="15.5">
      <c r="A32" s="9">
        <v>28</v>
      </c>
      <c r="B32" s="9" t="s">
        <v>68</v>
      </c>
      <c r="C32" s="9">
        <v>11</v>
      </c>
      <c r="D32" s="9" t="s">
        <v>35</v>
      </c>
      <c r="E32" s="13" t="s">
        <v>70</v>
      </c>
      <c r="F32" s="11">
        <v>6.7</v>
      </c>
      <c r="G32" s="9" t="s">
        <v>66</v>
      </c>
      <c r="H32" s="12" t="s">
        <v>67</v>
      </c>
      <c r="I32" s="13">
        <v>192</v>
      </c>
      <c r="J32" s="13"/>
      <c r="K32" s="12">
        <v>192</v>
      </c>
      <c r="L32" s="13"/>
      <c r="M32" s="13"/>
      <c r="N32" s="13"/>
      <c r="O32" s="13"/>
      <c r="P32" s="13"/>
      <c r="Q32" s="12"/>
      <c r="R32" s="12"/>
      <c r="S32" s="13"/>
    </row>
    <row r="33" spans="1:19" ht="15.5">
      <c r="A33" s="9">
        <v>29</v>
      </c>
      <c r="B33" s="9" t="s">
        <v>68</v>
      </c>
      <c r="C33" s="9">
        <v>12</v>
      </c>
      <c r="D33" s="9" t="s">
        <v>35</v>
      </c>
      <c r="E33" s="13" t="s">
        <v>71</v>
      </c>
      <c r="F33" s="11">
        <v>1.5</v>
      </c>
      <c r="G33" s="9" t="s">
        <v>66</v>
      </c>
      <c r="H33" s="12" t="s">
        <v>67</v>
      </c>
      <c r="I33" s="13"/>
      <c r="J33" s="13"/>
      <c r="K33" s="12"/>
      <c r="L33" s="13"/>
      <c r="M33" s="13"/>
      <c r="N33" s="13"/>
      <c r="O33" s="13"/>
      <c r="P33" s="13"/>
      <c r="Q33" s="12"/>
      <c r="R33" s="12"/>
      <c r="S33" s="13"/>
    </row>
    <row r="34" spans="1:19" ht="15.5">
      <c r="A34" s="9">
        <v>30</v>
      </c>
      <c r="B34" s="9" t="s">
        <v>68</v>
      </c>
      <c r="C34" s="9">
        <v>13</v>
      </c>
      <c r="D34" s="9" t="s">
        <v>35</v>
      </c>
      <c r="E34" s="13" t="s">
        <v>72</v>
      </c>
      <c r="F34" s="11">
        <v>1.3</v>
      </c>
      <c r="G34" s="9" t="s">
        <v>66</v>
      </c>
      <c r="H34" s="12" t="s">
        <v>67</v>
      </c>
      <c r="I34" s="13"/>
      <c r="J34" s="13"/>
      <c r="K34" s="12"/>
      <c r="L34" s="13"/>
      <c r="M34" s="13"/>
      <c r="N34" s="13"/>
      <c r="O34" s="13"/>
      <c r="P34" s="13"/>
      <c r="Q34" s="12"/>
      <c r="R34" s="12"/>
      <c r="S34" s="13"/>
    </row>
    <row r="35" spans="1:19" ht="15.5">
      <c r="A35" s="9">
        <v>31</v>
      </c>
      <c r="B35" s="9" t="s">
        <v>68</v>
      </c>
      <c r="C35" s="9">
        <v>14</v>
      </c>
      <c r="D35" s="9" t="s">
        <v>35</v>
      </c>
      <c r="E35" s="13" t="s">
        <v>73</v>
      </c>
      <c r="F35" s="11">
        <v>0.6</v>
      </c>
      <c r="G35" s="9" t="s">
        <v>66</v>
      </c>
      <c r="H35" s="12" t="s">
        <v>67</v>
      </c>
      <c r="I35" s="13"/>
      <c r="J35" s="13"/>
      <c r="K35" s="12"/>
      <c r="L35" s="13"/>
      <c r="M35" s="13"/>
      <c r="N35" s="13"/>
      <c r="O35" s="13"/>
      <c r="P35" s="13"/>
      <c r="Q35" s="12"/>
      <c r="R35" s="12"/>
      <c r="S35" s="13"/>
    </row>
    <row r="36" spans="1:19" ht="15.5">
      <c r="A36" s="9">
        <v>32</v>
      </c>
      <c r="B36" s="9" t="s">
        <v>68</v>
      </c>
      <c r="C36" s="9">
        <v>15</v>
      </c>
      <c r="D36" s="9" t="s">
        <v>35</v>
      </c>
      <c r="E36" s="13" t="s">
        <v>74</v>
      </c>
      <c r="F36" s="11">
        <v>1</v>
      </c>
      <c r="G36" s="9" t="s">
        <v>66</v>
      </c>
      <c r="H36" s="12" t="s">
        <v>67</v>
      </c>
      <c r="I36" s="13"/>
      <c r="J36" s="13"/>
      <c r="K36" s="12"/>
      <c r="L36" s="13"/>
      <c r="M36" s="13"/>
      <c r="N36" s="13"/>
      <c r="O36" s="13"/>
      <c r="P36" s="13"/>
      <c r="Q36" s="12"/>
      <c r="R36" s="12"/>
      <c r="S36" s="13"/>
    </row>
    <row r="37" spans="1:19" ht="15.5">
      <c r="A37" s="9">
        <v>33</v>
      </c>
      <c r="B37" s="9" t="s">
        <v>68</v>
      </c>
      <c r="C37" s="9">
        <v>16</v>
      </c>
      <c r="D37" s="9" t="s">
        <v>35</v>
      </c>
      <c r="E37" s="13" t="s">
        <v>75</v>
      </c>
      <c r="F37" s="11">
        <v>1.1000000000000001</v>
      </c>
      <c r="G37" s="9" t="s">
        <v>66</v>
      </c>
      <c r="H37" s="12" t="s">
        <v>67</v>
      </c>
      <c r="I37" s="13"/>
      <c r="J37" s="13"/>
      <c r="K37" s="12"/>
      <c r="L37" s="13"/>
      <c r="M37" s="13"/>
      <c r="N37" s="13"/>
      <c r="O37" s="13"/>
      <c r="P37" s="13"/>
      <c r="Q37" s="12"/>
      <c r="R37" s="12"/>
      <c r="S37" s="13"/>
    </row>
    <row r="38" spans="1:19" ht="15.5">
      <c r="A38" s="9">
        <v>34</v>
      </c>
      <c r="B38" s="9" t="s">
        <v>68</v>
      </c>
      <c r="C38" s="9">
        <v>17</v>
      </c>
      <c r="D38" s="9" t="s">
        <v>35</v>
      </c>
      <c r="E38" s="13" t="s">
        <v>76</v>
      </c>
      <c r="F38" s="11">
        <v>1.7</v>
      </c>
      <c r="G38" s="9" t="s">
        <v>66</v>
      </c>
      <c r="H38" s="12" t="s">
        <v>67</v>
      </c>
      <c r="I38" s="13"/>
      <c r="J38" s="13"/>
      <c r="K38" s="12"/>
      <c r="L38" s="13"/>
      <c r="M38" s="13"/>
      <c r="N38" s="13"/>
      <c r="O38" s="13"/>
      <c r="P38" s="13"/>
      <c r="Q38" s="12"/>
      <c r="R38" s="12"/>
      <c r="S38" s="13"/>
    </row>
    <row r="39" spans="1:19" ht="15.5">
      <c r="A39" s="9">
        <v>35</v>
      </c>
      <c r="B39" s="9" t="s">
        <v>68</v>
      </c>
      <c r="C39" s="9">
        <v>18</v>
      </c>
      <c r="D39" s="9" t="s">
        <v>35</v>
      </c>
      <c r="E39" s="13" t="s">
        <v>77</v>
      </c>
      <c r="F39" s="11">
        <v>1.3</v>
      </c>
      <c r="G39" s="9" t="s">
        <v>66</v>
      </c>
      <c r="H39" s="12" t="s">
        <v>67</v>
      </c>
      <c r="I39" s="13"/>
      <c r="J39" s="13"/>
      <c r="K39" s="12"/>
      <c r="L39" s="13"/>
      <c r="M39" s="13"/>
      <c r="N39" s="13"/>
      <c r="O39" s="13"/>
      <c r="P39" s="13"/>
      <c r="Q39" s="12"/>
      <c r="R39" s="12"/>
      <c r="S39" s="13"/>
    </row>
    <row r="40" spans="1:19" ht="15.5">
      <c r="A40" s="9">
        <v>36</v>
      </c>
      <c r="B40" s="9" t="s">
        <v>68</v>
      </c>
      <c r="C40" s="9">
        <v>19</v>
      </c>
      <c r="D40" s="9" t="s">
        <v>35</v>
      </c>
      <c r="E40" s="13" t="s">
        <v>78</v>
      </c>
      <c r="F40" s="11">
        <v>0.6</v>
      </c>
      <c r="G40" s="9" t="s">
        <v>66</v>
      </c>
      <c r="H40" s="12" t="s">
        <v>67</v>
      </c>
      <c r="I40" s="13"/>
      <c r="J40" s="13"/>
      <c r="K40" s="12"/>
      <c r="L40" s="13"/>
      <c r="M40" s="13"/>
      <c r="N40" s="13"/>
      <c r="O40" s="13"/>
      <c r="P40" s="13"/>
      <c r="Q40" s="12"/>
      <c r="R40" s="12"/>
      <c r="S40" s="13"/>
    </row>
    <row r="41" spans="1:19" ht="15.5">
      <c r="A41" s="9">
        <v>37</v>
      </c>
      <c r="B41" s="9" t="s">
        <v>79</v>
      </c>
      <c r="C41" s="9"/>
      <c r="D41" s="9"/>
      <c r="E41" s="13" t="s">
        <v>80</v>
      </c>
      <c r="F41" s="11">
        <v>14.7</v>
      </c>
      <c r="G41" s="9" t="s">
        <v>21</v>
      </c>
      <c r="H41" s="12" t="s">
        <v>67</v>
      </c>
      <c r="I41" s="13">
        <v>580</v>
      </c>
      <c r="J41" s="13"/>
      <c r="K41" s="12"/>
      <c r="L41" s="13"/>
      <c r="M41" s="13"/>
      <c r="N41" s="13"/>
      <c r="O41" s="13"/>
      <c r="P41" s="13"/>
      <c r="Q41" s="12"/>
      <c r="R41" s="12"/>
      <c r="S41" s="13"/>
    </row>
    <row r="42" spans="1:19" ht="15.5">
      <c r="A42" s="9">
        <v>38</v>
      </c>
      <c r="B42" s="9" t="s">
        <v>79</v>
      </c>
      <c r="C42" s="9">
        <v>11</v>
      </c>
      <c r="D42" s="9" t="s">
        <v>35</v>
      </c>
      <c r="E42" s="13" t="s">
        <v>81</v>
      </c>
      <c r="F42" s="11">
        <v>0.4</v>
      </c>
      <c r="G42" s="9" t="s">
        <v>21</v>
      </c>
      <c r="H42" s="12" t="s">
        <v>67</v>
      </c>
      <c r="I42" s="13"/>
      <c r="J42" s="13"/>
      <c r="K42" s="12"/>
      <c r="L42" s="13"/>
      <c r="M42" s="13"/>
      <c r="N42" s="13"/>
      <c r="O42" s="13"/>
      <c r="P42" s="13"/>
      <c r="Q42" s="12"/>
      <c r="R42" s="12"/>
      <c r="S42" s="13"/>
    </row>
    <row r="43" spans="1:19" ht="15.5">
      <c r="A43" s="9">
        <v>39</v>
      </c>
      <c r="B43" s="9" t="s">
        <v>79</v>
      </c>
      <c r="C43" s="9">
        <v>12</v>
      </c>
      <c r="D43" s="9" t="s">
        <v>35</v>
      </c>
      <c r="E43" s="13" t="s">
        <v>82</v>
      </c>
      <c r="F43" s="11">
        <v>0.6</v>
      </c>
      <c r="G43" s="9" t="s">
        <v>21</v>
      </c>
      <c r="H43" s="12" t="s">
        <v>67</v>
      </c>
      <c r="I43" s="13"/>
      <c r="J43" s="13"/>
      <c r="K43" s="12"/>
      <c r="L43" s="13"/>
      <c r="M43" s="13"/>
      <c r="N43" s="13"/>
      <c r="O43" s="13"/>
      <c r="P43" s="13"/>
      <c r="Q43" s="12"/>
      <c r="R43" s="12"/>
      <c r="S43" s="13"/>
    </row>
    <row r="44" spans="1:19" ht="15.5">
      <c r="A44" s="9">
        <v>40</v>
      </c>
      <c r="B44" s="9" t="s">
        <v>79</v>
      </c>
      <c r="C44" s="9">
        <v>13</v>
      </c>
      <c r="D44" s="9" t="s">
        <v>35</v>
      </c>
      <c r="E44" s="13" t="s">
        <v>83</v>
      </c>
      <c r="F44" s="11">
        <v>0.6</v>
      </c>
      <c r="G44" s="12" t="s">
        <v>21</v>
      </c>
      <c r="H44" s="12" t="s">
        <v>67</v>
      </c>
      <c r="I44" s="13"/>
      <c r="J44" s="13"/>
      <c r="K44" s="12"/>
      <c r="L44" s="13"/>
      <c r="M44" s="13"/>
      <c r="N44" s="13"/>
      <c r="O44" s="13"/>
      <c r="P44" s="13"/>
      <c r="Q44" s="12"/>
      <c r="R44" s="12"/>
      <c r="S44" s="13"/>
    </row>
    <row r="45" spans="1:19" ht="15.5">
      <c r="A45" s="9">
        <v>41</v>
      </c>
      <c r="B45" s="9" t="s">
        <v>79</v>
      </c>
      <c r="C45" s="9">
        <v>14</v>
      </c>
      <c r="D45" s="9" t="s">
        <v>35</v>
      </c>
      <c r="E45" s="13" t="s">
        <v>84</v>
      </c>
      <c r="F45" s="11">
        <v>2.7</v>
      </c>
      <c r="G45" s="12" t="s">
        <v>21</v>
      </c>
      <c r="H45" s="12" t="s">
        <v>67</v>
      </c>
      <c r="I45" s="13"/>
      <c r="J45" s="13"/>
      <c r="K45" s="12"/>
      <c r="L45" s="13"/>
      <c r="M45" s="13"/>
      <c r="N45" s="13"/>
      <c r="O45" s="13"/>
      <c r="P45" s="13"/>
      <c r="Q45" s="12"/>
      <c r="R45" s="12"/>
      <c r="S45" s="13"/>
    </row>
    <row r="46" spans="1:19" ht="15.5">
      <c r="A46" s="9">
        <v>42</v>
      </c>
      <c r="B46" s="9" t="s">
        <v>79</v>
      </c>
      <c r="C46" s="9">
        <v>15</v>
      </c>
      <c r="D46" s="9" t="s">
        <v>35</v>
      </c>
      <c r="E46" s="13" t="s">
        <v>85</v>
      </c>
      <c r="F46" s="11">
        <v>10.1</v>
      </c>
      <c r="G46" s="12" t="s">
        <v>21</v>
      </c>
      <c r="H46" s="12" t="s">
        <v>67</v>
      </c>
      <c r="I46" s="13"/>
      <c r="J46" s="13"/>
      <c r="K46" s="12"/>
      <c r="L46" s="13"/>
      <c r="M46" s="13"/>
      <c r="N46" s="13"/>
      <c r="O46" s="13"/>
      <c r="P46" s="13"/>
      <c r="Q46" s="12"/>
      <c r="R46" s="12"/>
      <c r="S46" s="13"/>
    </row>
    <row r="47" spans="1:19" ht="15.5">
      <c r="A47" s="9">
        <v>43</v>
      </c>
      <c r="B47" s="9" t="s">
        <v>86</v>
      </c>
      <c r="C47" s="9"/>
      <c r="D47" s="9"/>
      <c r="E47" s="13" t="s">
        <v>87</v>
      </c>
      <c r="F47" s="11">
        <v>38.299999999999997</v>
      </c>
      <c r="G47" s="12" t="s">
        <v>21</v>
      </c>
      <c r="H47" s="12" t="s">
        <v>67</v>
      </c>
      <c r="I47" s="13">
        <v>6914</v>
      </c>
      <c r="J47" s="13"/>
      <c r="K47" s="12">
        <v>5414</v>
      </c>
      <c r="L47" s="13">
        <v>200</v>
      </c>
      <c r="M47" s="13"/>
      <c r="N47" s="13"/>
      <c r="O47" s="13"/>
      <c r="P47" s="13"/>
      <c r="Q47" s="12"/>
      <c r="R47" s="12"/>
      <c r="S47" s="13"/>
    </row>
    <row r="48" spans="1:19" ht="15.5">
      <c r="A48" s="9">
        <v>44</v>
      </c>
      <c r="B48" s="9" t="s">
        <v>88</v>
      </c>
      <c r="C48" s="9"/>
      <c r="D48" s="9"/>
      <c r="E48" s="13" t="s">
        <v>89</v>
      </c>
      <c r="F48" s="11">
        <v>42.7</v>
      </c>
      <c r="G48" s="12" t="s">
        <v>66</v>
      </c>
      <c r="H48" s="12" t="s">
        <v>67</v>
      </c>
      <c r="I48" s="13">
        <v>300</v>
      </c>
      <c r="J48" s="13"/>
      <c r="K48" s="12"/>
      <c r="L48" s="13"/>
      <c r="M48" s="13"/>
      <c r="N48" s="13"/>
      <c r="O48" s="13"/>
      <c r="P48" s="13"/>
      <c r="Q48" s="12"/>
      <c r="R48" s="12"/>
      <c r="S48" s="13">
        <v>550</v>
      </c>
    </row>
    <row r="49" spans="1:19" ht="15.5">
      <c r="A49" s="9">
        <v>45</v>
      </c>
      <c r="B49" s="9" t="s">
        <v>90</v>
      </c>
      <c r="C49" s="9"/>
      <c r="D49" s="9"/>
      <c r="E49" s="13" t="s">
        <v>91</v>
      </c>
      <c r="F49" s="11">
        <v>46.9</v>
      </c>
      <c r="G49" s="12" t="s">
        <v>66</v>
      </c>
      <c r="H49" s="12" t="s">
        <v>67</v>
      </c>
      <c r="I49" s="13">
        <v>2500</v>
      </c>
      <c r="J49" s="13"/>
      <c r="K49" s="12"/>
      <c r="L49" s="13"/>
      <c r="M49" s="13"/>
      <c r="N49" s="13"/>
      <c r="O49" s="13"/>
      <c r="P49" s="13"/>
      <c r="Q49" s="12"/>
      <c r="R49" s="12"/>
      <c r="S49" s="13"/>
    </row>
    <row r="50" spans="1:19" ht="15.5">
      <c r="A50" s="9">
        <v>46</v>
      </c>
      <c r="B50" s="9" t="s">
        <v>92</v>
      </c>
      <c r="C50" s="9"/>
      <c r="D50" s="9"/>
      <c r="E50" s="13" t="s">
        <v>93</v>
      </c>
      <c r="F50" s="11">
        <v>56.1</v>
      </c>
      <c r="G50" s="12" t="s">
        <v>66</v>
      </c>
      <c r="H50" s="12" t="s">
        <v>67</v>
      </c>
      <c r="I50" s="13">
        <v>1654</v>
      </c>
      <c r="J50" s="13"/>
      <c r="K50" s="12"/>
      <c r="L50" s="13"/>
      <c r="M50" s="13"/>
      <c r="N50" s="13"/>
      <c r="O50" s="13"/>
      <c r="P50" s="13"/>
      <c r="Q50" s="12"/>
      <c r="R50" s="12"/>
      <c r="S50" s="13"/>
    </row>
    <row r="51" spans="1:19" ht="15.5">
      <c r="A51" s="9">
        <v>47</v>
      </c>
      <c r="B51" s="9" t="s">
        <v>94</v>
      </c>
      <c r="C51" s="9"/>
      <c r="D51" s="9"/>
      <c r="E51" s="13" t="s">
        <v>95</v>
      </c>
      <c r="F51" s="11">
        <v>60</v>
      </c>
      <c r="G51" s="12" t="s">
        <v>66</v>
      </c>
      <c r="H51" s="12" t="s">
        <v>67</v>
      </c>
      <c r="I51" s="13">
        <v>3000</v>
      </c>
      <c r="J51" s="13"/>
      <c r="K51" s="12"/>
      <c r="L51" s="13">
        <v>800</v>
      </c>
      <c r="M51" s="13"/>
      <c r="N51" s="13"/>
      <c r="O51" s="13"/>
      <c r="P51" s="13"/>
      <c r="Q51" s="12"/>
      <c r="R51" s="12"/>
      <c r="S51" s="13"/>
    </row>
    <row r="52" spans="1:19" ht="15.5">
      <c r="A52" s="9">
        <v>48</v>
      </c>
      <c r="B52" s="9" t="s">
        <v>96</v>
      </c>
      <c r="C52" s="9"/>
      <c r="D52" s="9"/>
      <c r="E52" s="13" t="s">
        <v>97</v>
      </c>
      <c r="F52" s="11">
        <v>57</v>
      </c>
      <c r="G52" s="9" t="s">
        <v>66</v>
      </c>
      <c r="H52" s="12"/>
      <c r="I52" s="13">
        <v>4130</v>
      </c>
      <c r="J52" s="13"/>
      <c r="K52" s="27">
        <v>400</v>
      </c>
      <c r="L52" s="13"/>
      <c r="M52" s="13"/>
      <c r="N52" s="13"/>
      <c r="O52" s="13"/>
      <c r="P52" s="13"/>
      <c r="Q52" s="27"/>
      <c r="R52" s="27"/>
      <c r="S52" s="13">
        <v>200</v>
      </c>
    </row>
    <row r="53" spans="1:19" ht="15.5">
      <c r="A53" s="9">
        <v>49</v>
      </c>
      <c r="B53" s="9" t="s">
        <v>98</v>
      </c>
      <c r="C53" s="9"/>
      <c r="D53" s="9"/>
      <c r="E53" s="13" t="s">
        <v>99</v>
      </c>
      <c r="F53" s="11">
        <v>30</v>
      </c>
      <c r="G53" s="9" t="s">
        <v>66</v>
      </c>
      <c r="H53" s="12" t="s">
        <v>67</v>
      </c>
      <c r="I53" s="13">
        <v>180</v>
      </c>
      <c r="J53" s="13"/>
      <c r="K53" s="27">
        <v>80</v>
      </c>
      <c r="L53" s="13"/>
      <c r="M53" s="13"/>
      <c r="N53" s="13"/>
      <c r="O53" s="13"/>
      <c r="P53" s="13"/>
      <c r="Q53" s="27"/>
      <c r="R53" s="27"/>
      <c r="S53" s="13"/>
    </row>
    <row r="54" spans="1:19" ht="15.5">
      <c r="A54" s="9">
        <v>50</v>
      </c>
      <c r="B54" s="9" t="s">
        <v>100</v>
      </c>
      <c r="C54" s="9"/>
      <c r="D54" s="9"/>
      <c r="E54" s="13" t="s">
        <v>101</v>
      </c>
      <c r="F54" s="11">
        <v>17</v>
      </c>
      <c r="G54" s="9" t="s">
        <v>66</v>
      </c>
      <c r="H54" s="12" t="s">
        <v>67</v>
      </c>
      <c r="I54" s="13">
        <v>600</v>
      </c>
      <c r="J54" s="13"/>
      <c r="K54" s="27"/>
      <c r="L54" s="13"/>
      <c r="M54" s="13"/>
      <c r="N54" s="13"/>
      <c r="O54" s="13"/>
      <c r="P54" s="13"/>
      <c r="Q54" s="27"/>
      <c r="R54" s="27"/>
      <c r="S54" s="13"/>
    </row>
    <row r="55" spans="1:19" ht="15.5">
      <c r="A55" s="9">
        <v>51</v>
      </c>
      <c r="B55" s="9" t="s">
        <v>102</v>
      </c>
      <c r="C55" s="9"/>
      <c r="D55" s="9"/>
      <c r="E55" s="13" t="s">
        <v>103</v>
      </c>
      <c r="F55" s="11">
        <v>30.2</v>
      </c>
      <c r="G55" s="9" t="s">
        <v>66</v>
      </c>
      <c r="H55" s="12" t="s">
        <v>67</v>
      </c>
      <c r="I55" s="13">
        <v>120</v>
      </c>
      <c r="J55" s="13"/>
      <c r="K55" s="27"/>
      <c r="L55" s="13"/>
      <c r="M55" s="13"/>
      <c r="N55" s="13"/>
      <c r="O55" s="13"/>
      <c r="P55" s="13"/>
      <c r="Q55" s="27"/>
      <c r="R55" s="27"/>
      <c r="S55" s="13"/>
    </row>
    <row r="56" spans="1:19" ht="15.5">
      <c r="A56" s="9">
        <v>52</v>
      </c>
      <c r="B56" s="9" t="s">
        <v>104</v>
      </c>
      <c r="C56" s="9"/>
      <c r="D56" s="9"/>
      <c r="E56" s="13" t="s">
        <v>105</v>
      </c>
      <c r="F56" s="11">
        <v>29.3</v>
      </c>
      <c r="G56" s="9" t="s">
        <v>66</v>
      </c>
      <c r="H56" s="12" t="s">
        <v>67</v>
      </c>
      <c r="I56" s="13">
        <v>1400</v>
      </c>
      <c r="J56" s="13"/>
      <c r="K56" s="27"/>
      <c r="L56" s="13"/>
      <c r="M56" s="13"/>
      <c r="N56" s="13"/>
      <c r="O56" s="13"/>
      <c r="P56" s="13"/>
      <c r="Q56" s="27"/>
      <c r="R56" s="27"/>
      <c r="S56" s="13"/>
    </row>
    <row r="57" spans="1:19" ht="15.5">
      <c r="A57" s="9">
        <v>53</v>
      </c>
      <c r="B57" s="9" t="s">
        <v>106</v>
      </c>
      <c r="C57" s="9"/>
      <c r="D57" s="9"/>
      <c r="E57" s="13" t="s">
        <v>107</v>
      </c>
      <c r="F57" s="11">
        <v>13</v>
      </c>
      <c r="G57" s="9" t="s">
        <v>66</v>
      </c>
      <c r="H57" s="12" t="s">
        <v>67</v>
      </c>
      <c r="I57" s="13">
        <v>1374</v>
      </c>
      <c r="J57" s="13"/>
      <c r="K57" s="27">
        <v>774</v>
      </c>
      <c r="L57" s="13"/>
      <c r="M57" s="13"/>
      <c r="N57" s="13"/>
      <c r="O57" s="13"/>
      <c r="P57" s="13"/>
      <c r="Q57" s="27"/>
      <c r="R57" s="27"/>
      <c r="S57" s="13"/>
    </row>
    <row r="58" spans="1:19" ht="15.5">
      <c r="A58" s="9">
        <v>54</v>
      </c>
      <c r="B58" s="9" t="s">
        <v>108</v>
      </c>
      <c r="C58" s="9"/>
      <c r="D58" s="9"/>
      <c r="E58" s="13" t="s">
        <v>109</v>
      </c>
      <c r="F58" s="11">
        <v>8.9</v>
      </c>
      <c r="G58" s="9" t="s">
        <v>66</v>
      </c>
      <c r="H58" s="12" t="s">
        <v>67</v>
      </c>
      <c r="I58" s="13">
        <v>300</v>
      </c>
      <c r="J58" s="13"/>
      <c r="K58" s="27"/>
      <c r="L58" s="13"/>
      <c r="M58" s="13"/>
      <c r="N58" s="13"/>
      <c r="O58" s="13"/>
      <c r="P58" s="13"/>
      <c r="Q58" s="27"/>
      <c r="R58" s="27"/>
      <c r="S58" s="13"/>
    </row>
    <row r="59" spans="1:19" ht="15.5">
      <c r="A59" s="9">
        <v>55</v>
      </c>
      <c r="B59" s="9" t="s">
        <v>110</v>
      </c>
      <c r="C59" s="9"/>
      <c r="D59" s="9"/>
      <c r="E59" s="13" t="s">
        <v>111</v>
      </c>
      <c r="F59" s="11">
        <v>51</v>
      </c>
      <c r="G59" s="9" t="s">
        <v>66</v>
      </c>
      <c r="H59" s="12" t="s">
        <v>67</v>
      </c>
      <c r="I59" s="13">
        <v>2700</v>
      </c>
      <c r="J59" s="13"/>
      <c r="K59" s="27"/>
      <c r="L59" s="13"/>
      <c r="M59" s="13"/>
      <c r="N59" s="13"/>
      <c r="O59" s="13"/>
      <c r="P59" s="13"/>
      <c r="Q59" s="27"/>
      <c r="R59" s="27"/>
      <c r="S59" s="13"/>
    </row>
    <row r="60" spans="1:19" ht="15.5">
      <c r="A60" s="9">
        <v>56</v>
      </c>
      <c r="B60" s="9" t="s">
        <v>110</v>
      </c>
      <c r="C60" s="9">
        <v>11</v>
      </c>
      <c r="D60" s="9" t="s">
        <v>35</v>
      </c>
      <c r="E60" s="13" t="s">
        <v>112</v>
      </c>
      <c r="F60" s="11">
        <v>1.3</v>
      </c>
      <c r="G60" s="9" t="s">
        <v>66</v>
      </c>
      <c r="H60" s="12" t="s">
        <v>67</v>
      </c>
      <c r="I60" s="13"/>
      <c r="J60" s="13"/>
      <c r="K60" s="27"/>
      <c r="L60" s="13"/>
      <c r="M60" s="13"/>
      <c r="N60" s="13"/>
      <c r="O60" s="13"/>
      <c r="P60" s="13"/>
      <c r="Q60" s="27"/>
      <c r="R60" s="27"/>
      <c r="S60" s="13"/>
    </row>
    <row r="61" spans="1:19" ht="15.5">
      <c r="A61" s="9">
        <v>57</v>
      </c>
      <c r="B61" s="9" t="s">
        <v>110</v>
      </c>
      <c r="C61" s="9">
        <v>12</v>
      </c>
      <c r="D61" s="9" t="s">
        <v>35</v>
      </c>
      <c r="E61" s="13" t="s">
        <v>113</v>
      </c>
      <c r="F61" s="11">
        <v>0.7</v>
      </c>
      <c r="G61" s="9" t="s">
        <v>66</v>
      </c>
      <c r="H61" s="12" t="s">
        <v>67</v>
      </c>
      <c r="I61" s="13"/>
      <c r="J61" s="13"/>
      <c r="K61" s="27"/>
      <c r="L61" s="13"/>
      <c r="M61" s="13"/>
      <c r="N61" s="13"/>
      <c r="O61" s="13"/>
      <c r="P61" s="13"/>
      <c r="Q61" s="27"/>
      <c r="R61" s="27"/>
      <c r="S61" s="13"/>
    </row>
    <row r="62" spans="1:19" ht="15.5">
      <c r="A62" s="9">
        <v>58</v>
      </c>
      <c r="B62" s="9" t="s">
        <v>110</v>
      </c>
      <c r="C62" s="9">
        <v>13</v>
      </c>
      <c r="D62" s="9" t="s">
        <v>35</v>
      </c>
      <c r="E62" s="13" t="s">
        <v>114</v>
      </c>
      <c r="F62" s="11">
        <v>0.6</v>
      </c>
      <c r="G62" s="9" t="s">
        <v>66</v>
      </c>
      <c r="H62" s="12" t="s">
        <v>67</v>
      </c>
      <c r="I62" s="13"/>
      <c r="J62" s="13"/>
      <c r="K62" s="27"/>
      <c r="L62" s="13"/>
      <c r="M62" s="13"/>
      <c r="N62" s="13"/>
      <c r="O62" s="13"/>
      <c r="P62" s="13"/>
      <c r="Q62" s="27"/>
      <c r="R62" s="27"/>
      <c r="S62" s="13"/>
    </row>
    <row r="63" spans="1:19" ht="15.5">
      <c r="A63" s="9">
        <v>59</v>
      </c>
      <c r="B63" s="9" t="s">
        <v>115</v>
      </c>
      <c r="C63" s="9"/>
      <c r="D63" s="9"/>
      <c r="E63" s="13" t="s">
        <v>116</v>
      </c>
      <c r="F63" s="11">
        <v>3.4</v>
      </c>
      <c r="G63" s="9" t="s">
        <v>66</v>
      </c>
      <c r="H63" s="12" t="s">
        <v>67</v>
      </c>
      <c r="I63" s="13"/>
      <c r="J63" s="13"/>
      <c r="K63" s="27"/>
      <c r="L63" s="13"/>
      <c r="M63" s="13"/>
      <c r="N63" s="13"/>
      <c r="O63" s="13"/>
      <c r="P63" s="13"/>
      <c r="Q63" s="27"/>
      <c r="R63" s="27"/>
      <c r="S63" s="13"/>
    </row>
    <row r="64" spans="1:19" ht="15.5">
      <c r="A64" s="9">
        <v>60</v>
      </c>
      <c r="B64" s="9" t="s">
        <v>115</v>
      </c>
      <c r="C64" s="9">
        <v>11</v>
      </c>
      <c r="D64" s="9" t="s">
        <v>35</v>
      </c>
      <c r="E64" s="13" t="s">
        <v>117</v>
      </c>
      <c r="F64" s="11">
        <v>0.3</v>
      </c>
      <c r="G64" s="9" t="s">
        <v>66</v>
      </c>
      <c r="H64" s="12" t="s">
        <v>22</v>
      </c>
      <c r="I64" s="13"/>
      <c r="J64" s="13"/>
      <c r="K64" s="27"/>
      <c r="L64" s="13"/>
      <c r="M64" s="13"/>
      <c r="N64" s="13"/>
      <c r="O64" s="13"/>
      <c r="P64" s="13"/>
      <c r="Q64" s="27"/>
      <c r="R64" s="27"/>
      <c r="S64" s="13"/>
    </row>
    <row r="65" spans="1:19" ht="15.5">
      <c r="A65" s="9">
        <v>61</v>
      </c>
      <c r="B65" s="9" t="s">
        <v>115</v>
      </c>
      <c r="C65" s="9">
        <v>12</v>
      </c>
      <c r="D65" s="9" t="s">
        <v>35</v>
      </c>
      <c r="E65" s="13" t="s">
        <v>118</v>
      </c>
      <c r="F65" s="11">
        <v>0.8</v>
      </c>
      <c r="G65" s="9" t="s">
        <v>66</v>
      </c>
      <c r="H65" s="12" t="s">
        <v>67</v>
      </c>
      <c r="I65" s="13"/>
      <c r="J65" s="13"/>
      <c r="K65" s="27"/>
      <c r="L65" s="13"/>
      <c r="M65" s="13"/>
      <c r="N65" s="13"/>
      <c r="O65" s="13"/>
      <c r="P65" s="13"/>
      <c r="Q65" s="27"/>
      <c r="R65" s="27"/>
      <c r="S65" s="13"/>
    </row>
    <row r="66" spans="1:19" ht="15.5">
      <c r="A66" s="9">
        <v>62</v>
      </c>
      <c r="B66" s="9" t="s">
        <v>115</v>
      </c>
      <c r="C66" s="9">
        <v>13</v>
      </c>
      <c r="D66" s="9" t="s">
        <v>35</v>
      </c>
      <c r="E66" s="13" t="s">
        <v>119</v>
      </c>
      <c r="F66" s="11">
        <v>2.8</v>
      </c>
      <c r="G66" s="9" t="s">
        <v>66</v>
      </c>
      <c r="H66" s="12" t="s">
        <v>67</v>
      </c>
      <c r="I66" s="13"/>
      <c r="J66" s="13"/>
      <c r="K66" s="27"/>
      <c r="L66" s="13"/>
      <c r="M66" s="13"/>
      <c r="N66" s="13"/>
      <c r="O66" s="13"/>
      <c r="P66" s="13"/>
      <c r="Q66" s="27"/>
      <c r="R66" s="27"/>
      <c r="S66" s="13"/>
    </row>
    <row r="67" spans="1:19" ht="15.5">
      <c r="A67" s="9">
        <v>63</v>
      </c>
      <c r="B67" s="9" t="s">
        <v>120</v>
      </c>
      <c r="C67" s="9"/>
      <c r="D67" s="9"/>
      <c r="E67" s="13" t="s">
        <v>121</v>
      </c>
      <c r="F67" s="11">
        <v>19</v>
      </c>
      <c r="G67" s="9" t="s">
        <v>21</v>
      </c>
      <c r="H67" s="12" t="s">
        <v>67</v>
      </c>
      <c r="I67" s="13">
        <v>1164</v>
      </c>
      <c r="J67" s="13"/>
      <c r="K67" s="27">
        <v>164</v>
      </c>
      <c r="L67" s="13"/>
      <c r="M67" s="13"/>
      <c r="N67" s="13"/>
      <c r="O67" s="13"/>
      <c r="P67" s="13"/>
      <c r="Q67" s="27"/>
      <c r="R67" s="27"/>
      <c r="S67" s="13"/>
    </row>
    <row r="68" spans="1:19" ht="15.5">
      <c r="A68" s="9">
        <v>64</v>
      </c>
      <c r="B68" s="9" t="s">
        <v>122</v>
      </c>
      <c r="C68" s="9"/>
      <c r="D68" s="9"/>
      <c r="E68" s="13" t="s">
        <v>123</v>
      </c>
      <c r="F68" s="11">
        <v>28.4</v>
      </c>
      <c r="G68" s="9" t="s">
        <v>21</v>
      </c>
      <c r="H68" s="12" t="s">
        <v>22</v>
      </c>
      <c r="I68" s="13">
        <v>2700</v>
      </c>
      <c r="J68" s="13"/>
      <c r="K68" s="27"/>
      <c r="L68" s="13"/>
      <c r="M68" s="13"/>
      <c r="N68" s="13"/>
      <c r="O68" s="13"/>
      <c r="P68" s="13"/>
      <c r="Q68" s="27"/>
      <c r="R68" s="27"/>
      <c r="S68" s="13"/>
    </row>
    <row r="69" spans="1:19" ht="15.5">
      <c r="A69" s="9">
        <v>65</v>
      </c>
      <c r="B69" s="9" t="s">
        <v>124</v>
      </c>
      <c r="C69" s="9"/>
      <c r="D69" s="9"/>
      <c r="E69" s="13" t="s">
        <v>125</v>
      </c>
      <c r="F69" s="11">
        <v>72.900000000000006</v>
      </c>
      <c r="G69" s="9" t="s">
        <v>21</v>
      </c>
      <c r="H69" s="12" t="s">
        <v>22</v>
      </c>
      <c r="I69" s="13">
        <v>6200</v>
      </c>
      <c r="J69" s="13"/>
      <c r="K69" s="27"/>
      <c r="L69" s="13"/>
      <c r="M69" s="13"/>
      <c r="N69" s="13"/>
      <c r="O69" s="13"/>
      <c r="P69" s="13"/>
      <c r="Q69" s="27"/>
      <c r="R69" s="27"/>
      <c r="S69" s="13"/>
    </row>
    <row r="70" spans="1:19" ht="15.5">
      <c r="A70" s="9">
        <v>66</v>
      </c>
      <c r="B70" s="9" t="s">
        <v>126</v>
      </c>
      <c r="C70" s="9"/>
      <c r="D70" s="9"/>
      <c r="E70" s="13" t="s">
        <v>127</v>
      </c>
      <c r="F70" s="11">
        <v>26.9</v>
      </c>
      <c r="G70" s="9" t="s">
        <v>21</v>
      </c>
      <c r="H70" s="12" t="s">
        <v>22</v>
      </c>
      <c r="I70" s="13">
        <v>2200</v>
      </c>
      <c r="J70" s="13"/>
      <c r="K70" s="27"/>
      <c r="L70" s="13"/>
      <c r="M70" s="13"/>
      <c r="N70" s="13"/>
      <c r="O70" s="13"/>
      <c r="P70" s="13"/>
      <c r="Q70" s="27"/>
      <c r="R70" s="27"/>
      <c r="S70" s="13"/>
    </row>
    <row r="71" spans="1:19" ht="15.5">
      <c r="A71" s="9">
        <v>67</v>
      </c>
      <c r="B71" s="9" t="s">
        <v>128</v>
      </c>
      <c r="C71" s="25"/>
      <c r="D71" s="25"/>
      <c r="E71" s="13" t="s">
        <v>129</v>
      </c>
      <c r="F71" s="11">
        <v>40.9</v>
      </c>
      <c r="G71" s="9" t="s">
        <v>21</v>
      </c>
      <c r="H71" s="9" t="s">
        <v>22</v>
      </c>
      <c r="I71" s="13">
        <v>400</v>
      </c>
      <c r="J71" s="13"/>
      <c r="K71" s="27"/>
      <c r="L71" s="13"/>
      <c r="M71" s="13"/>
      <c r="N71" s="13"/>
      <c r="O71" s="13"/>
      <c r="P71" s="13"/>
      <c r="Q71" s="27"/>
      <c r="R71" s="27"/>
      <c r="S71" s="13"/>
    </row>
    <row r="72" spans="1:19" ht="15.5">
      <c r="A72" s="9">
        <v>68</v>
      </c>
      <c r="B72" s="9" t="s">
        <v>130</v>
      </c>
      <c r="C72" s="25"/>
      <c r="D72" s="25"/>
      <c r="E72" s="13" t="s">
        <v>131</v>
      </c>
      <c r="F72" s="11">
        <v>52</v>
      </c>
      <c r="G72" s="9" t="s">
        <v>21</v>
      </c>
      <c r="H72" s="9" t="s">
        <v>22</v>
      </c>
      <c r="I72" s="13">
        <v>4416</v>
      </c>
      <c r="J72" s="13"/>
      <c r="K72" s="27"/>
      <c r="L72" s="13"/>
      <c r="M72" s="13"/>
      <c r="N72" s="13"/>
      <c r="O72" s="13"/>
      <c r="P72" s="13"/>
      <c r="Q72" s="27"/>
      <c r="R72" s="27"/>
      <c r="S72" s="13"/>
    </row>
    <row r="73" spans="1:19" ht="15.5">
      <c r="A73" s="9">
        <v>69</v>
      </c>
      <c r="B73" s="9" t="s">
        <v>132</v>
      </c>
      <c r="C73" s="25"/>
      <c r="D73" s="25"/>
      <c r="E73" s="13" t="s">
        <v>133</v>
      </c>
      <c r="F73" s="11">
        <v>68.7</v>
      </c>
      <c r="G73" s="9" t="s">
        <v>21</v>
      </c>
      <c r="H73" s="9" t="s">
        <v>22</v>
      </c>
      <c r="I73" s="13">
        <v>11880</v>
      </c>
      <c r="J73" s="13"/>
      <c r="K73" s="27"/>
      <c r="L73" s="13"/>
      <c r="M73" s="13"/>
      <c r="N73" s="13"/>
      <c r="O73" s="13"/>
      <c r="P73" s="13"/>
      <c r="Q73" s="27"/>
      <c r="R73" s="27"/>
      <c r="S73" s="13"/>
    </row>
    <row r="74" spans="1:19" ht="15.5">
      <c r="A74" s="9">
        <v>70</v>
      </c>
      <c r="B74" s="9" t="s">
        <v>134</v>
      </c>
      <c r="C74" s="9"/>
      <c r="D74" s="9"/>
      <c r="E74" s="13" t="s">
        <v>135</v>
      </c>
      <c r="F74" s="11">
        <v>57.1</v>
      </c>
      <c r="G74" s="9" t="s">
        <v>21</v>
      </c>
      <c r="H74" s="12" t="s">
        <v>22</v>
      </c>
      <c r="I74" s="13">
        <v>5000</v>
      </c>
      <c r="J74" s="13"/>
      <c r="K74" s="27"/>
      <c r="L74" s="13"/>
      <c r="M74" s="13"/>
      <c r="N74" s="13"/>
      <c r="O74" s="13"/>
      <c r="P74" s="13"/>
      <c r="Q74" s="27"/>
      <c r="R74" s="27"/>
      <c r="S74" s="13"/>
    </row>
    <row r="75" spans="1:19" ht="15.5">
      <c r="A75" s="9">
        <v>71</v>
      </c>
      <c r="B75" s="9" t="s">
        <v>136</v>
      </c>
      <c r="C75" s="9"/>
      <c r="D75" s="9"/>
      <c r="E75" s="13" t="s">
        <v>137</v>
      </c>
      <c r="F75" s="11">
        <v>6.4</v>
      </c>
      <c r="G75" s="9" t="s">
        <v>21</v>
      </c>
      <c r="H75" s="12" t="s">
        <v>22</v>
      </c>
      <c r="I75" s="13"/>
      <c r="J75" s="13"/>
      <c r="K75" s="27"/>
      <c r="L75" s="13"/>
      <c r="M75" s="13"/>
      <c r="N75" s="13"/>
      <c r="O75" s="13"/>
      <c r="P75" s="13"/>
      <c r="Q75" s="27"/>
      <c r="R75" s="27"/>
      <c r="S75" s="13"/>
    </row>
    <row r="76" spans="1:19" ht="15.5">
      <c r="A76" s="9">
        <v>72</v>
      </c>
      <c r="B76" s="9" t="s">
        <v>136</v>
      </c>
      <c r="C76" s="9">
        <v>11</v>
      </c>
      <c r="D76" s="9" t="s">
        <v>35</v>
      </c>
      <c r="E76" s="13" t="s">
        <v>138</v>
      </c>
      <c r="F76" s="11">
        <v>3.4</v>
      </c>
      <c r="G76" s="9" t="s">
        <v>21</v>
      </c>
      <c r="H76" s="12" t="s">
        <v>22</v>
      </c>
      <c r="I76" s="13"/>
      <c r="J76" s="13"/>
      <c r="K76" s="27"/>
      <c r="L76" s="13"/>
      <c r="M76" s="13"/>
      <c r="N76" s="13"/>
      <c r="O76" s="13"/>
      <c r="P76" s="13"/>
      <c r="Q76" s="27"/>
      <c r="R76" s="27"/>
      <c r="S76" s="13"/>
    </row>
    <row r="77" spans="1:19" ht="15.5">
      <c r="A77" s="9">
        <v>73</v>
      </c>
      <c r="B77" s="9" t="s">
        <v>136</v>
      </c>
      <c r="C77" s="9">
        <v>12</v>
      </c>
      <c r="D77" s="9" t="s">
        <v>35</v>
      </c>
      <c r="E77" s="13" t="s">
        <v>139</v>
      </c>
      <c r="F77" s="11">
        <v>0.3</v>
      </c>
      <c r="G77" s="9" t="s">
        <v>21</v>
      </c>
      <c r="H77" s="12" t="s">
        <v>22</v>
      </c>
      <c r="I77" s="13"/>
      <c r="J77" s="13"/>
      <c r="K77" s="27"/>
      <c r="L77" s="13"/>
      <c r="M77" s="13"/>
      <c r="N77" s="13"/>
      <c r="O77" s="13"/>
      <c r="P77" s="13"/>
      <c r="Q77" s="27"/>
      <c r="R77" s="27"/>
      <c r="S77" s="13"/>
    </row>
    <row r="78" spans="1:19" ht="15.5">
      <c r="A78" s="9">
        <v>74</v>
      </c>
      <c r="B78" s="9" t="s">
        <v>136</v>
      </c>
      <c r="C78" s="9">
        <v>13</v>
      </c>
      <c r="D78" s="9" t="s">
        <v>35</v>
      </c>
      <c r="E78" s="13" t="s">
        <v>140</v>
      </c>
      <c r="F78" s="11">
        <v>0.7</v>
      </c>
      <c r="G78" s="9" t="s">
        <v>21</v>
      </c>
      <c r="H78" s="12" t="s">
        <v>22</v>
      </c>
      <c r="I78" s="13"/>
      <c r="J78" s="13"/>
      <c r="K78" s="27"/>
      <c r="L78" s="13"/>
      <c r="M78" s="13"/>
      <c r="N78" s="13"/>
      <c r="O78" s="13"/>
      <c r="P78" s="13"/>
      <c r="Q78" s="27"/>
      <c r="R78" s="27"/>
      <c r="S78" s="13"/>
    </row>
    <row r="79" spans="1:19" ht="15.5">
      <c r="A79" s="9">
        <v>75</v>
      </c>
      <c r="B79" s="9" t="s">
        <v>136</v>
      </c>
      <c r="C79" s="9">
        <v>14</v>
      </c>
      <c r="D79" s="9" t="s">
        <v>35</v>
      </c>
      <c r="E79" s="13" t="s">
        <v>141</v>
      </c>
      <c r="F79" s="11">
        <v>0.5</v>
      </c>
      <c r="G79" s="9" t="s">
        <v>21</v>
      </c>
      <c r="H79" s="12" t="s">
        <v>22</v>
      </c>
      <c r="I79" s="13"/>
      <c r="J79" s="13"/>
      <c r="K79" s="27"/>
      <c r="L79" s="13"/>
      <c r="M79" s="13"/>
      <c r="N79" s="13"/>
      <c r="O79" s="13"/>
      <c r="P79" s="13"/>
      <c r="Q79" s="27"/>
      <c r="R79" s="27"/>
      <c r="S79" s="13"/>
    </row>
    <row r="80" spans="1:19" ht="15.5">
      <c r="A80" s="9">
        <v>76</v>
      </c>
      <c r="B80" s="9" t="s">
        <v>142</v>
      </c>
      <c r="C80" s="9"/>
      <c r="D80" s="9"/>
      <c r="E80" s="13" t="s">
        <v>143</v>
      </c>
      <c r="F80" s="11">
        <v>0.5</v>
      </c>
      <c r="G80" s="9" t="s">
        <v>21</v>
      </c>
      <c r="H80" s="12" t="s">
        <v>22</v>
      </c>
      <c r="I80" s="13">
        <v>1500</v>
      </c>
      <c r="J80" s="13"/>
      <c r="K80" s="27"/>
      <c r="L80" s="13"/>
      <c r="M80" s="13"/>
      <c r="N80" s="13"/>
      <c r="O80" s="13"/>
      <c r="P80" s="13"/>
      <c r="Q80" s="27"/>
      <c r="R80" s="27"/>
      <c r="S80" s="13"/>
    </row>
    <row r="81" spans="1:19" ht="15.5">
      <c r="A81" s="9">
        <v>77</v>
      </c>
      <c r="B81" s="9" t="s">
        <v>142</v>
      </c>
      <c r="C81" s="9">
        <v>11</v>
      </c>
      <c r="D81" s="9" t="s">
        <v>35</v>
      </c>
      <c r="E81" s="13" t="s">
        <v>144</v>
      </c>
      <c r="F81" s="11">
        <v>1.2</v>
      </c>
      <c r="G81" s="9" t="s">
        <v>21</v>
      </c>
      <c r="H81" s="12" t="s">
        <v>22</v>
      </c>
      <c r="I81" s="13"/>
      <c r="J81" s="13"/>
      <c r="K81" s="27"/>
      <c r="L81" s="13"/>
      <c r="M81" s="13"/>
      <c r="N81" s="13"/>
      <c r="O81" s="13"/>
      <c r="P81" s="13"/>
      <c r="Q81" s="27"/>
      <c r="R81" s="27"/>
      <c r="S81" s="13"/>
    </row>
    <row r="82" spans="1:19" ht="15.5">
      <c r="A82" s="9">
        <v>78</v>
      </c>
      <c r="B82" s="9" t="s">
        <v>142</v>
      </c>
      <c r="C82" s="9">
        <v>12</v>
      </c>
      <c r="D82" s="9" t="s">
        <v>35</v>
      </c>
      <c r="E82" s="13" t="s">
        <v>145</v>
      </c>
      <c r="F82" s="11">
        <v>0.8</v>
      </c>
      <c r="G82" s="9" t="s">
        <v>21</v>
      </c>
      <c r="H82" s="12" t="s">
        <v>22</v>
      </c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</row>
    <row r="83" spans="1:19" ht="15.5">
      <c r="A83" s="9">
        <v>79</v>
      </c>
      <c r="B83" s="9" t="s">
        <v>142</v>
      </c>
      <c r="C83" s="9">
        <v>13</v>
      </c>
      <c r="D83" s="9" t="s">
        <v>35</v>
      </c>
      <c r="E83" s="13" t="s">
        <v>146</v>
      </c>
      <c r="F83" s="11">
        <v>1.2</v>
      </c>
      <c r="G83" s="9" t="s">
        <v>21</v>
      </c>
      <c r="H83" s="12" t="s">
        <v>22</v>
      </c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</row>
    <row r="84" spans="1:19" ht="15.5">
      <c r="A84" s="9">
        <v>80</v>
      </c>
      <c r="B84" s="9" t="s">
        <v>142</v>
      </c>
      <c r="C84" s="9">
        <v>14</v>
      </c>
      <c r="D84" s="9" t="s">
        <v>35</v>
      </c>
      <c r="E84" s="13" t="s">
        <v>147</v>
      </c>
      <c r="F84" s="11">
        <v>10.1</v>
      </c>
      <c r="G84" s="9" t="s">
        <v>21</v>
      </c>
      <c r="H84" s="12" t="s">
        <v>22</v>
      </c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</row>
    <row r="85" spans="1:19" ht="15.5">
      <c r="A85" s="9">
        <v>81</v>
      </c>
      <c r="B85" s="9" t="s">
        <v>142</v>
      </c>
      <c r="C85" s="9">
        <v>15</v>
      </c>
      <c r="D85" s="9" t="s">
        <v>35</v>
      </c>
      <c r="E85" s="13" t="s">
        <v>148</v>
      </c>
      <c r="F85" s="11">
        <v>1</v>
      </c>
      <c r="G85" s="9" t="s">
        <v>21</v>
      </c>
      <c r="H85" s="12" t="s">
        <v>22</v>
      </c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</row>
    <row r="86" spans="1:19" ht="15.5">
      <c r="A86" s="9">
        <v>82</v>
      </c>
      <c r="B86" s="9" t="s">
        <v>142</v>
      </c>
      <c r="C86" s="9">
        <v>16</v>
      </c>
      <c r="D86" s="9" t="s">
        <v>35</v>
      </c>
      <c r="E86" s="13" t="s">
        <v>149</v>
      </c>
      <c r="F86" s="11">
        <v>42.1</v>
      </c>
      <c r="G86" s="9" t="s">
        <v>21</v>
      </c>
      <c r="H86" s="12" t="s">
        <v>22</v>
      </c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</row>
    <row r="87" spans="1:19" ht="15.5">
      <c r="A87" s="9">
        <v>83</v>
      </c>
      <c r="B87" s="9" t="s">
        <v>150</v>
      </c>
      <c r="C87" s="9"/>
      <c r="D87" s="9"/>
      <c r="E87" s="13" t="s">
        <v>151</v>
      </c>
      <c r="F87" s="11">
        <v>41</v>
      </c>
      <c r="G87" s="9" t="s">
        <v>21</v>
      </c>
      <c r="H87" s="12" t="s">
        <v>22</v>
      </c>
      <c r="I87" s="13">
        <v>3200</v>
      </c>
      <c r="J87" s="13"/>
      <c r="K87" s="13"/>
      <c r="L87" s="13"/>
      <c r="M87" s="13"/>
      <c r="N87" s="13"/>
      <c r="O87" s="13"/>
      <c r="P87" s="13"/>
      <c r="Q87" s="13"/>
      <c r="R87" s="13"/>
      <c r="S87" s="13"/>
    </row>
    <row r="88" spans="1:19" ht="15.5">
      <c r="A88" s="9">
        <v>84</v>
      </c>
      <c r="B88" s="9" t="s">
        <v>152</v>
      </c>
      <c r="C88" s="9"/>
      <c r="D88" s="9"/>
      <c r="E88" s="13" t="s">
        <v>153</v>
      </c>
      <c r="F88" s="11">
        <v>53.3</v>
      </c>
      <c r="G88" s="9" t="s">
        <v>21</v>
      </c>
      <c r="H88" s="12" t="s">
        <v>22</v>
      </c>
      <c r="I88" s="13">
        <v>2000</v>
      </c>
      <c r="J88" s="13"/>
      <c r="K88" s="13"/>
      <c r="L88" s="13"/>
      <c r="M88" s="13"/>
      <c r="N88" s="13"/>
      <c r="O88" s="13"/>
      <c r="P88" s="13"/>
      <c r="Q88" s="13"/>
      <c r="R88" s="13"/>
      <c r="S88" s="13"/>
    </row>
    <row r="89" spans="1:19" ht="15.5">
      <c r="A89" s="9">
        <v>85</v>
      </c>
      <c r="B89" s="9" t="s">
        <v>154</v>
      </c>
      <c r="C89" s="9"/>
      <c r="D89" s="9"/>
      <c r="E89" s="13" t="s">
        <v>155</v>
      </c>
      <c r="F89" s="11">
        <v>57</v>
      </c>
      <c r="G89" s="9" t="s">
        <v>21</v>
      </c>
      <c r="H89" s="12" t="s">
        <v>22</v>
      </c>
      <c r="I89" s="13">
        <v>2300</v>
      </c>
      <c r="J89" s="13"/>
      <c r="K89" s="13"/>
      <c r="L89" s="13"/>
      <c r="M89" s="13"/>
      <c r="N89" s="13"/>
      <c r="O89" s="13"/>
      <c r="P89" s="13"/>
      <c r="Q89" s="13"/>
      <c r="R89" s="13"/>
      <c r="S89" s="13"/>
    </row>
    <row r="90" spans="1:19" ht="15.5">
      <c r="A90" s="9">
        <v>86</v>
      </c>
      <c r="B90" s="9" t="s">
        <v>156</v>
      </c>
      <c r="C90" s="9"/>
      <c r="D90" s="9"/>
      <c r="E90" s="13" t="s">
        <v>157</v>
      </c>
      <c r="F90" s="11">
        <v>15.9</v>
      </c>
      <c r="G90" s="9" t="s">
        <v>21</v>
      </c>
      <c r="H90" s="12" t="s">
        <v>22</v>
      </c>
      <c r="I90" s="13">
        <v>800</v>
      </c>
      <c r="J90" s="13"/>
      <c r="K90" s="13"/>
      <c r="L90" s="13"/>
      <c r="M90" s="13"/>
      <c r="N90" s="13"/>
      <c r="O90" s="13"/>
      <c r="P90" s="13"/>
      <c r="Q90" s="13"/>
      <c r="R90" s="13"/>
      <c r="S90" s="13"/>
    </row>
    <row r="91" spans="1:19" ht="15.5">
      <c r="A91" s="9">
        <v>87</v>
      </c>
      <c r="B91" s="9" t="s">
        <v>158</v>
      </c>
      <c r="C91" s="9">
        <v>1</v>
      </c>
      <c r="D91" s="9"/>
      <c r="E91" s="13" t="s">
        <v>159</v>
      </c>
      <c r="F91" s="11">
        <v>23.7</v>
      </c>
      <c r="G91" s="12" t="s">
        <v>21</v>
      </c>
      <c r="H91" s="12" t="s">
        <v>22</v>
      </c>
      <c r="I91" s="13">
        <v>1800</v>
      </c>
      <c r="J91" s="13"/>
      <c r="K91" s="13"/>
      <c r="L91" s="13"/>
      <c r="M91" s="13"/>
      <c r="N91" s="13"/>
      <c r="O91" s="13"/>
      <c r="P91" s="13"/>
      <c r="Q91" s="13"/>
      <c r="R91" s="13"/>
      <c r="S91" s="13"/>
    </row>
    <row r="92" spans="1:19" ht="15.5">
      <c r="A92" s="9">
        <v>88</v>
      </c>
      <c r="B92" s="9" t="s">
        <v>158</v>
      </c>
      <c r="C92" s="9">
        <v>2</v>
      </c>
      <c r="D92" s="9"/>
      <c r="E92" s="13" t="s">
        <v>160</v>
      </c>
      <c r="F92" s="11">
        <v>28.5</v>
      </c>
      <c r="G92" s="12" t="s">
        <v>21</v>
      </c>
      <c r="H92" s="12" t="s">
        <v>22</v>
      </c>
      <c r="I92" s="13">
        <v>680</v>
      </c>
      <c r="J92" s="13"/>
      <c r="K92" s="13"/>
      <c r="L92" s="13"/>
      <c r="M92" s="13"/>
      <c r="N92" s="13"/>
      <c r="O92" s="13"/>
      <c r="P92" s="13"/>
      <c r="Q92" s="13"/>
      <c r="R92" s="13"/>
      <c r="S92" s="13"/>
    </row>
    <row r="93" spans="1:19" ht="15.5">
      <c r="A93" s="9">
        <v>89</v>
      </c>
      <c r="B93" s="9" t="s">
        <v>161</v>
      </c>
      <c r="C93" s="9"/>
      <c r="D93" s="9"/>
      <c r="E93" s="13" t="s">
        <v>162</v>
      </c>
      <c r="F93" s="11">
        <v>48.8</v>
      </c>
      <c r="G93" s="12" t="s">
        <v>21</v>
      </c>
      <c r="H93" s="12" t="s">
        <v>22</v>
      </c>
      <c r="I93" s="13">
        <v>880</v>
      </c>
      <c r="J93" s="13"/>
      <c r="K93" s="13"/>
      <c r="L93" s="13"/>
      <c r="M93" s="13"/>
      <c r="N93" s="13"/>
      <c r="O93" s="13"/>
      <c r="P93" s="13"/>
      <c r="Q93" s="13"/>
      <c r="R93" s="13"/>
      <c r="S93" s="13"/>
    </row>
    <row r="94" spans="1:19" ht="15.5">
      <c r="A94" s="9">
        <v>90</v>
      </c>
      <c r="B94" s="9" t="s">
        <v>163</v>
      </c>
      <c r="C94" s="9"/>
      <c r="D94" s="9"/>
      <c r="E94" s="13" t="s">
        <v>164</v>
      </c>
      <c r="F94" s="11">
        <v>42</v>
      </c>
      <c r="G94" s="12" t="s">
        <v>21</v>
      </c>
      <c r="H94" s="12" t="s">
        <v>22</v>
      </c>
      <c r="I94" s="13">
        <v>800</v>
      </c>
      <c r="J94" s="13"/>
      <c r="K94" s="13"/>
      <c r="L94" s="13"/>
      <c r="M94" s="13"/>
      <c r="N94" s="13"/>
      <c r="O94" s="13"/>
      <c r="P94" s="13"/>
      <c r="Q94" s="13"/>
      <c r="R94" s="13"/>
      <c r="S94" s="13"/>
    </row>
    <row r="95" spans="1:19" ht="15.5">
      <c r="A95" s="9">
        <v>91</v>
      </c>
      <c r="B95" s="9" t="s">
        <v>165</v>
      </c>
      <c r="C95" s="9"/>
      <c r="D95" s="9"/>
      <c r="E95" s="13" t="s">
        <v>166</v>
      </c>
      <c r="F95" s="11">
        <v>66</v>
      </c>
      <c r="G95" s="12" t="s">
        <v>21</v>
      </c>
      <c r="H95" s="12" t="s">
        <v>22</v>
      </c>
      <c r="I95" s="13">
        <v>1200</v>
      </c>
      <c r="J95" s="13"/>
      <c r="K95" s="13"/>
      <c r="L95" s="13"/>
      <c r="M95" s="13"/>
      <c r="N95" s="13"/>
      <c r="O95" s="13"/>
      <c r="P95" s="13"/>
      <c r="Q95" s="13"/>
      <c r="R95" s="13"/>
      <c r="S95" s="13"/>
    </row>
    <row r="96" spans="1:19" ht="15.5">
      <c r="A96" s="9">
        <v>92</v>
      </c>
      <c r="B96" s="9" t="s">
        <v>167</v>
      </c>
      <c r="C96" s="9"/>
      <c r="D96" s="9"/>
      <c r="E96" s="13" t="s">
        <v>168</v>
      </c>
      <c r="F96" s="11">
        <v>17.5</v>
      </c>
      <c r="G96" s="12" t="s">
        <v>66</v>
      </c>
      <c r="H96" s="12" t="s">
        <v>67</v>
      </c>
      <c r="I96" s="13">
        <v>600</v>
      </c>
      <c r="J96" s="13"/>
      <c r="K96" s="13"/>
      <c r="L96" s="13"/>
      <c r="M96" s="13"/>
      <c r="N96" s="13"/>
      <c r="O96" s="13"/>
      <c r="P96" s="13"/>
      <c r="Q96" s="13"/>
      <c r="R96" s="13"/>
      <c r="S96" s="13"/>
    </row>
    <row r="97" spans="1:19" ht="15.5">
      <c r="A97" s="9">
        <v>93</v>
      </c>
      <c r="B97" s="9" t="s">
        <v>169</v>
      </c>
      <c r="C97" s="9"/>
      <c r="D97" s="9"/>
      <c r="E97" s="13" t="s">
        <v>170</v>
      </c>
      <c r="F97" s="11">
        <v>28.9</v>
      </c>
      <c r="G97" s="12" t="s">
        <v>66</v>
      </c>
      <c r="H97" s="12" t="s">
        <v>67</v>
      </c>
      <c r="I97" s="13">
        <v>4450</v>
      </c>
      <c r="J97" s="13"/>
      <c r="K97" s="13">
        <v>4750</v>
      </c>
      <c r="L97" s="13"/>
      <c r="M97" s="13"/>
      <c r="N97" s="13"/>
      <c r="O97" s="13"/>
      <c r="P97" s="13"/>
      <c r="Q97" s="13"/>
      <c r="R97" s="13"/>
      <c r="S97" s="13"/>
    </row>
    <row r="98" spans="1:19" ht="15.5">
      <c r="A98" s="9">
        <v>94</v>
      </c>
      <c r="B98" s="9" t="s">
        <v>171</v>
      </c>
      <c r="C98" s="9"/>
      <c r="D98" s="9"/>
      <c r="E98" s="13" t="s">
        <v>172</v>
      </c>
      <c r="F98" s="11">
        <v>1.5</v>
      </c>
      <c r="G98" s="12" t="s">
        <v>66</v>
      </c>
      <c r="H98" s="12" t="s">
        <v>67</v>
      </c>
      <c r="I98" s="13">
        <v>240</v>
      </c>
      <c r="J98" s="13"/>
      <c r="K98" s="13"/>
      <c r="L98" s="13"/>
      <c r="M98" s="13"/>
      <c r="N98" s="13"/>
      <c r="O98" s="13"/>
      <c r="P98" s="13"/>
      <c r="Q98" s="13"/>
      <c r="R98" s="13"/>
      <c r="S98" s="13"/>
    </row>
    <row r="99" spans="1:19" ht="15.5">
      <c r="A99" s="9">
        <v>95</v>
      </c>
      <c r="B99" s="9" t="s">
        <v>173</v>
      </c>
      <c r="C99" s="9"/>
      <c r="D99" s="9"/>
      <c r="E99" s="13" t="s">
        <v>174</v>
      </c>
      <c r="F99" s="11">
        <v>47.9</v>
      </c>
      <c r="G99" s="9" t="s">
        <v>66</v>
      </c>
      <c r="H99" s="12" t="s">
        <v>22</v>
      </c>
      <c r="I99" s="13">
        <v>240</v>
      </c>
      <c r="J99" s="13"/>
      <c r="K99" s="13">
        <v>240</v>
      </c>
      <c r="L99" s="13"/>
      <c r="M99" s="13"/>
      <c r="N99" s="13"/>
      <c r="O99" s="13"/>
      <c r="P99" s="13"/>
      <c r="Q99" s="13"/>
      <c r="R99" s="13"/>
      <c r="S99" s="13"/>
    </row>
    <row r="100" spans="1:19" ht="15.5">
      <c r="A100" s="9">
        <v>96</v>
      </c>
      <c r="B100" s="9" t="s">
        <v>175</v>
      </c>
      <c r="C100" s="9"/>
      <c r="D100" s="9"/>
      <c r="E100" s="13" t="s">
        <v>176</v>
      </c>
      <c r="F100" s="11">
        <v>33.700000000000003</v>
      </c>
      <c r="G100" s="9" t="s">
        <v>66</v>
      </c>
      <c r="H100" s="12" t="s">
        <v>22</v>
      </c>
      <c r="I100" s="13">
        <v>600</v>
      </c>
      <c r="J100" s="13"/>
      <c r="K100" s="13">
        <v>400</v>
      </c>
      <c r="L100" s="13"/>
      <c r="M100" s="13"/>
      <c r="N100" s="13"/>
      <c r="O100" s="13"/>
      <c r="P100" s="13"/>
      <c r="Q100" s="13"/>
      <c r="R100" s="13"/>
      <c r="S100" s="13"/>
    </row>
    <row r="101" spans="1:19" ht="15.5">
      <c r="A101" s="9">
        <v>97</v>
      </c>
      <c r="B101" s="9" t="s">
        <v>177</v>
      </c>
      <c r="C101" s="9"/>
      <c r="D101" s="9"/>
      <c r="E101" s="13" t="s">
        <v>178</v>
      </c>
      <c r="F101" s="11">
        <v>27</v>
      </c>
      <c r="G101" s="9" t="s">
        <v>66</v>
      </c>
      <c r="H101" s="12" t="s">
        <v>22</v>
      </c>
      <c r="I101" s="13">
        <v>240</v>
      </c>
      <c r="J101" s="13"/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:19" ht="15.5">
      <c r="A102" s="9">
        <v>98</v>
      </c>
      <c r="B102" s="9" t="s">
        <v>179</v>
      </c>
      <c r="C102" s="9"/>
      <c r="D102" s="9"/>
      <c r="E102" s="13" t="s">
        <v>180</v>
      </c>
      <c r="F102" s="11">
        <v>40.700000000000003</v>
      </c>
      <c r="G102" s="9" t="s">
        <v>66</v>
      </c>
      <c r="H102" s="12" t="s">
        <v>22</v>
      </c>
      <c r="I102" s="13">
        <v>998</v>
      </c>
      <c r="J102" s="13"/>
      <c r="K102" s="13">
        <v>398</v>
      </c>
      <c r="L102" s="13"/>
      <c r="M102" s="13"/>
      <c r="N102" s="13"/>
      <c r="O102" s="13"/>
      <c r="P102" s="13"/>
      <c r="Q102" s="13"/>
      <c r="R102" s="13"/>
      <c r="S102" s="13"/>
    </row>
    <row r="103" spans="1:19" ht="15.5">
      <c r="A103" s="9">
        <v>99</v>
      </c>
      <c r="B103" s="9" t="s">
        <v>181</v>
      </c>
      <c r="C103" s="9"/>
      <c r="D103" s="9"/>
      <c r="E103" s="13" t="s">
        <v>182</v>
      </c>
      <c r="F103" s="11">
        <v>20.6</v>
      </c>
      <c r="G103" s="9" t="s">
        <v>21</v>
      </c>
      <c r="H103" s="12" t="s">
        <v>22</v>
      </c>
      <c r="I103" s="13">
        <v>1000</v>
      </c>
      <c r="J103" s="13"/>
      <c r="K103" s="13"/>
      <c r="L103" s="13">
        <v>120</v>
      </c>
      <c r="M103" s="13"/>
      <c r="N103" s="13"/>
      <c r="O103" s="13"/>
      <c r="P103" s="13"/>
      <c r="Q103" s="13"/>
      <c r="R103" s="13"/>
      <c r="S103" s="13"/>
    </row>
    <row r="104" spans="1:19" ht="15.5">
      <c r="A104" s="9">
        <v>100</v>
      </c>
      <c r="B104" s="9" t="s">
        <v>183</v>
      </c>
      <c r="C104" s="9"/>
      <c r="D104" s="9"/>
      <c r="E104" s="13" t="s">
        <v>184</v>
      </c>
      <c r="F104" s="11">
        <v>12.3</v>
      </c>
      <c r="G104" s="9" t="s">
        <v>21</v>
      </c>
      <c r="H104" s="12" t="s">
        <v>22</v>
      </c>
      <c r="I104" s="13">
        <v>620</v>
      </c>
      <c r="J104" s="13"/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:19" ht="15.5">
      <c r="A105" s="9">
        <v>101</v>
      </c>
      <c r="B105" s="9" t="s">
        <v>185</v>
      </c>
      <c r="C105" s="9"/>
      <c r="D105" s="9"/>
      <c r="E105" s="13" t="s">
        <v>186</v>
      </c>
      <c r="F105" s="11">
        <v>50.9</v>
      </c>
      <c r="G105" s="9" t="s">
        <v>21</v>
      </c>
      <c r="H105" s="12" t="s">
        <v>22</v>
      </c>
      <c r="I105" s="13">
        <v>1400</v>
      </c>
      <c r="J105" s="13"/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:19" ht="15.5">
      <c r="A106" s="9">
        <v>102</v>
      </c>
      <c r="B106" s="9" t="s">
        <v>187</v>
      </c>
      <c r="C106" s="9"/>
      <c r="D106" s="9"/>
      <c r="E106" s="13" t="s">
        <v>188</v>
      </c>
      <c r="F106" s="11">
        <v>19</v>
      </c>
      <c r="G106" s="9" t="s">
        <v>21</v>
      </c>
      <c r="H106" s="12" t="s">
        <v>22</v>
      </c>
      <c r="I106" s="13">
        <v>440</v>
      </c>
      <c r="J106" s="13"/>
      <c r="K106" s="13"/>
      <c r="L106" s="13"/>
      <c r="M106" s="13"/>
      <c r="N106" s="13"/>
      <c r="O106" s="13"/>
      <c r="P106" s="13"/>
      <c r="Q106" s="13"/>
      <c r="R106" s="13"/>
      <c r="S106" s="13"/>
    </row>
    <row r="107" spans="1:19" ht="15.5">
      <c r="A107" s="9">
        <v>103</v>
      </c>
      <c r="B107" s="9" t="s">
        <v>189</v>
      </c>
      <c r="C107" s="9"/>
      <c r="D107" s="9"/>
      <c r="E107" s="13" t="s">
        <v>190</v>
      </c>
      <c r="F107" s="11">
        <v>1.3</v>
      </c>
      <c r="G107" s="9" t="s">
        <v>21</v>
      </c>
      <c r="H107" s="12" t="s">
        <v>67</v>
      </c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</row>
    <row r="108" spans="1:19" ht="15.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5">
      <c r="A111" s="29"/>
      <c r="B111" s="29"/>
      <c r="C111" s="29"/>
      <c r="D111" s="29"/>
      <c r="E111" s="29"/>
      <c r="F111" s="33"/>
      <c r="G111" s="29"/>
      <c r="H111" s="29"/>
      <c r="I111" s="34"/>
      <c r="J111" s="29"/>
      <c r="K111" s="29"/>
      <c r="L111" s="29"/>
      <c r="M111" s="29"/>
      <c r="N111" s="29"/>
      <c r="O111" s="29"/>
      <c r="P111" s="29"/>
      <c r="Q111" s="29"/>
      <c r="R111" s="29"/>
      <c r="S111" s="34"/>
    </row>
    <row r="112" spans="1:19" ht="15.5">
      <c r="A112" s="29"/>
      <c r="B112" s="29"/>
      <c r="C112" s="29"/>
      <c r="D112" s="29"/>
      <c r="E112" s="29"/>
      <c r="F112" s="29"/>
      <c r="G112" s="29"/>
      <c r="H112" s="29"/>
      <c r="I112" s="34"/>
      <c r="J112" s="29"/>
      <c r="K112" s="29"/>
      <c r="L112" s="29"/>
      <c r="M112" s="29"/>
      <c r="N112" s="29"/>
      <c r="O112" s="29"/>
      <c r="P112" s="29"/>
      <c r="Q112" s="29"/>
      <c r="R112" s="29"/>
      <c r="S112" s="34"/>
    </row>
    <row r="113" spans="1:19" ht="15.5">
      <c r="A113" s="29"/>
      <c r="B113" s="29"/>
      <c r="C113" s="29"/>
      <c r="D113" s="29"/>
      <c r="E113" s="29"/>
      <c r="F113" s="29"/>
      <c r="G113" s="29"/>
      <c r="H113" s="29"/>
      <c r="I113" s="34"/>
      <c r="J113" s="29"/>
      <c r="K113" s="29"/>
      <c r="L113" s="29"/>
      <c r="M113" s="29"/>
      <c r="N113" s="29"/>
      <c r="O113" s="29"/>
      <c r="P113" s="29"/>
      <c r="Q113" s="29"/>
      <c r="R113" s="29"/>
      <c r="S113" s="34"/>
    </row>
    <row r="114" spans="1:19" ht="15.5">
      <c r="A114" s="29"/>
      <c r="B114" s="29"/>
      <c r="C114" s="29"/>
      <c r="D114" s="29"/>
      <c r="E114" s="29"/>
      <c r="F114" s="29"/>
      <c r="G114" s="29"/>
      <c r="H114" s="29"/>
      <c r="I114" s="34"/>
      <c r="J114" s="29"/>
      <c r="K114" s="29"/>
      <c r="L114" s="29"/>
      <c r="M114" s="29"/>
      <c r="N114" s="29"/>
      <c r="O114" s="29"/>
      <c r="P114" s="29"/>
      <c r="Q114" s="29"/>
      <c r="R114" s="29"/>
      <c r="S114" s="34"/>
    </row>
    <row r="115" spans="1:19" ht="15.5">
      <c r="A115" s="29"/>
      <c r="B115" s="29"/>
      <c r="C115" s="29"/>
      <c r="D115" s="29"/>
      <c r="E115" s="29"/>
      <c r="F115" s="29"/>
      <c r="G115" s="29"/>
      <c r="H115" s="29"/>
      <c r="I115" s="34"/>
      <c r="J115" s="29"/>
      <c r="K115" s="29"/>
      <c r="L115" s="29"/>
      <c r="M115" s="29"/>
      <c r="N115" s="29"/>
      <c r="O115" s="29"/>
      <c r="P115" s="29"/>
      <c r="Q115" s="29"/>
      <c r="R115" s="29"/>
      <c r="S115" s="34"/>
    </row>
    <row r="116" spans="1:19" ht="15.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32"/>
      <c r="M117" s="29"/>
      <c r="N117" s="29"/>
      <c r="O117" s="29"/>
      <c r="P117" s="29"/>
      <c r="Q117" s="29"/>
      <c r="R117" s="29"/>
      <c r="S117" s="29"/>
    </row>
    <row r="118" spans="1:19" ht="15.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</row>
    <row r="222" spans="1:19" ht="15.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</row>
    <row r="223" spans="1:19" ht="15.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</row>
    <row r="224" spans="1:19" ht="15.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</row>
    <row r="225" spans="1:19" ht="15.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</row>
    <row r="226" spans="1:19" ht="15.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</row>
    <row r="227" spans="1:19" ht="15.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</row>
    <row r="228" spans="1:19" ht="15.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</row>
    <row r="229" spans="1:19" ht="15.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</row>
    <row r="230" spans="1:19" ht="15.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</row>
    <row r="231" spans="1:19" ht="15.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</row>
    <row r="232" spans="1:19" ht="15.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</row>
    <row r="233" spans="1:19" ht="15.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</row>
    <row r="234" spans="1:19" ht="15.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</row>
    <row r="235" spans="1:19" ht="15.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</row>
    <row r="236" spans="1:19" ht="15.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</row>
    <row r="237" spans="1:19" ht="15.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</row>
    <row r="238" spans="1:19" ht="15.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</row>
    <row r="239" spans="1:19" ht="15.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</row>
    <row r="240" spans="1:19" ht="15.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</row>
    <row r="241" spans="1:19" ht="15.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</row>
    <row r="242" spans="1:19" ht="15.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</row>
    <row r="243" spans="1:19" ht="15.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</row>
    <row r="244" spans="1:19" ht="15.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</row>
    <row r="245" spans="1:19" ht="15.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</row>
    <row r="246" spans="1:19" ht="15.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</row>
    <row r="247" spans="1:19" ht="15.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</row>
    <row r="248" spans="1:19" ht="15.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</row>
    <row r="249" spans="1:19" ht="15.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</row>
    <row r="250" spans="1:19" ht="15.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</row>
    <row r="251" spans="1:19" ht="15.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</row>
    <row r="252" spans="1:19" ht="15.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</row>
    <row r="253" spans="1:19" ht="15.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</row>
    <row r="254" spans="1:19" ht="15.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</row>
    <row r="255" spans="1:19" ht="15.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</row>
    <row r="256" spans="1:19" ht="15.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</row>
    <row r="257" spans="1:19" ht="15.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</row>
    <row r="258" spans="1:19" ht="15.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</row>
    <row r="259" spans="1:19" ht="15.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</row>
    <row r="260" spans="1:19" ht="15.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</row>
    <row r="261" spans="1:19" ht="15.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</row>
    <row r="262" spans="1:19" ht="15.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</row>
    <row r="263" spans="1:19" ht="15.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</row>
    <row r="264" spans="1:19" ht="15.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</row>
    <row r="265" spans="1:19" ht="15.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</row>
    <row r="266" spans="1:19" ht="15.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</row>
    <row r="267" spans="1:19" ht="15.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</row>
    <row r="268" spans="1:19" ht="15.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</row>
    <row r="269" spans="1:19" ht="15.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</row>
    <row r="270" spans="1:19" ht="15.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</row>
    <row r="271" spans="1:19" ht="15.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</row>
    <row r="272" spans="1:19" ht="15.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</row>
    <row r="273" spans="1:19" ht="15.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</row>
    <row r="274" spans="1:19" ht="15.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</row>
    <row r="275" spans="1:19" ht="15.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</row>
    <row r="276" spans="1:19" ht="15.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</row>
    <row r="277" spans="1:19" ht="15.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</row>
    <row r="278" spans="1:19" ht="15.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</row>
    <row r="279" spans="1:19" ht="15.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</row>
    <row r="280" spans="1:19" ht="15.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</row>
    <row r="281" spans="1:19" ht="15.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</row>
    <row r="282" spans="1:19" ht="15.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</row>
    <row r="283" spans="1:19" ht="15.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</row>
    <row r="284" spans="1:19" ht="15.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</row>
    <row r="285" spans="1:19" ht="15.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</row>
    <row r="286" spans="1:19" ht="15.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</row>
    <row r="287" spans="1:19" ht="15.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</row>
    <row r="288" spans="1:19" ht="15.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</row>
    <row r="289" spans="1:19" ht="15.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</row>
    <row r="290" spans="1:19" ht="15.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</row>
    <row r="291" spans="1:19" ht="15.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</row>
    <row r="292" spans="1:19" ht="15.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</row>
    <row r="293" spans="1:19" ht="15.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</row>
    <row r="294" spans="1:19" ht="15.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</row>
    <row r="295" spans="1:19" ht="15.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</row>
    <row r="296" spans="1:19" ht="15.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</row>
    <row r="297" spans="1:19" ht="15.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</row>
    <row r="298" spans="1:19" ht="15.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</row>
    <row r="299" spans="1:19" ht="15.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</row>
    <row r="300" spans="1:19" ht="15.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</row>
    <row r="301" spans="1:19" ht="15.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</row>
    <row r="302" spans="1:19" ht="15.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</row>
    <row r="303" spans="1:19" ht="15.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</row>
    <row r="304" spans="1:19" ht="15.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</row>
    <row r="305" spans="1:19" ht="15.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</row>
    <row r="306" spans="1:19" ht="15.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</row>
    <row r="307" spans="1:19" ht="15.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</row>
    <row r="308" spans="1:19" ht="15.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</row>
    <row r="309" spans="1:19" ht="15.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</row>
    <row r="310" spans="1:19" ht="15.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</row>
    <row r="311" spans="1:19" ht="15.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</row>
    <row r="312" spans="1:19" ht="15.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</row>
    <row r="313" spans="1:19" ht="15.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</row>
    <row r="314" spans="1:19" ht="15.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</row>
    <row r="315" spans="1:19" ht="15.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</row>
    <row r="316" spans="1:19" ht="15.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</row>
    <row r="317" spans="1:19" ht="15.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</row>
    <row r="318" spans="1:19" ht="15.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</row>
    <row r="319" spans="1:19" ht="15.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</row>
    <row r="320" spans="1:19" ht="15.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</row>
    <row r="321" spans="1:19" ht="15.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</row>
    <row r="322" spans="1:19" ht="15.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</row>
    <row r="323" spans="1:19" ht="15.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</row>
    <row r="324" spans="1:19" ht="15.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</row>
    <row r="325" spans="1:19" ht="15.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</row>
    <row r="326" spans="1:19" ht="15.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</row>
    <row r="327" spans="1:19" ht="15.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</row>
    <row r="328" spans="1:19" ht="15.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</row>
    <row r="329" spans="1:19" ht="15.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</row>
    <row r="330" spans="1:19" ht="15.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</row>
    <row r="331" spans="1:19" ht="15.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</row>
    <row r="332" spans="1:19" ht="15.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</row>
    <row r="333" spans="1:19" ht="15.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</row>
    <row r="334" spans="1:19" ht="15.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</row>
    <row r="335" spans="1:19" ht="15.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</row>
    <row r="336" spans="1:19" ht="15.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</row>
    <row r="337" spans="1:19" ht="15.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</row>
    <row r="338" spans="1:19" ht="15.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</row>
    <row r="339" spans="1:19" ht="15.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</row>
    <row r="340" spans="1:19" ht="15.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</row>
    <row r="341" spans="1:19" ht="15.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</row>
    <row r="342" spans="1:19" ht="15.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</row>
    <row r="343" spans="1:19" ht="15.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</row>
    <row r="344" spans="1:19" ht="15.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</row>
    <row r="345" spans="1:19" ht="15.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</row>
    <row r="346" spans="1:19" ht="15.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</row>
    <row r="347" spans="1:19" ht="15.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</row>
    <row r="348" spans="1:19" ht="15.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</row>
    <row r="349" spans="1:19" ht="15.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</row>
    <row r="350" spans="1:19" ht="15.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</row>
    <row r="351" spans="1:19" ht="15.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</row>
    <row r="352" spans="1:19" ht="15.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</row>
    <row r="353" spans="1:19" ht="15.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</row>
    <row r="354" spans="1:19" ht="15.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</row>
    <row r="355" spans="1:19" ht="15.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</row>
    <row r="356" spans="1:19" ht="15.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</row>
    <row r="357" spans="1:19" ht="15.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</row>
    <row r="358" spans="1:19" ht="15.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</row>
    <row r="359" spans="1:19" ht="15.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</row>
    <row r="360" spans="1:19" ht="15.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</row>
    <row r="361" spans="1:19" ht="15.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</row>
    <row r="362" spans="1:19" ht="15.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</row>
    <row r="363" spans="1:19" ht="15.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</row>
    <row r="364" spans="1:19" ht="15.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</row>
    <row r="365" spans="1:19" ht="15.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</row>
    <row r="366" spans="1:19" ht="15.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</row>
    <row r="367" spans="1:19" ht="15.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</row>
    <row r="368" spans="1:19" ht="15.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</row>
    <row r="369" spans="1:19" ht="15.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</row>
    <row r="370" spans="1:19" ht="15.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</row>
    <row r="371" spans="1:19" ht="15.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</row>
    <row r="372" spans="1:19" ht="15.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</row>
    <row r="373" spans="1:19" ht="15.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</row>
    <row r="374" spans="1:19" ht="15.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</row>
    <row r="375" spans="1:19" ht="15.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</row>
    <row r="376" spans="1:19" ht="15.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</row>
    <row r="377" spans="1:19" ht="15.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</row>
    <row r="378" spans="1:19" ht="15.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</row>
    <row r="379" spans="1:19" ht="15.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</row>
    <row r="380" spans="1:19" ht="15.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</row>
    <row r="381" spans="1:19" ht="15.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</row>
    <row r="382" spans="1:19" ht="15.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</row>
    <row r="383" spans="1:19" ht="15.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</row>
    <row r="384" spans="1:19" ht="15.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</row>
    <row r="385" spans="1:19" ht="15.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</row>
    <row r="386" spans="1:19" ht="15.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</row>
    <row r="387" spans="1:19" ht="15.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</row>
    <row r="388" spans="1:19" ht="15.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</row>
    <row r="389" spans="1:19" ht="15.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</row>
    <row r="390" spans="1:19" ht="15.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</row>
    <row r="391" spans="1:19" ht="15.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</row>
    <row r="392" spans="1:19" ht="15.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</row>
    <row r="393" spans="1:19" ht="15.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</row>
    <row r="394" spans="1:19" ht="15.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</row>
    <row r="395" spans="1:19" ht="15.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</row>
    <row r="396" spans="1:19" ht="15.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</row>
    <row r="397" spans="1:19" ht="15.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</row>
    <row r="398" spans="1:19" ht="15.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</row>
    <row r="399" spans="1:19" ht="15.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</row>
    <row r="400" spans="1:19" ht="15.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</row>
    <row r="401" spans="1:19" ht="15.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</row>
    <row r="402" spans="1:19" ht="15.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</row>
    <row r="403" spans="1:19" ht="15.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</row>
    <row r="404" spans="1:19" ht="15.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</row>
    <row r="405" spans="1:19" ht="15.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</row>
    <row r="406" spans="1:19" ht="15.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</row>
    <row r="407" spans="1:19" ht="15.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</row>
    <row r="408" spans="1:19" ht="15.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</row>
    <row r="409" spans="1:19" ht="15.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</row>
    <row r="410" spans="1:19" ht="15.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</row>
    <row r="411" spans="1:19" ht="15.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</row>
    <row r="412" spans="1:19" ht="15.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</row>
    <row r="413" spans="1:19" ht="15.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</row>
    <row r="414" spans="1:19" ht="15.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</row>
    <row r="415" spans="1:19" ht="15.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</row>
    <row r="416" spans="1:19" ht="15.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</row>
    <row r="417" spans="1:19" ht="15.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</row>
    <row r="418" spans="1:19" ht="15.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</row>
    <row r="419" spans="1:19" ht="15.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</row>
    <row r="420" spans="1:19" ht="15.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</row>
    <row r="421" spans="1:19" ht="15.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</row>
    <row r="422" spans="1:19" ht="15.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</row>
    <row r="423" spans="1:19" ht="15.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</row>
    <row r="424" spans="1:19" ht="15.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</row>
    <row r="425" spans="1:19" ht="15.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</row>
    <row r="426" spans="1:19" ht="15.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</row>
    <row r="427" spans="1:19" ht="15.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</row>
    <row r="428" spans="1:19" ht="15.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</row>
    <row r="429" spans="1:19" ht="15.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</row>
    <row r="430" spans="1:19" ht="15.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</row>
    <row r="431" spans="1:19" ht="15.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</row>
    <row r="432" spans="1:19" ht="15.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</row>
    <row r="433" spans="1:19" ht="15.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</row>
    <row r="434" spans="1:19" ht="15.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</row>
    <row r="435" spans="1:19" ht="15.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</row>
    <row r="436" spans="1:19" ht="15.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</row>
    <row r="437" spans="1:19" ht="15.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</row>
    <row r="438" spans="1:19" ht="15.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</row>
    <row r="439" spans="1:19" ht="15.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</row>
    <row r="440" spans="1:19" ht="15.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</row>
    <row r="441" spans="1:19" ht="15.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</row>
    <row r="442" spans="1:19" ht="15.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</row>
    <row r="443" spans="1:19" ht="15.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</row>
    <row r="444" spans="1:19" ht="15.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</row>
    <row r="445" spans="1:19" ht="15.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</row>
    <row r="446" spans="1:19" ht="15.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</row>
    <row r="447" spans="1:19" ht="15.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</row>
    <row r="448" spans="1:19" ht="15.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</row>
    <row r="449" spans="1:19" ht="15.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</row>
    <row r="450" spans="1:19" ht="15.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</row>
    <row r="451" spans="1:19" ht="15.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</row>
    <row r="452" spans="1:19" ht="15.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</row>
    <row r="453" spans="1:19" ht="15.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</row>
    <row r="454" spans="1:19" ht="15.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</row>
    <row r="455" spans="1:19" ht="15.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</row>
    <row r="456" spans="1:19" ht="15.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</row>
    <row r="457" spans="1:19" ht="15.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</row>
    <row r="458" spans="1:19" ht="15.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</row>
    <row r="459" spans="1:19" ht="15.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</row>
    <row r="460" spans="1:19" ht="15.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</row>
    <row r="461" spans="1:19" ht="15.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</row>
    <row r="462" spans="1:19" ht="15.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</row>
    <row r="463" spans="1:19" ht="15.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</row>
    <row r="464" spans="1:19" ht="15.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</row>
    <row r="465" spans="1:19" ht="15.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</row>
    <row r="466" spans="1:19" ht="15.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</row>
    <row r="467" spans="1:19" ht="15.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</row>
    <row r="468" spans="1:19" ht="15.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</row>
    <row r="469" spans="1:19" ht="15.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</row>
    <row r="470" spans="1:19" ht="15.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</row>
    <row r="471" spans="1:19" ht="15.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</row>
    <row r="472" spans="1:19" ht="15.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</row>
    <row r="473" spans="1:19" ht="15.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</row>
    <row r="474" spans="1:19" ht="15.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</row>
    <row r="475" spans="1:19" ht="15.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</row>
    <row r="476" spans="1:19" ht="15.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</row>
    <row r="477" spans="1:19" ht="15.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</row>
    <row r="478" spans="1:19" ht="15.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</row>
    <row r="479" spans="1:19" ht="15.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</row>
    <row r="480" spans="1:19" ht="15.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</row>
    <row r="481" spans="1:19" ht="15.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</row>
    <row r="482" spans="1:19" ht="15.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</row>
    <row r="483" spans="1:19" ht="15.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</row>
    <row r="484" spans="1:19" ht="15.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</row>
    <row r="485" spans="1:19" ht="15.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</row>
    <row r="486" spans="1:19" ht="15.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</row>
    <row r="487" spans="1:19" ht="15.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</row>
    <row r="488" spans="1:19" ht="15.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</row>
    <row r="489" spans="1:19" ht="15.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</row>
    <row r="490" spans="1:19" ht="15.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</row>
    <row r="491" spans="1:19" ht="15.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</row>
    <row r="492" spans="1:19" ht="15.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</row>
    <row r="493" spans="1:19" ht="15.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</row>
    <row r="494" spans="1:19" ht="15.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</row>
    <row r="495" spans="1:19" ht="15.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</row>
    <row r="496" spans="1:19" ht="15.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</row>
    <row r="497" spans="1:19" ht="15.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</row>
    <row r="498" spans="1:19" ht="15.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</row>
    <row r="499" spans="1:19" ht="15.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</row>
    <row r="500" spans="1:19" ht="15.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</row>
    <row r="501" spans="1:19" ht="15.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</row>
    <row r="502" spans="1:19" ht="15.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</row>
    <row r="503" spans="1:19" ht="15.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</row>
    <row r="504" spans="1:19" ht="15.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</row>
    <row r="505" spans="1:19" ht="15.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</row>
    <row r="506" spans="1:19" ht="15.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</row>
    <row r="507" spans="1:19" ht="15.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</row>
    <row r="508" spans="1:19" ht="15.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</row>
    <row r="509" spans="1:19" ht="15.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</row>
    <row r="510" spans="1:19" ht="15.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</row>
    <row r="511" spans="1:19" ht="15.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</row>
    <row r="512" spans="1:19" ht="15.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</row>
    <row r="513" spans="1:19" ht="15.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</row>
    <row r="514" spans="1:19" ht="15.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</row>
    <row r="515" spans="1:19" ht="15.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</row>
    <row r="516" spans="1:19" ht="15.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</row>
    <row r="517" spans="1:19" ht="15.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</row>
    <row r="518" spans="1:19" ht="15.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</row>
    <row r="519" spans="1:19" ht="15.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</row>
    <row r="520" spans="1:19" ht="15.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</row>
    <row r="521" spans="1:19" ht="15.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</row>
    <row r="522" spans="1:19" ht="15.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</row>
    <row r="523" spans="1:19" ht="15.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</row>
    <row r="524" spans="1:19" ht="15.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</row>
    <row r="525" spans="1:19" ht="15.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</row>
    <row r="526" spans="1:19" ht="15.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</row>
    <row r="527" spans="1:19" ht="15.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</row>
    <row r="528" spans="1:19" ht="15.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</row>
    <row r="529" spans="1:19" ht="15.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</row>
    <row r="530" spans="1:19" ht="15.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</row>
    <row r="531" spans="1:19" ht="15.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</row>
    <row r="532" spans="1:19" ht="15.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</row>
    <row r="533" spans="1:19" ht="15.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</row>
    <row r="534" spans="1:19" ht="15.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</row>
    <row r="535" spans="1:19" ht="15.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</row>
    <row r="536" spans="1:19" ht="15.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</row>
    <row r="537" spans="1:19" ht="15.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</row>
    <row r="538" spans="1:19" ht="15.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</row>
    <row r="539" spans="1:19" ht="15.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</row>
    <row r="540" spans="1:19" ht="15.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</row>
    <row r="541" spans="1:19" ht="15.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</row>
    <row r="542" spans="1:19" ht="15.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</row>
    <row r="543" spans="1:19" ht="15.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</row>
    <row r="544" spans="1:19" ht="15.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</row>
    <row r="545" spans="1:19" ht="15.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</row>
    <row r="546" spans="1:19" ht="15.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</row>
    <row r="547" spans="1:19" ht="15.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</row>
    <row r="548" spans="1:19" ht="15.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</row>
    <row r="549" spans="1:19" ht="15.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</row>
    <row r="550" spans="1:19" ht="15.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</row>
    <row r="551" spans="1:19" ht="15.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</row>
    <row r="552" spans="1:19" ht="15.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</row>
    <row r="553" spans="1:19" ht="15.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</row>
    <row r="554" spans="1:19" ht="15.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</row>
    <row r="555" spans="1:19" ht="15.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</row>
    <row r="556" spans="1:19" ht="15.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</row>
    <row r="557" spans="1:19" ht="15.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</row>
    <row r="558" spans="1:19" ht="15.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</row>
    <row r="559" spans="1:19" ht="15.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</row>
    <row r="560" spans="1:19" ht="15.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</row>
    <row r="561" spans="1:19" ht="15.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</row>
    <row r="562" spans="1:19" ht="15.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</row>
    <row r="563" spans="1:19" ht="15.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</row>
    <row r="564" spans="1:19" ht="15.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</row>
    <row r="565" spans="1:19" ht="15.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</row>
    <row r="566" spans="1:19" ht="15.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</row>
    <row r="567" spans="1:19" ht="15.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</row>
    <row r="568" spans="1:19" ht="15.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</row>
    <row r="569" spans="1:19" ht="15.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</row>
    <row r="570" spans="1:19" ht="15.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</row>
    <row r="571" spans="1:19" ht="15.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</row>
    <row r="572" spans="1:19" ht="15.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</row>
    <row r="573" spans="1:19" ht="15.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</row>
    <row r="574" spans="1:19" ht="15.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</row>
    <row r="575" spans="1:19" ht="15.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</row>
    <row r="576" spans="1:19" ht="15.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</row>
    <row r="577" spans="1:19" ht="15.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</row>
    <row r="578" spans="1:19" ht="15.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</row>
    <row r="579" spans="1:19" ht="15.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</row>
    <row r="580" spans="1:19" ht="15.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</row>
    <row r="581" spans="1:19" ht="15.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</row>
    <row r="582" spans="1:19" ht="15.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</row>
    <row r="583" spans="1:19" ht="15.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</row>
    <row r="584" spans="1:19" ht="15.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</row>
    <row r="585" spans="1:19" ht="15.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</row>
    <row r="586" spans="1:19" ht="15.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</row>
    <row r="587" spans="1:19" ht="15.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</row>
    <row r="588" spans="1:19" ht="15.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</row>
    <row r="589" spans="1:19" ht="15.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</row>
    <row r="590" spans="1:19" ht="15.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</row>
    <row r="591" spans="1:19" ht="15.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</row>
    <row r="592" spans="1:19" ht="15.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</row>
    <row r="593" spans="1:19" ht="15.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</row>
    <row r="594" spans="1:19" ht="15.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</row>
    <row r="595" spans="1:19" ht="15.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</row>
    <row r="596" spans="1:19" ht="15.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</row>
    <row r="597" spans="1:19" ht="15.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</row>
    <row r="598" spans="1:19" ht="15.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</row>
    <row r="599" spans="1:19" ht="15.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</row>
    <row r="600" spans="1:19" ht="15.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</row>
    <row r="601" spans="1:19" ht="15.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</row>
    <row r="602" spans="1:19" ht="15.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</row>
    <row r="603" spans="1:19" ht="15.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</row>
    <row r="604" spans="1:19" ht="15.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</row>
    <row r="605" spans="1:19" ht="15.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</row>
    <row r="606" spans="1:19" ht="15.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</row>
    <row r="607" spans="1:19" ht="15.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</row>
    <row r="608" spans="1:19" ht="15.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</row>
    <row r="609" spans="1:19" ht="15.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</row>
    <row r="610" spans="1:19" ht="15.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</row>
    <row r="611" spans="1:19" ht="15.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</row>
    <row r="612" spans="1:19" ht="15.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</row>
    <row r="613" spans="1:19" ht="15.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</row>
    <row r="614" spans="1:19" ht="15.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</row>
    <row r="615" spans="1:19" ht="15.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</row>
    <row r="616" spans="1:19" ht="15.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</row>
    <row r="617" spans="1:19" ht="15.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</row>
    <row r="618" spans="1:19" ht="15.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</row>
    <row r="619" spans="1:19" ht="15.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</row>
    <row r="620" spans="1:19" ht="15.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</row>
    <row r="621" spans="1:19" ht="15.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</row>
    <row r="622" spans="1:19" ht="15.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</row>
    <row r="623" spans="1:19" ht="15.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</row>
    <row r="624" spans="1:19" ht="15.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</row>
    <row r="625" spans="1:19" ht="15.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</row>
    <row r="626" spans="1:19" ht="15.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</row>
    <row r="627" spans="1:19" ht="15.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</row>
    <row r="628" spans="1:19" ht="15.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</row>
    <row r="629" spans="1:19" ht="15.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</row>
    <row r="630" spans="1:19" ht="15.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</row>
    <row r="631" spans="1:19" ht="15.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</row>
    <row r="632" spans="1:19" ht="15.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</row>
    <row r="633" spans="1:19" ht="15.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</row>
    <row r="634" spans="1:19" ht="15.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</row>
    <row r="635" spans="1:19" ht="15.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</row>
    <row r="636" spans="1:19" ht="15.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</row>
    <row r="637" spans="1:19" ht="15.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</row>
    <row r="638" spans="1:19" ht="15.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</row>
    <row r="639" spans="1:19" ht="15.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</row>
    <row r="640" spans="1:19" ht="15.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</row>
    <row r="641" spans="1:19" ht="15.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</row>
    <row r="642" spans="1:19" ht="15.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</row>
    <row r="643" spans="1:19" ht="15.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</row>
    <row r="644" spans="1:19" ht="15.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</row>
    <row r="645" spans="1:19" ht="15.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</row>
    <row r="646" spans="1:19" ht="15.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</row>
    <row r="647" spans="1:19" ht="15.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</row>
    <row r="648" spans="1:19" ht="15.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</row>
    <row r="649" spans="1:19" ht="15.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</row>
    <row r="650" spans="1:19" ht="15.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</row>
    <row r="651" spans="1:19" ht="15.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</row>
    <row r="652" spans="1:19" ht="15.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</row>
    <row r="653" spans="1:19" ht="15.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</row>
    <row r="654" spans="1:19" ht="15.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</row>
    <row r="655" spans="1:19" ht="15.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</row>
    <row r="656" spans="1:19" ht="15.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</row>
    <row r="657" spans="1:19" ht="15.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</row>
    <row r="658" spans="1:19" ht="15.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</row>
    <row r="659" spans="1:19" ht="15.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</row>
    <row r="660" spans="1:19" ht="15.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</row>
    <row r="661" spans="1:19" ht="15.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</row>
    <row r="662" spans="1:19" ht="15.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</row>
    <row r="663" spans="1:19" ht="15.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</row>
    <row r="664" spans="1:19" ht="15.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</row>
    <row r="665" spans="1:19" ht="15.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</row>
    <row r="666" spans="1:19" ht="15.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</row>
    <row r="667" spans="1:19" ht="15.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</row>
    <row r="668" spans="1:19" ht="15.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</row>
    <row r="669" spans="1:19" ht="15.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</row>
    <row r="670" spans="1:19" ht="15.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</row>
    <row r="671" spans="1:19" ht="15.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</row>
    <row r="672" spans="1:19" ht="15.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</row>
    <row r="673" spans="1:19" ht="15.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</row>
    <row r="674" spans="1:19" ht="15.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</row>
    <row r="675" spans="1:19" ht="15.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</row>
    <row r="676" spans="1:19" ht="15.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</row>
    <row r="677" spans="1:19" ht="15.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</row>
    <row r="678" spans="1:19" ht="15.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</row>
    <row r="679" spans="1:19" ht="15.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</row>
    <row r="680" spans="1:19" ht="15.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</row>
    <row r="681" spans="1:19" ht="15.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</row>
    <row r="682" spans="1:19" ht="15.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</row>
    <row r="683" spans="1:19" ht="15.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</row>
    <row r="684" spans="1:19" ht="15.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</row>
    <row r="685" spans="1:19" ht="15.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</row>
    <row r="686" spans="1:19" ht="15.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</row>
    <row r="687" spans="1:19" ht="15.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</row>
    <row r="688" spans="1:19" ht="15.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</row>
    <row r="689" spans="1:19" ht="15.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</row>
    <row r="690" spans="1:19" ht="15.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</row>
    <row r="691" spans="1:19" ht="15.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</row>
    <row r="692" spans="1:19" ht="15.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</row>
    <row r="693" spans="1:19" ht="15.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</row>
    <row r="694" spans="1:19" ht="15.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</row>
    <row r="695" spans="1:19" ht="15.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</row>
    <row r="696" spans="1:19" ht="15.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</row>
    <row r="697" spans="1:19" ht="15.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</row>
    <row r="698" spans="1:19" ht="15.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</row>
    <row r="699" spans="1:19" ht="15.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</row>
    <row r="700" spans="1:19" ht="15.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</row>
    <row r="701" spans="1:19" ht="15.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</row>
    <row r="702" spans="1:19" ht="15.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</row>
    <row r="703" spans="1:19" ht="15.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</row>
    <row r="704" spans="1:19" ht="15.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</row>
    <row r="705" spans="1:19" ht="15.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</row>
    <row r="706" spans="1:19" ht="15.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</row>
    <row r="707" spans="1:19" ht="15.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</row>
    <row r="708" spans="1:19" ht="15.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</row>
    <row r="709" spans="1:19" ht="15.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</row>
    <row r="710" spans="1:19" ht="15.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</row>
    <row r="711" spans="1:19" ht="15.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</row>
    <row r="712" spans="1:19" ht="15.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</row>
    <row r="713" spans="1:19" ht="15.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</row>
    <row r="714" spans="1:19" ht="15.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</row>
    <row r="715" spans="1:19" ht="15.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</row>
    <row r="716" spans="1:19" ht="15.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</row>
    <row r="717" spans="1:19" ht="15.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</row>
    <row r="718" spans="1:19" ht="15.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</row>
    <row r="719" spans="1:19" ht="15.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</row>
    <row r="720" spans="1:19" ht="15.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</row>
    <row r="721" spans="1:19" ht="15.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</row>
    <row r="722" spans="1:19" ht="15.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</row>
    <row r="723" spans="1:19" ht="15.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</row>
    <row r="724" spans="1:19" ht="15.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</row>
    <row r="725" spans="1:19" ht="15.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</row>
    <row r="726" spans="1:19" ht="15.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</row>
    <row r="727" spans="1:19" ht="15.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</row>
    <row r="728" spans="1:19" ht="15.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</row>
    <row r="729" spans="1:19" ht="15.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</row>
    <row r="730" spans="1:19" ht="15.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</row>
    <row r="731" spans="1:19" ht="15.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</row>
    <row r="732" spans="1:19" ht="15.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</row>
    <row r="733" spans="1:19" ht="15.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</row>
    <row r="734" spans="1:19" ht="15.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</row>
    <row r="735" spans="1:19" ht="15.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</row>
    <row r="736" spans="1:19" ht="15.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</row>
    <row r="737" spans="1:19" ht="15.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</row>
    <row r="738" spans="1:19" ht="15.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</row>
    <row r="739" spans="1:19" ht="15.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</row>
    <row r="740" spans="1:19" ht="15.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</row>
    <row r="741" spans="1:19" ht="15.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</row>
    <row r="742" spans="1:19" ht="15.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</row>
    <row r="743" spans="1:19" ht="15.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</row>
    <row r="744" spans="1:19" ht="15.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</row>
    <row r="745" spans="1:19" ht="15.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</row>
    <row r="746" spans="1:19" ht="15.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</row>
    <row r="747" spans="1:19" ht="15.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</row>
    <row r="748" spans="1:19" ht="15.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</row>
    <row r="749" spans="1:19" ht="15.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</row>
    <row r="750" spans="1:19" ht="15.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</row>
    <row r="751" spans="1:19" ht="15.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</row>
    <row r="752" spans="1:19" ht="15.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</row>
    <row r="753" spans="1:19" ht="15.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</row>
    <row r="754" spans="1:19" ht="15.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</row>
    <row r="755" spans="1:19" ht="15.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</row>
    <row r="756" spans="1:19" ht="15.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</row>
    <row r="757" spans="1:19" ht="15.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</row>
    <row r="758" spans="1:19" ht="15.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</row>
    <row r="759" spans="1:19" ht="15.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</row>
    <row r="760" spans="1:19" ht="15.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</row>
    <row r="761" spans="1:19" ht="15.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</row>
    <row r="762" spans="1:19" ht="15.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</row>
    <row r="763" spans="1:19" ht="15.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</row>
    <row r="764" spans="1:19" ht="15.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</row>
    <row r="765" spans="1:19" ht="15.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</row>
    <row r="766" spans="1:19" ht="15.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</row>
    <row r="767" spans="1:19" ht="15.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</row>
    <row r="768" spans="1:19" ht="15.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</row>
    <row r="769" spans="1:19" ht="15.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</row>
    <row r="770" spans="1:19" ht="15.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</row>
    <row r="771" spans="1:19" ht="15.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</row>
    <row r="772" spans="1:19" ht="15.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</row>
    <row r="773" spans="1:19" ht="15.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</row>
    <row r="774" spans="1:19" ht="15.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</row>
    <row r="775" spans="1:19" ht="15.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</row>
    <row r="776" spans="1:19" ht="15.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</row>
    <row r="777" spans="1:19" ht="15.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</row>
    <row r="778" spans="1:19" ht="15.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</row>
    <row r="779" spans="1:19" ht="15.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</row>
    <row r="780" spans="1:19" ht="15.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</row>
    <row r="781" spans="1:19" ht="15.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</row>
    <row r="782" spans="1:19" ht="15.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</row>
    <row r="783" spans="1:19" ht="15.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</row>
    <row r="784" spans="1:19" ht="15.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</row>
    <row r="785" spans="1:19" ht="15.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</row>
    <row r="786" spans="1:19" ht="15.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</row>
    <row r="787" spans="1:19" ht="15.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</row>
    <row r="788" spans="1:19" ht="15.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</row>
    <row r="789" spans="1:19" ht="15.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</row>
    <row r="790" spans="1:19" ht="15.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</row>
    <row r="791" spans="1:19" ht="15.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</row>
    <row r="792" spans="1:19" ht="15.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</row>
    <row r="793" spans="1:19" ht="15.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</row>
    <row r="794" spans="1:19" ht="15.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</row>
    <row r="795" spans="1:19" ht="15.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</row>
    <row r="796" spans="1:19" ht="15.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</row>
    <row r="797" spans="1:19" ht="15.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</row>
    <row r="798" spans="1:19" ht="15.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</row>
    <row r="799" spans="1:19" ht="15.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</row>
    <row r="800" spans="1:19" ht="15.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</row>
    <row r="801" spans="1:19" ht="15.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</row>
    <row r="802" spans="1:19" ht="15.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</row>
    <row r="803" spans="1:19" ht="15.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</row>
    <row r="804" spans="1:19" ht="15.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</row>
    <row r="805" spans="1:19" ht="15.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</row>
    <row r="806" spans="1:19" ht="15.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</row>
    <row r="807" spans="1:19" ht="15.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</row>
    <row r="808" spans="1:19" ht="15.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</row>
    <row r="809" spans="1:19" ht="15.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</row>
    <row r="810" spans="1:19" ht="15.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</row>
    <row r="811" spans="1:19" ht="15.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</row>
    <row r="812" spans="1:19" ht="15.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</row>
    <row r="813" spans="1:19" ht="15.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</row>
    <row r="814" spans="1:19" ht="15.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</row>
    <row r="815" spans="1:19" ht="15.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</row>
    <row r="816" spans="1:19" ht="15.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</row>
    <row r="817" spans="1:19" ht="15.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</row>
    <row r="818" spans="1:19" ht="15.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</row>
    <row r="819" spans="1:19" ht="15.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</row>
    <row r="820" spans="1:19" ht="15.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</row>
    <row r="821" spans="1:19" ht="15.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</row>
    <row r="822" spans="1:19" ht="15.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</row>
    <row r="823" spans="1:19" ht="15.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</row>
    <row r="824" spans="1:19" ht="15.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</row>
    <row r="825" spans="1:19" ht="15.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</row>
    <row r="826" spans="1:19" ht="15.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</row>
    <row r="827" spans="1:19" ht="15.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</row>
    <row r="828" spans="1:19" ht="15.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</row>
    <row r="829" spans="1:19" ht="15.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</row>
    <row r="830" spans="1:19" ht="15.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</row>
    <row r="831" spans="1:19" ht="15.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</row>
    <row r="832" spans="1:19" ht="15.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</row>
    <row r="833" spans="1:19" ht="15.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</row>
    <row r="834" spans="1:19" ht="15.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</row>
    <row r="835" spans="1:19" ht="15.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</row>
    <row r="836" spans="1:19" ht="15.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</row>
    <row r="837" spans="1:19" ht="15.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</row>
    <row r="838" spans="1:19" ht="15.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</row>
    <row r="839" spans="1:19" ht="15.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</row>
    <row r="840" spans="1:19" ht="15.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</row>
    <row r="841" spans="1:19" ht="15.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</row>
    <row r="842" spans="1:19" ht="15.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</row>
    <row r="843" spans="1:19" ht="15.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</row>
    <row r="844" spans="1:19" ht="15.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</row>
    <row r="845" spans="1:19" ht="15.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</row>
    <row r="846" spans="1:19" ht="15.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</row>
    <row r="847" spans="1:19" ht="15.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</row>
    <row r="848" spans="1:19" ht="15.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</row>
    <row r="849" spans="1:19" ht="15.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</row>
    <row r="850" spans="1:19" ht="15.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</row>
    <row r="851" spans="1:19" ht="15.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</row>
    <row r="852" spans="1:19" ht="15.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</row>
    <row r="853" spans="1:19" ht="15.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</row>
    <row r="854" spans="1:19" ht="15.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</row>
    <row r="855" spans="1:19" ht="15.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</row>
    <row r="856" spans="1:19" ht="15.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</row>
    <row r="857" spans="1:19" ht="15.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</row>
    <row r="858" spans="1:19" ht="15.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</row>
    <row r="859" spans="1:19" ht="15.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</row>
    <row r="860" spans="1:19" ht="15.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</row>
    <row r="861" spans="1:19" ht="15.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</row>
    <row r="862" spans="1:19" ht="15.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</row>
    <row r="863" spans="1:19" ht="15.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</row>
    <row r="864" spans="1:19" ht="15.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</row>
    <row r="865" spans="1:19" ht="15.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</row>
    <row r="866" spans="1:19" ht="15.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</row>
    <row r="867" spans="1:19" ht="15.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</row>
    <row r="868" spans="1:19" ht="15.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</row>
    <row r="869" spans="1:19" ht="15.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</row>
    <row r="870" spans="1:19" ht="15.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</row>
    <row r="871" spans="1:19" ht="15.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</row>
    <row r="872" spans="1:19" ht="15.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</row>
    <row r="873" spans="1:19" ht="15.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</row>
    <row r="874" spans="1:19" ht="15.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</row>
    <row r="875" spans="1:19" ht="15.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</row>
    <row r="876" spans="1:19" ht="15.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</row>
    <row r="877" spans="1:19" ht="15.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</row>
    <row r="878" spans="1:19" ht="15.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</row>
    <row r="879" spans="1:19" ht="15.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</row>
    <row r="880" spans="1:19" ht="15.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</row>
    <row r="881" spans="1:19" ht="15.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</row>
    <row r="882" spans="1:19" ht="15.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</row>
    <row r="883" spans="1:19" ht="15.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</row>
    <row r="884" spans="1:19" ht="15.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</row>
    <row r="885" spans="1:19" ht="15.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</row>
    <row r="886" spans="1:19" ht="15.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</row>
    <row r="887" spans="1:19" ht="15.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</row>
    <row r="888" spans="1:19" ht="15.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</row>
    <row r="889" spans="1:19" ht="15.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</row>
    <row r="890" spans="1:19" ht="15.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</row>
    <row r="891" spans="1:19" ht="15.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</row>
    <row r="892" spans="1:19" ht="15.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</row>
    <row r="893" spans="1:19" ht="15.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</row>
    <row r="894" spans="1:19" ht="15.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</row>
    <row r="895" spans="1:19" ht="15.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</row>
    <row r="896" spans="1:19" ht="15.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</row>
    <row r="897" spans="1:19" ht="15.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</row>
    <row r="898" spans="1:19" ht="15.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</row>
    <row r="899" spans="1:19" ht="15.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</row>
    <row r="900" spans="1:19" ht="15.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</row>
    <row r="901" spans="1:19" ht="15.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</row>
    <row r="902" spans="1:19" ht="15.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</row>
    <row r="903" spans="1:19" ht="15.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</row>
    <row r="904" spans="1:19" ht="15.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</row>
    <row r="905" spans="1:19" ht="15.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</row>
    <row r="906" spans="1:19" ht="15.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</row>
    <row r="907" spans="1:19" ht="15.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</row>
    <row r="908" spans="1:19" ht="15.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</row>
    <row r="909" spans="1:19" ht="15.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</row>
    <row r="910" spans="1:19" ht="15.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</row>
    <row r="911" spans="1:19" ht="15.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</row>
    <row r="912" spans="1:19" ht="15.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</row>
    <row r="913" spans="1:19" ht="15.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</row>
    <row r="914" spans="1:19" ht="15.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</row>
    <row r="915" spans="1:19" ht="15.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</row>
    <row r="916" spans="1:19" ht="15.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</row>
    <row r="917" spans="1:19" ht="15.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</row>
    <row r="918" spans="1:19" ht="15.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</row>
    <row r="919" spans="1:19" ht="15.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</row>
    <row r="920" spans="1:19" ht="15.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</row>
    <row r="921" spans="1:19" ht="15.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</row>
    <row r="922" spans="1:19" ht="15.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</row>
    <row r="923" spans="1:19" ht="15.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</row>
    <row r="924" spans="1:19" ht="15.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</row>
    <row r="925" spans="1:19" ht="15.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</row>
    <row r="926" spans="1:19" ht="15.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</row>
    <row r="927" spans="1:19" ht="15.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</row>
    <row r="928" spans="1:19" ht="15.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</row>
    <row r="929" spans="1:19" ht="15.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</row>
    <row r="930" spans="1:19" ht="15.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</row>
    <row r="931" spans="1:19" ht="15.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</row>
    <row r="932" spans="1:19" ht="15.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</row>
    <row r="933" spans="1:19" ht="15.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</row>
    <row r="934" spans="1:19" ht="15.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</row>
    <row r="935" spans="1:19" ht="15.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</row>
    <row r="936" spans="1:19" ht="15.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</row>
    <row r="937" spans="1:19" ht="15.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</row>
    <row r="938" spans="1:19" ht="15.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</row>
    <row r="939" spans="1:19" ht="15.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</row>
    <row r="940" spans="1:19" ht="15.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</row>
    <row r="941" spans="1:19" ht="15.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</row>
    <row r="942" spans="1:19" ht="15.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</row>
    <row r="943" spans="1:19" ht="15.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</row>
    <row r="944" spans="1:19" ht="15.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</row>
    <row r="945" spans="1:19" ht="15.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</row>
    <row r="946" spans="1:19" ht="15.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</row>
    <row r="947" spans="1:19" ht="15.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</row>
    <row r="948" spans="1:19" ht="15.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</row>
    <row r="949" spans="1:19" ht="15.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</row>
    <row r="950" spans="1:19" ht="15.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</row>
    <row r="951" spans="1:19" ht="15.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</row>
    <row r="952" spans="1:19" ht="15.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</row>
    <row r="953" spans="1:19" ht="15.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</row>
    <row r="954" spans="1:19" ht="15.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</row>
    <row r="955" spans="1:19" ht="15.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</row>
    <row r="956" spans="1:19" ht="15.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</row>
    <row r="957" spans="1:19" ht="15.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</row>
    <row r="958" spans="1:19" ht="15.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</row>
    <row r="959" spans="1:19" ht="15.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</row>
    <row r="960" spans="1:19" ht="15.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</row>
    <row r="961" spans="1:19" ht="15.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</row>
    <row r="962" spans="1:19" ht="15.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</row>
    <row r="963" spans="1:19" ht="15.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</row>
    <row r="964" spans="1:19" ht="15.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</row>
    <row r="965" spans="1:19" ht="15.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</row>
    <row r="966" spans="1:19" ht="15.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</row>
    <row r="967" spans="1:19" ht="15.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</row>
    <row r="968" spans="1:19" ht="15.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</row>
    <row r="969" spans="1:19" ht="15.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</row>
    <row r="970" spans="1:19" ht="15.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</row>
    <row r="971" spans="1:19" ht="15.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</row>
    <row r="972" spans="1:19" ht="15.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</row>
    <row r="973" spans="1:19" ht="15.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</row>
    <row r="974" spans="1:19" ht="15.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</row>
    <row r="975" spans="1:19" ht="15.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</row>
    <row r="976" spans="1:19" ht="15.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</row>
    <row r="977" spans="1:19" ht="15.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</row>
    <row r="978" spans="1:19" ht="15.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</row>
    <row r="979" spans="1:19" ht="15.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</row>
    <row r="980" spans="1:19" ht="15.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</row>
    <row r="981" spans="1:19" ht="15.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</row>
    <row r="982" spans="1:19" ht="15.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</row>
    <row r="983" spans="1:19" ht="15.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</row>
    <row r="984" spans="1:19" ht="15.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</row>
    <row r="985" spans="1:19" ht="15.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</row>
    <row r="986" spans="1:19" ht="15.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</row>
    <row r="987" spans="1:19" ht="15.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</row>
    <row r="988" spans="1:19" ht="15.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</row>
    <row r="989" spans="1:19" ht="15.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</row>
    <row r="990" spans="1:19" ht="15.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</row>
    <row r="991" spans="1:19" ht="15.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</row>
    <row r="992" spans="1:19" ht="15.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</row>
    <row r="993" spans="1:19" ht="15.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</row>
    <row r="994" spans="1:19" ht="15.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</row>
    <row r="995" spans="1:19" ht="15.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</row>
    <row r="996" spans="1:19" ht="15.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</row>
    <row r="997" spans="1:19" ht="15.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</row>
    <row r="998" spans="1:19" ht="15.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</row>
    <row r="999" spans="1:19" ht="15.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</row>
    <row r="1000" spans="1:19" ht="15.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</row>
    <row r="1001" spans="1:19" ht="15.5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29"/>
      <c r="S1001" s="29"/>
    </row>
    <row r="1002" spans="1:19" ht="15.5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P1002" s="29"/>
      <c r="Q1002" s="29"/>
      <c r="R1002" s="29"/>
      <c r="S1002" s="29"/>
    </row>
  </sheetData>
  <mergeCells count="7">
    <mergeCell ref="A3:A4"/>
    <mergeCell ref="B3:D4"/>
    <mergeCell ref="E3:E4"/>
    <mergeCell ref="G3:G4"/>
    <mergeCell ref="H3:H4"/>
    <mergeCell ref="A1:T1"/>
    <mergeCell ref="I3:S3"/>
  </mergeCells>
  <printOptions horizontalCentered="1"/>
  <pageMargins left="0.70866141732283472" right="0.70866141732283472" top="0.74803149606299213" bottom="0.74803149606299213" header="0" footer="0"/>
  <pageSetup paperSize="9"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596BD-B1B9-4472-9F75-476A489C3DCC}">
  <sheetPr>
    <tabColor rgb="FFFFFF00"/>
    <pageSetUpPr fitToPage="1"/>
  </sheetPr>
  <dimension ref="A1:T1002"/>
  <sheetViews>
    <sheetView tabSelected="1" view="pageBreakPreview" topLeftCell="A26" zoomScale="60" zoomScaleNormal="100" workbookViewId="0">
      <selection activeCell="G10" sqref="G10"/>
    </sheetView>
  </sheetViews>
  <sheetFormatPr defaultColWidth="12.6328125" defaultRowHeight="15.75" customHeight="1"/>
  <cols>
    <col min="1" max="1" width="7.453125" customWidth="1"/>
    <col min="2" max="2" width="6.08984375" customWidth="1"/>
    <col min="3" max="3" width="5.81640625" customWidth="1"/>
    <col min="4" max="4" width="4.81640625" customWidth="1"/>
    <col min="5" max="5" width="61.08984375" customWidth="1"/>
    <col min="6" max="6" width="12" customWidth="1"/>
    <col min="7" max="7" width="8.7265625" customWidth="1"/>
    <col min="8" max="9" width="8" customWidth="1"/>
    <col min="10" max="10" width="9" customWidth="1"/>
    <col min="11" max="14" width="9.453125" customWidth="1"/>
    <col min="15" max="19" width="8" customWidth="1"/>
  </cols>
  <sheetData>
    <row r="1" spans="1:20" ht="15.75" customHeight="1">
      <c r="A1" s="123" t="s">
        <v>264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3" spans="1:20" ht="31.5" customHeight="1">
      <c r="A3" s="86" t="s">
        <v>0</v>
      </c>
      <c r="B3" s="87" t="s">
        <v>1</v>
      </c>
      <c r="C3" s="88"/>
      <c r="D3" s="89"/>
      <c r="E3" s="86" t="s">
        <v>2</v>
      </c>
      <c r="F3" s="1" t="s">
        <v>3</v>
      </c>
      <c r="G3" s="83" t="s">
        <v>4</v>
      </c>
      <c r="H3" s="83" t="s">
        <v>5</v>
      </c>
      <c r="I3" s="80" t="s">
        <v>13</v>
      </c>
      <c r="J3" s="81"/>
      <c r="K3" s="81"/>
      <c r="L3" s="81"/>
      <c r="M3" s="81"/>
      <c r="N3" s="81"/>
      <c r="O3" s="81"/>
      <c r="P3" s="81"/>
      <c r="Q3" s="81"/>
      <c r="R3" s="81"/>
      <c r="S3" s="82"/>
    </row>
    <row r="4" spans="1:20" ht="15.5">
      <c r="A4" s="84"/>
      <c r="B4" s="90"/>
      <c r="C4" s="91"/>
      <c r="D4" s="92"/>
      <c r="E4" s="84"/>
      <c r="F4" s="1" t="s">
        <v>16</v>
      </c>
      <c r="G4" s="84"/>
      <c r="H4" s="84"/>
      <c r="I4" s="5" t="s">
        <v>17</v>
      </c>
      <c r="J4" s="2">
        <v>2016</v>
      </c>
      <c r="K4" s="3">
        <v>2017</v>
      </c>
      <c r="L4" s="4">
        <v>2018</v>
      </c>
      <c r="M4" s="4">
        <v>2019</v>
      </c>
      <c r="N4" s="4">
        <v>2020</v>
      </c>
      <c r="O4" s="4">
        <v>2021</v>
      </c>
      <c r="P4" s="4">
        <v>2022</v>
      </c>
      <c r="Q4" s="5">
        <v>2023</v>
      </c>
      <c r="R4" s="5">
        <v>2024</v>
      </c>
      <c r="S4" s="5">
        <v>2025</v>
      </c>
    </row>
    <row r="5" spans="1:20" ht="16.5">
      <c r="A5" s="9">
        <v>1</v>
      </c>
      <c r="B5" s="9" t="s">
        <v>19</v>
      </c>
      <c r="C5" s="9"/>
      <c r="D5" s="9"/>
      <c r="E5" s="10" t="s">
        <v>20</v>
      </c>
      <c r="F5" s="11">
        <v>36.299999999999997</v>
      </c>
      <c r="G5" s="9" t="s">
        <v>21</v>
      </c>
      <c r="H5" s="12" t="s">
        <v>22</v>
      </c>
      <c r="I5" s="12"/>
      <c r="J5" s="13"/>
      <c r="K5" s="13"/>
      <c r="L5" s="13"/>
      <c r="M5" s="13"/>
      <c r="N5" s="13"/>
      <c r="O5" s="13"/>
      <c r="P5" s="13"/>
      <c r="Q5" s="13"/>
      <c r="R5" s="13"/>
      <c r="S5" s="13"/>
    </row>
    <row r="6" spans="1:20" ht="15.5">
      <c r="A6" s="9">
        <v>2</v>
      </c>
      <c r="B6" s="9" t="s">
        <v>23</v>
      </c>
      <c r="C6" s="9"/>
      <c r="D6" s="9"/>
      <c r="E6" s="13" t="s">
        <v>24</v>
      </c>
      <c r="F6" s="11">
        <v>49.8</v>
      </c>
      <c r="G6" s="9" t="s">
        <v>21</v>
      </c>
      <c r="H6" s="12" t="s">
        <v>22</v>
      </c>
      <c r="I6" s="12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20" ht="16.5">
      <c r="A7" s="9">
        <v>3</v>
      </c>
      <c r="B7" s="9" t="s">
        <v>25</v>
      </c>
      <c r="C7" s="9"/>
      <c r="D7" s="9"/>
      <c r="E7" s="10" t="s">
        <v>26</v>
      </c>
      <c r="F7" s="11">
        <v>48.9</v>
      </c>
      <c r="G7" s="9" t="s">
        <v>21</v>
      </c>
      <c r="H7" s="12" t="s">
        <v>22</v>
      </c>
      <c r="I7" s="12">
        <v>1</v>
      </c>
      <c r="J7" s="13"/>
      <c r="K7" s="13"/>
      <c r="L7" s="13"/>
      <c r="M7" s="13"/>
      <c r="N7" s="13"/>
      <c r="O7" s="13"/>
      <c r="P7" s="13"/>
      <c r="Q7" s="13"/>
      <c r="R7" s="13"/>
      <c r="S7" s="13"/>
    </row>
    <row r="8" spans="1:20" ht="15.5">
      <c r="A8" s="9">
        <v>4</v>
      </c>
      <c r="B8" s="9" t="s">
        <v>27</v>
      </c>
      <c r="C8" s="9"/>
      <c r="D8" s="9"/>
      <c r="E8" s="13" t="s">
        <v>28</v>
      </c>
      <c r="F8" s="11">
        <v>49.6</v>
      </c>
      <c r="G8" s="9" t="s">
        <v>21</v>
      </c>
      <c r="H8" s="12" t="s">
        <v>22</v>
      </c>
      <c r="I8" s="12">
        <v>1</v>
      </c>
      <c r="J8" s="13"/>
      <c r="K8" s="13"/>
      <c r="L8" s="13"/>
      <c r="M8" s="13"/>
      <c r="N8" s="13"/>
      <c r="O8" s="13">
        <v>1</v>
      </c>
      <c r="P8" s="13"/>
      <c r="Q8" s="13"/>
      <c r="R8" s="13"/>
      <c r="S8" s="13"/>
    </row>
    <row r="9" spans="1:20" ht="15.5">
      <c r="A9" s="9">
        <v>5</v>
      </c>
      <c r="B9" s="9" t="s">
        <v>29</v>
      </c>
      <c r="C9" s="9"/>
      <c r="D9" s="9"/>
      <c r="E9" s="13" t="s">
        <v>30</v>
      </c>
      <c r="F9" s="11">
        <v>49</v>
      </c>
      <c r="G9" s="9" t="s">
        <v>21</v>
      </c>
      <c r="H9" s="12" t="s">
        <v>22</v>
      </c>
      <c r="I9" s="12"/>
      <c r="J9" s="13"/>
      <c r="K9" s="13"/>
      <c r="L9" s="13"/>
      <c r="M9" s="13"/>
      <c r="N9" s="13"/>
      <c r="O9" s="13"/>
      <c r="P9" s="13"/>
      <c r="Q9" s="13"/>
      <c r="R9" s="13"/>
      <c r="S9" s="13"/>
    </row>
    <row r="10" spans="1:20" ht="15.5">
      <c r="A10" s="9">
        <v>6</v>
      </c>
      <c r="B10" s="9" t="s">
        <v>31</v>
      </c>
      <c r="C10" s="9"/>
      <c r="D10" s="9"/>
      <c r="E10" s="13" t="s">
        <v>32</v>
      </c>
      <c r="F10" s="11">
        <v>20.399999999999999</v>
      </c>
      <c r="G10" s="9" t="s">
        <v>21</v>
      </c>
      <c r="H10" s="12" t="s">
        <v>22</v>
      </c>
      <c r="I10" s="12"/>
      <c r="J10" s="13"/>
      <c r="K10" s="13"/>
      <c r="L10" s="13"/>
      <c r="M10" s="13"/>
      <c r="N10" s="13"/>
      <c r="O10" s="13"/>
      <c r="P10" s="13"/>
      <c r="Q10" s="13"/>
      <c r="R10" s="13"/>
      <c r="S10" s="13"/>
    </row>
    <row r="11" spans="1:20" ht="15.5">
      <c r="A11" s="9">
        <v>7</v>
      </c>
      <c r="B11" s="9" t="s">
        <v>33</v>
      </c>
      <c r="C11" s="9"/>
      <c r="D11" s="9"/>
      <c r="E11" s="13" t="s">
        <v>34</v>
      </c>
      <c r="F11" s="11">
        <v>37.299999999999997</v>
      </c>
      <c r="G11" s="9" t="s">
        <v>21</v>
      </c>
      <c r="H11" s="12" t="s">
        <v>22</v>
      </c>
      <c r="I11" s="12"/>
      <c r="J11" s="13"/>
      <c r="K11" s="13"/>
      <c r="L11" s="13"/>
      <c r="M11" s="13"/>
      <c r="N11" s="13"/>
      <c r="O11" s="13"/>
      <c r="P11" s="13"/>
      <c r="Q11" s="13"/>
      <c r="R11" s="13"/>
      <c r="S11" s="13"/>
    </row>
    <row r="12" spans="1:20" ht="15.5">
      <c r="A12" s="9">
        <v>8</v>
      </c>
      <c r="B12" s="9" t="s">
        <v>33</v>
      </c>
      <c r="C12" s="9">
        <v>11</v>
      </c>
      <c r="D12" s="9" t="s">
        <v>35</v>
      </c>
      <c r="E12" s="13" t="s">
        <v>36</v>
      </c>
      <c r="F12" s="11">
        <v>8.6</v>
      </c>
      <c r="G12" s="9" t="s">
        <v>21</v>
      </c>
      <c r="H12" s="12" t="s">
        <v>22</v>
      </c>
      <c r="I12" s="12">
        <v>1</v>
      </c>
      <c r="J12" s="13"/>
      <c r="K12" s="13"/>
      <c r="L12" s="13"/>
      <c r="M12" s="13"/>
      <c r="N12" s="13"/>
      <c r="O12" s="13"/>
      <c r="P12" s="13"/>
      <c r="Q12" s="13"/>
      <c r="R12" s="13"/>
      <c r="S12" s="13"/>
    </row>
    <row r="13" spans="1:20" ht="15.5">
      <c r="A13" s="9">
        <v>9</v>
      </c>
      <c r="B13" s="9" t="s">
        <v>33</v>
      </c>
      <c r="C13" s="9">
        <v>12</v>
      </c>
      <c r="D13" s="9" t="s">
        <v>35</v>
      </c>
      <c r="E13" s="13" t="s">
        <v>37</v>
      </c>
      <c r="F13" s="11">
        <v>2.2999999999999998</v>
      </c>
      <c r="G13" s="9" t="s">
        <v>21</v>
      </c>
      <c r="H13" s="12" t="s">
        <v>22</v>
      </c>
      <c r="I13" s="12">
        <v>2</v>
      </c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spans="1:20" ht="15.5">
      <c r="A14" s="9">
        <v>10</v>
      </c>
      <c r="B14" s="9" t="s">
        <v>33</v>
      </c>
      <c r="C14" s="9">
        <v>13</v>
      </c>
      <c r="D14" s="9" t="s">
        <v>35</v>
      </c>
      <c r="E14" s="13" t="s">
        <v>38</v>
      </c>
      <c r="F14" s="11">
        <v>0.7</v>
      </c>
      <c r="G14" s="9" t="s">
        <v>21</v>
      </c>
      <c r="H14" s="12" t="s">
        <v>22</v>
      </c>
      <c r="I14" s="12"/>
      <c r="J14" s="13"/>
      <c r="K14" s="13"/>
      <c r="L14" s="13"/>
      <c r="M14" s="13"/>
      <c r="N14" s="13"/>
      <c r="O14" s="13"/>
      <c r="P14" s="13"/>
      <c r="Q14" s="13"/>
      <c r="R14" s="13"/>
      <c r="S14" s="13"/>
    </row>
    <row r="15" spans="1:20" ht="15.5">
      <c r="A15" s="9">
        <v>11</v>
      </c>
      <c r="B15" s="9" t="s">
        <v>33</v>
      </c>
      <c r="C15" s="9">
        <v>14</v>
      </c>
      <c r="D15" s="9" t="s">
        <v>35</v>
      </c>
      <c r="E15" s="13" t="s">
        <v>39</v>
      </c>
      <c r="F15" s="11">
        <v>0.4</v>
      </c>
      <c r="G15" s="9" t="s">
        <v>21</v>
      </c>
      <c r="H15" s="12" t="s">
        <v>22</v>
      </c>
      <c r="I15" s="12"/>
      <c r="J15" s="13"/>
      <c r="K15" s="13"/>
      <c r="L15" s="13"/>
      <c r="M15" s="13"/>
      <c r="N15" s="13"/>
      <c r="O15" s="13"/>
      <c r="P15" s="13"/>
      <c r="Q15" s="13"/>
      <c r="R15" s="13"/>
      <c r="S15" s="13"/>
    </row>
    <row r="16" spans="1:20" ht="15.5">
      <c r="A16" s="9">
        <v>12</v>
      </c>
      <c r="B16" s="9" t="s">
        <v>40</v>
      </c>
      <c r="C16" s="9"/>
      <c r="D16" s="9"/>
      <c r="E16" s="13" t="s">
        <v>41</v>
      </c>
      <c r="F16" s="11">
        <v>34</v>
      </c>
      <c r="G16" s="9" t="s">
        <v>21</v>
      </c>
      <c r="H16" s="12" t="s">
        <v>22</v>
      </c>
      <c r="I16" s="12"/>
      <c r="J16" s="13"/>
      <c r="K16" s="13"/>
      <c r="L16" s="13"/>
      <c r="M16" s="13"/>
      <c r="N16" s="13"/>
      <c r="O16" s="13"/>
      <c r="P16" s="13"/>
      <c r="Q16" s="13"/>
      <c r="R16" s="13"/>
      <c r="S16" s="13"/>
    </row>
    <row r="17" spans="1:19" ht="15.5">
      <c r="A17" s="9">
        <v>13</v>
      </c>
      <c r="B17" s="9" t="s">
        <v>40</v>
      </c>
      <c r="C17" s="9">
        <v>11</v>
      </c>
      <c r="D17" s="9" t="s">
        <v>35</v>
      </c>
      <c r="E17" s="13" t="s">
        <v>42</v>
      </c>
      <c r="F17" s="11">
        <v>0.9</v>
      </c>
      <c r="G17" s="9" t="s">
        <v>21</v>
      </c>
      <c r="H17" s="12" t="s">
        <v>22</v>
      </c>
      <c r="I17" s="12"/>
      <c r="J17" s="13"/>
      <c r="K17" s="13"/>
      <c r="L17" s="13"/>
      <c r="M17" s="13"/>
      <c r="N17" s="13"/>
      <c r="O17" s="13"/>
      <c r="P17" s="13"/>
      <c r="Q17" s="13"/>
      <c r="R17" s="13"/>
      <c r="S17" s="13"/>
    </row>
    <row r="18" spans="1:19" ht="15.5">
      <c r="A18" s="9">
        <v>14</v>
      </c>
      <c r="B18" s="9" t="s">
        <v>40</v>
      </c>
      <c r="C18" s="9">
        <v>12</v>
      </c>
      <c r="D18" s="9" t="s">
        <v>35</v>
      </c>
      <c r="E18" s="13" t="s">
        <v>43</v>
      </c>
      <c r="F18" s="11">
        <v>0.9</v>
      </c>
      <c r="G18" s="9" t="s">
        <v>21</v>
      </c>
      <c r="H18" s="12" t="s">
        <v>22</v>
      </c>
      <c r="I18" s="12"/>
      <c r="J18" s="13"/>
      <c r="K18" s="13"/>
      <c r="L18" s="13"/>
      <c r="M18" s="13"/>
      <c r="N18" s="13"/>
      <c r="O18" s="13"/>
      <c r="P18" s="13"/>
      <c r="Q18" s="13"/>
      <c r="R18" s="13"/>
      <c r="S18" s="13"/>
    </row>
    <row r="19" spans="1:19" ht="15.5">
      <c r="A19" s="9">
        <v>15</v>
      </c>
      <c r="B19" s="9" t="s">
        <v>40</v>
      </c>
      <c r="C19" s="9">
        <v>13</v>
      </c>
      <c r="D19" s="9" t="s">
        <v>35</v>
      </c>
      <c r="E19" s="13" t="s">
        <v>44</v>
      </c>
      <c r="F19" s="11">
        <v>1.2</v>
      </c>
      <c r="G19" s="9" t="s">
        <v>21</v>
      </c>
      <c r="H19" s="12" t="s">
        <v>22</v>
      </c>
      <c r="I19" s="12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1:19" ht="15.5">
      <c r="A20" s="9">
        <v>16</v>
      </c>
      <c r="B20" s="9" t="s">
        <v>40</v>
      </c>
      <c r="C20" s="9">
        <v>14</v>
      </c>
      <c r="D20" s="9" t="s">
        <v>35</v>
      </c>
      <c r="E20" s="13" t="s">
        <v>45</v>
      </c>
      <c r="F20" s="11">
        <v>2.2999999999999998</v>
      </c>
      <c r="G20" s="9" t="s">
        <v>21</v>
      </c>
      <c r="H20" s="12" t="s">
        <v>22</v>
      </c>
      <c r="I20" s="12"/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spans="1:19" ht="15.5">
      <c r="A21" s="9">
        <v>17</v>
      </c>
      <c r="B21" s="9" t="s">
        <v>40</v>
      </c>
      <c r="C21" s="9">
        <v>15</v>
      </c>
      <c r="D21" s="9" t="s">
        <v>35</v>
      </c>
      <c r="E21" s="13" t="s">
        <v>46</v>
      </c>
      <c r="F21" s="11">
        <v>1.1000000000000001</v>
      </c>
      <c r="G21" s="9" t="s">
        <v>21</v>
      </c>
      <c r="H21" s="12" t="s">
        <v>22</v>
      </c>
      <c r="I21" s="12"/>
      <c r="J21" s="13"/>
      <c r="K21" s="13"/>
      <c r="L21" s="13"/>
      <c r="M21" s="13"/>
      <c r="N21" s="13"/>
      <c r="O21" s="13"/>
      <c r="P21" s="13"/>
      <c r="Q21" s="13"/>
      <c r="R21" s="13"/>
      <c r="S21" s="13"/>
    </row>
    <row r="22" spans="1:19" ht="15.5">
      <c r="A22" s="9">
        <v>18</v>
      </c>
      <c r="B22" s="9" t="s">
        <v>47</v>
      </c>
      <c r="C22" s="9"/>
      <c r="D22" s="9"/>
      <c r="E22" s="13" t="s">
        <v>48</v>
      </c>
      <c r="F22" s="11">
        <v>39.1</v>
      </c>
      <c r="G22" s="9" t="s">
        <v>21</v>
      </c>
      <c r="H22" s="12" t="s">
        <v>49</v>
      </c>
      <c r="I22" s="12"/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3" spans="1:19" ht="15.5">
      <c r="A23" s="9">
        <v>19</v>
      </c>
      <c r="B23" s="9" t="s">
        <v>50</v>
      </c>
      <c r="C23" s="9"/>
      <c r="D23" s="9"/>
      <c r="E23" s="13" t="s">
        <v>51</v>
      </c>
      <c r="F23" s="11">
        <v>55.7</v>
      </c>
      <c r="G23" s="9" t="s">
        <v>21</v>
      </c>
      <c r="H23" s="12" t="s">
        <v>22</v>
      </c>
      <c r="I23" s="12"/>
      <c r="J23" s="13"/>
      <c r="K23" s="13"/>
      <c r="L23" s="13"/>
      <c r="M23" s="13"/>
      <c r="N23" s="13"/>
      <c r="O23" s="13"/>
      <c r="P23" s="13"/>
      <c r="Q23" s="13"/>
      <c r="R23" s="13"/>
      <c r="S23" s="13"/>
    </row>
    <row r="24" spans="1:19" ht="15.5">
      <c r="A24" s="9">
        <v>20</v>
      </c>
      <c r="B24" s="9" t="s">
        <v>52</v>
      </c>
      <c r="C24" s="25"/>
      <c r="D24" s="25"/>
      <c r="E24" s="13" t="s">
        <v>53</v>
      </c>
      <c r="F24" s="11">
        <v>36.1</v>
      </c>
      <c r="G24" s="9" t="s">
        <v>21</v>
      </c>
      <c r="H24" s="9" t="s">
        <v>22</v>
      </c>
      <c r="I24" s="9"/>
      <c r="J24" s="13"/>
      <c r="K24" s="13"/>
      <c r="L24" s="13"/>
      <c r="M24" s="13"/>
      <c r="N24" s="13"/>
      <c r="O24" s="13"/>
      <c r="P24" s="13"/>
      <c r="Q24" s="13"/>
      <c r="R24" s="13"/>
      <c r="S24" s="13"/>
    </row>
    <row r="25" spans="1:19" ht="15.5">
      <c r="A25" s="9">
        <v>21</v>
      </c>
      <c r="B25" s="9" t="s">
        <v>54</v>
      </c>
      <c r="C25" s="25"/>
      <c r="D25" s="25"/>
      <c r="E25" s="13" t="s">
        <v>55</v>
      </c>
      <c r="F25" s="11">
        <v>63.7</v>
      </c>
      <c r="G25" s="9" t="s">
        <v>21</v>
      </c>
      <c r="H25" s="9" t="s">
        <v>22</v>
      </c>
      <c r="I25" s="9"/>
      <c r="J25" s="13"/>
      <c r="K25" s="13"/>
      <c r="L25" s="13"/>
      <c r="M25" s="13"/>
      <c r="N25" s="13"/>
      <c r="O25" s="13"/>
      <c r="P25" s="13"/>
      <c r="Q25" s="13"/>
      <c r="R25" s="13"/>
      <c r="S25" s="13"/>
    </row>
    <row r="26" spans="1:19" ht="15.5">
      <c r="A26" s="9">
        <v>22</v>
      </c>
      <c r="B26" s="9" t="s">
        <v>56</v>
      </c>
      <c r="C26" s="25"/>
      <c r="D26" s="25"/>
      <c r="E26" s="13" t="s">
        <v>57</v>
      </c>
      <c r="F26" s="11">
        <v>52.4</v>
      </c>
      <c r="G26" s="9" t="s">
        <v>21</v>
      </c>
      <c r="H26" s="9" t="s">
        <v>22</v>
      </c>
      <c r="I26" s="9"/>
      <c r="J26" s="13"/>
      <c r="K26" s="13"/>
      <c r="L26" s="13"/>
      <c r="M26" s="13"/>
      <c r="N26" s="13"/>
      <c r="O26" s="13"/>
      <c r="P26" s="13"/>
      <c r="Q26" s="13"/>
      <c r="R26" s="13"/>
      <c r="S26" s="13"/>
    </row>
    <row r="27" spans="1:19" ht="15.5">
      <c r="A27" s="9">
        <v>23</v>
      </c>
      <c r="B27" s="9" t="s">
        <v>58</v>
      </c>
      <c r="C27" s="9"/>
      <c r="D27" s="9"/>
      <c r="E27" s="13" t="s">
        <v>59</v>
      </c>
      <c r="F27" s="11">
        <v>36</v>
      </c>
      <c r="G27" s="9" t="s">
        <v>21</v>
      </c>
      <c r="H27" s="12" t="s">
        <v>22</v>
      </c>
      <c r="I27" s="12"/>
      <c r="J27" s="13"/>
      <c r="K27" s="13"/>
      <c r="L27" s="13"/>
      <c r="M27" s="13"/>
      <c r="N27" s="13"/>
      <c r="O27" s="13"/>
      <c r="P27" s="13"/>
      <c r="Q27" s="13"/>
      <c r="R27" s="13"/>
      <c r="S27" s="13"/>
    </row>
    <row r="28" spans="1:19" ht="15.5">
      <c r="A28" s="9">
        <v>24</v>
      </c>
      <c r="B28" s="9" t="s">
        <v>60</v>
      </c>
      <c r="C28" s="9"/>
      <c r="D28" s="9"/>
      <c r="E28" s="13" t="s">
        <v>61</v>
      </c>
      <c r="F28" s="11">
        <v>21.8</v>
      </c>
      <c r="G28" s="9" t="s">
        <v>21</v>
      </c>
      <c r="H28" s="12" t="s">
        <v>22</v>
      </c>
      <c r="I28" s="12"/>
      <c r="J28" s="13"/>
      <c r="K28" s="13"/>
      <c r="L28" s="13"/>
      <c r="M28" s="13"/>
      <c r="N28" s="13"/>
      <c r="O28" s="13"/>
      <c r="P28" s="13"/>
      <c r="Q28" s="13"/>
      <c r="R28" s="13"/>
      <c r="S28" s="13"/>
    </row>
    <row r="29" spans="1:19" ht="15.5">
      <c r="A29" s="9">
        <v>25</v>
      </c>
      <c r="B29" s="9" t="s">
        <v>62</v>
      </c>
      <c r="C29" s="9"/>
      <c r="D29" s="9"/>
      <c r="E29" s="13" t="s">
        <v>63</v>
      </c>
      <c r="F29" s="11">
        <v>64.400000000000006</v>
      </c>
      <c r="G29" s="9" t="s">
        <v>21</v>
      </c>
      <c r="H29" s="12" t="s">
        <v>22</v>
      </c>
      <c r="I29" s="12"/>
      <c r="J29" s="13"/>
      <c r="K29" s="13"/>
      <c r="L29" s="13"/>
      <c r="M29" s="13"/>
      <c r="N29" s="13"/>
      <c r="O29" s="13"/>
      <c r="P29" s="13"/>
      <c r="Q29" s="13"/>
      <c r="R29" s="13"/>
      <c r="S29" s="13"/>
    </row>
    <row r="30" spans="1:19" ht="15.5">
      <c r="A30" s="9">
        <v>26</v>
      </c>
      <c r="B30" s="9" t="s">
        <v>64</v>
      </c>
      <c r="C30" s="9"/>
      <c r="D30" s="9"/>
      <c r="E30" s="13" t="s">
        <v>65</v>
      </c>
      <c r="F30" s="11">
        <v>5</v>
      </c>
      <c r="G30" s="9" t="s">
        <v>66</v>
      </c>
      <c r="H30" s="12" t="s">
        <v>67</v>
      </c>
      <c r="I30" s="12"/>
      <c r="J30" s="13"/>
      <c r="K30" s="13"/>
      <c r="L30" s="13"/>
      <c r="M30" s="13"/>
      <c r="N30" s="13"/>
      <c r="O30" s="13"/>
      <c r="P30" s="13"/>
      <c r="Q30" s="13"/>
      <c r="R30" s="13"/>
      <c r="S30" s="13"/>
    </row>
    <row r="31" spans="1:19" ht="15.5">
      <c r="A31" s="9">
        <v>27</v>
      </c>
      <c r="B31" s="9" t="s">
        <v>68</v>
      </c>
      <c r="C31" s="9"/>
      <c r="D31" s="9"/>
      <c r="E31" s="13" t="s">
        <v>69</v>
      </c>
      <c r="F31" s="11">
        <v>9.1</v>
      </c>
      <c r="G31" s="9" t="s">
        <v>66</v>
      </c>
      <c r="H31" s="12" t="s">
        <v>67</v>
      </c>
      <c r="I31" s="12">
        <v>1</v>
      </c>
      <c r="J31" s="13"/>
      <c r="K31" s="13"/>
      <c r="L31" s="13"/>
      <c r="M31" s="13"/>
      <c r="N31" s="13"/>
      <c r="O31" s="13"/>
      <c r="P31" s="13"/>
      <c r="Q31" s="13"/>
      <c r="R31" s="13"/>
      <c r="S31" s="13"/>
    </row>
    <row r="32" spans="1:19" ht="15.5">
      <c r="A32" s="9">
        <v>28</v>
      </c>
      <c r="B32" s="9" t="s">
        <v>68</v>
      </c>
      <c r="C32" s="9">
        <v>11</v>
      </c>
      <c r="D32" s="9" t="s">
        <v>35</v>
      </c>
      <c r="E32" s="13" t="s">
        <v>70</v>
      </c>
      <c r="F32" s="11">
        <v>6.7</v>
      </c>
      <c r="G32" s="9" t="s">
        <v>66</v>
      </c>
      <c r="H32" s="12" t="s">
        <v>67</v>
      </c>
      <c r="I32" s="12">
        <v>1</v>
      </c>
      <c r="J32" s="13"/>
      <c r="K32" s="13"/>
      <c r="L32" s="13"/>
      <c r="M32" s="13"/>
      <c r="N32" s="13"/>
      <c r="O32" s="13"/>
      <c r="P32" s="13"/>
      <c r="Q32" s="13"/>
      <c r="R32" s="13"/>
      <c r="S32" s="13"/>
    </row>
    <row r="33" spans="1:19" ht="15.5">
      <c r="A33" s="9">
        <v>29</v>
      </c>
      <c r="B33" s="9" t="s">
        <v>68</v>
      </c>
      <c r="C33" s="9">
        <v>12</v>
      </c>
      <c r="D33" s="9" t="s">
        <v>35</v>
      </c>
      <c r="E33" s="13" t="s">
        <v>71</v>
      </c>
      <c r="F33" s="11">
        <v>1.5</v>
      </c>
      <c r="G33" s="9" t="s">
        <v>66</v>
      </c>
      <c r="H33" s="12" t="s">
        <v>67</v>
      </c>
      <c r="I33" s="12">
        <v>2</v>
      </c>
      <c r="J33" s="13"/>
      <c r="K33" s="13"/>
      <c r="L33" s="13"/>
      <c r="M33" s="13"/>
      <c r="N33" s="13"/>
      <c r="O33" s="13"/>
      <c r="P33" s="13"/>
      <c r="Q33" s="13"/>
      <c r="R33" s="13"/>
      <c r="S33" s="13"/>
    </row>
    <row r="34" spans="1:19" ht="15.5">
      <c r="A34" s="9">
        <v>30</v>
      </c>
      <c r="B34" s="9" t="s">
        <v>68</v>
      </c>
      <c r="C34" s="9">
        <v>13</v>
      </c>
      <c r="D34" s="9" t="s">
        <v>35</v>
      </c>
      <c r="E34" s="13" t="s">
        <v>72</v>
      </c>
      <c r="F34" s="11">
        <v>1.3</v>
      </c>
      <c r="G34" s="9" t="s">
        <v>66</v>
      </c>
      <c r="H34" s="12" t="s">
        <v>67</v>
      </c>
      <c r="I34" s="12">
        <v>1</v>
      </c>
      <c r="J34" s="13"/>
      <c r="K34" s="13"/>
      <c r="L34" s="13"/>
      <c r="M34" s="13">
        <v>1</v>
      </c>
      <c r="N34" s="13"/>
      <c r="O34" s="13"/>
      <c r="P34" s="13"/>
      <c r="Q34" s="13"/>
      <c r="R34" s="13"/>
      <c r="S34" s="13"/>
    </row>
    <row r="35" spans="1:19" ht="15.5">
      <c r="A35" s="9">
        <v>31</v>
      </c>
      <c r="B35" s="9" t="s">
        <v>68</v>
      </c>
      <c r="C35" s="9">
        <v>14</v>
      </c>
      <c r="D35" s="9" t="s">
        <v>35</v>
      </c>
      <c r="E35" s="13" t="s">
        <v>73</v>
      </c>
      <c r="F35" s="11">
        <v>0.6</v>
      </c>
      <c r="G35" s="9" t="s">
        <v>66</v>
      </c>
      <c r="H35" s="12" t="s">
        <v>67</v>
      </c>
      <c r="I35" s="12">
        <v>1</v>
      </c>
      <c r="J35" s="13"/>
      <c r="K35" s="13"/>
      <c r="L35" s="13">
        <v>1</v>
      </c>
      <c r="M35" s="13"/>
      <c r="N35" s="13"/>
      <c r="O35" s="13"/>
      <c r="P35" s="13"/>
      <c r="Q35" s="13"/>
      <c r="R35" s="13"/>
      <c r="S35" s="13"/>
    </row>
    <row r="36" spans="1:19" ht="15.5">
      <c r="A36" s="9">
        <v>32</v>
      </c>
      <c r="B36" s="9" t="s">
        <v>68</v>
      </c>
      <c r="C36" s="9">
        <v>15</v>
      </c>
      <c r="D36" s="9" t="s">
        <v>35</v>
      </c>
      <c r="E36" s="13" t="s">
        <v>74</v>
      </c>
      <c r="F36" s="11">
        <v>1</v>
      </c>
      <c r="G36" s="9" t="s">
        <v>66</v>
      </c>
      <c r="H36" s="12" t="s">
        <v>67</v>
      </c>
      <c r="I36" s="12">
        <v>1</v>
      </c>
      <c r="J36" s="13"/>
      <c r="K36" s="13"/>
      <c r="L36" s="13"/>
      <c r="M36" s="13"/>
      <c r="N36" s="13"/>
      <c r="O36" s="13"/>
      <c r="P36" s="13"/>
      <c r="Q36" s="13"/>
      <c r="R36" s="13"/>
      <c r="S36" s="13"/>
    </row>
    <row r="37" spans="1:19" ht="15.5">
      <c r="A37" s="9">
        <v>33</v>
      </c>
      <c r="B37" s="9" t="s">
        <v>68</v>
      </c>
      <c r="C37" s="9">
        <v>16</v>
      </c>
      <c r="D37" s="9" t="s">
        <v>35</v>
      </c>
      <c r="E37" s="13" t="s">
        <v>75</v>
      </c>
      <c r="F37" s="11">
        <v>1.1000000000000001</v>
      </c>
      <c r="G37" s="9" t="s">
        <v>66</v>
      </c>
      <c r="H37" s="12" t="s">
        <v>67</v>
      </c>
      <c r="I37" s="12"/>
      <c r="J37" s="13"/>
      <c r="K37" s="13"/>
      <c r="L37" s="13">
        <v>1</v>
      </c>
      <c r="M37" s="13">
        <v>2</v>
      </c>
      <c r="N37" s="13"/>
      <c r="O37" s="13"/>
      <c r="P37" s="13"/>
      <c r="Q37" s="13"/>
      <c r="R37" s="13"/>
      <c r="S37" s="13"/>
    </row>
    <row r="38" spans="1:19" ht="15.5">
      <c r="A38" s="9">
        <v>34</v>
      </c>
      <c r="B38" s="9" t="s">
        <v>68</v>
      </c>
      <c r="C38" s="9">
        <v>17</v>
      </c>
      <c r="D38" s="9" t="s">
        <v>35</v>
      </c>
      <c r="E38" s="13" t="s">
        <v>76</v>
      </c>
      <c r="F38" s="11">
        <v>1.7</v>
      </c>
      <c r="G38" s="9" t="s">
        <v>66</v>
      </c>
      <c r="H38" s="12" t="s">
        <v>67</v>
      </c>
      <c r="I38" s="12"/>
      <c r="J38" s="13">
        <v>3</v>
      </c>
      <c r="K38" s="13"/>
      <c r="L38" s="13"/>
      <c r="M38" s="13"/>
      <c r="N38" s="13"/>
      <c r="O38" s="13"/>
      <c r="P38" s="13"/>
      <c r="Q38" s="13"/>
      <c r="R38" s="13"/>
      <c r="S38" s="13"/>
    </row>
    <row r="39" spans="1:19" ht="15.5">
      <c r="A39" s="9">
        <v>35</v>
      </c>
      <c r="B39" s="9" t="s">
        <v>68</v>
      </c>
      <c r="C39" s="9">
        <v>18</v>
      </c>
      <c r="D39" s="9" t="s">
        <v>35</v>
      </c>
      <c r="E39" s="13" t="s">
        <v>77</v>
      </c>
      <c r="F39" s="11">
        <v>1.3</v>
      </c>
      <c r="G39" s="9" t="s">
        <v>66</v>
      </c>
      <c r="H39" s="12" t="s">
        <v>67</v>
      </c>
      <c r="I39" s="12"/>
      <c r="J39" s="13"/>
      <c r="K39" s="13"/>
      <c r="L39" s="13"/>
      <c r="M39" s="13"/>
      <c r="N39" s="13"/>
      <c r="O39" s="13"/>
      <c r="P39" s="13"/>
      <c r="Q39" s="13"/>
      <c r="R39" s="13"/>
      <c r="S39" s="13"/>
    </row>
    <row r="40" spans="1:19" ht="15.5">
      <c r="A40" s="9">
        <v>36</v>
      </c>
      <c r="B40" s="9" t="s">
        <v>68</v>
      </c>
      <c r="C40" s="9">
        <v>19</v>
      </c>
      <c r="D40" s="9" t="s">
        <v>35</v>
      </c>
      <c r="E40" s="13" t="s">
        <v>78</v>
      </c>
      <c r="F40" s="11">
        <v>0.6</v>
      </c>
      <c r="G40" s="9" t="s">
        <v>66</v>
      </c>
      <c r="H40" s="12" t="s">
        <v>67</v>
      </c>
      <c r="I40" s="12"/>
      <c r="J40" s="13"/>
      <c r="K40" s="13"/>
      <c r="L40" s="13"/>
      <c r="M40" s="13"/>
      <c r="N40" s="13"/>
      <c r="O40" s="13"/>
      <c r="P40" s="13"/>
      <c r="Q40" s="13"/>
      <c r="R40" s="13"/>
      <c r="S40" s="13"/>
    </row>
    <row r="41" spans="1:19" ht="15.5">
      <c r="A41" s="9">
        <v>37</v>
      </c>
      <c r="B41" s="9" t="s">
        <v>79</v>
      </c>
      <c r="C41" s="9"/>
      <c r="D41" s="9"/>
      <c r="E41" s="13" t="s">
        <v>80</v>
      </c>
      <c r="F41" s="11">
        <v>14.7</v>
      </c>
      <c r="G41" s="9" t="s">
        <v>21</v>
      </c>
      <c r="H41" s="12" t="s">
        <v>67</v>
      </c>
      <c r="I41" s="12"/>
      <c r="J41" s="13"/>
      <c r="K41" s="13"/>
      <c r="L41" s="13"/>
      <c r="M41" s="13"/>
      <c r="N41" s="13"/>
      <c r="O41" s="13"/>
      <c r="P41" s="13"/>
      <c r="Q41" s="13"/>
      <c r="R41" s="13"/>
      <c r="S41" s="13"/>
    </row>
    <row r="42" spans="1:19" ht="15.5">
      <c r="A42" s="9">
        <v>38</v>
      </c>
      <c r="B42" s="9" t="s">
        <v>79</v>
      </c>
      <c r="C42" s="9">
        <v>11</v>
      </c>
      <c r="D42" s="9" t="s">
        <v>35</v>
      </c>
      <c r="E42" s="13" t="s">
        <v>81</v>
      </c>
      <c r="F42" s="11">
        <v>0.4</v>
      </c>
      <c r="G42" s="9" t="s">
        <v>21</v>
      </c>
      <c r="H42" s="12" t="s">
        <v>67</v>
      </c>
      <c r="I42" s="12">
        <v>1</v>
      </c>
      <c r="J42" s="13"/>
      <c r="K42" s="13"/>
      <c r="L42" s="13"/>
      <c r="M42" s="13"/>
      <c r="N42" s="13"/>
      <c r="O42" s="13"/>
      <c r="P42" s="13"/>
      <c r="Q42" s="13"/>
      <c r="R42" s="13"/>
      <c r="S42" s="13"/>
    </row>
    <row r="43" spans="1:19" ht="15.5">
      <c r="A43" s="9">
        <v>39</v>
      </c>
      <c r="B43" s="9" t="s">
        <v>79</v>
      </c>
      <c r="C43" s="9">
        <v>12</v>
      </c>
      <c r="D43" s="9" t="s">
        <v>35</v>
      </c>
      <c r="E43" s="13" t="s">
        <v>82</v>
      </c>
      <c r="F43" s="11">
        <v>0.6</v>
      </c>
      <c r="G43" s="9" t="s">
        <v>21</v>
      </c>
      <c r="H43" s="12" t="s">
        <v>67</v>
      </c>
      <c r="I43" s="12">
        <v>1</v>
      </c>
      <c r="J43" s="13"/>
      <c r="K43" s="13"/>
      <c r="L43" s="13"/>
      <c r="M43" s="13"/>
      <c r="N43" s="13"/>
      <c r="O43" s="13"/>
      <c r="P43" s="13"/>
      <c r="Q43" s="13"/>
      <c r="R43" s="13"/>
      <c r="S43" s="13"/>
    </row>
    <row r="44" spans="1:19" ht="15.5">
      <c r="A44" s="9">
        <v>40</v>
      </c>
      <c r="B44" s="9" t="s">
        <v>79</v>
      </c>
      <c r="C44" s="9">
        <v>13</v>
      </c>
      <c r="D44" s="9" t="s">
        <v>35</v>
      </c>
      <c r="E44" s="13" t="s">
        <v>83</v>
      </c>
      <c r="F44" s="11">
        <v>0.6</v>
      </c>
      <c r="G44" s="12" t="s">
        <v>21</v>
      </c>
      <c r="H44" s="12" t="s">
        <v>67</v>
      </c>
      <c r="I44" s="12">
        <v>1</v>
      </c>
      <c r="J44" s="13"/>
      <c r="K44" s="13"/>
      <c r="L44" s="13">
        <v>1</v>
      </c>
      <c r="M44" s="13"/>
      <c r="N44" s="13"/>
      <c r="O44" s="13"/>
      <c r="P44" s="13"/>
      <c r="Q44" s="13"/>
      <c r="R44" s="13"/>
      <c r="S44" s="13"/>
    </row>
    <row r="45" spans="1:19" ht="15.5">
      <c r="A45" s="9">
        <v>41</v>
      </c>
      <c r="B45" s="9" t="s">
        <v>79</v>
      </c>
      <c r="C45" s="9">
        <v>14</v>
      </c>
      <c r="D45" s="9" t="s">
        <v>35</v>
      </c>
      <c r="E45" s="13" t="s">
        <v>84</v>
      </c>
      <c r="F45" s="11">
        <v>2.7</v>
      </c>
      <c r="G45" s="12" t="s">
        <v>21</v>
      </c>
      <c r="H45" s="12" t="s">
        <v>67</v>
      </c>
      <c r="I45" s="12">
        <v>2</v>
      </c>
      <c r="J45" s="13"/>
      <c r="K45" s="13"/>
      <c r="L45" s="13"/>
      <c r="M45" s="13"/>
      <c r="N45" s="13"/>
      <c r="O45" s="13"/>
      <c r="P45" s="13"/>
      <c r="Q45" s="13"/>
      <c r="R45" s="13"/>
      <c r="S45" s="13"/>
    </row>
    <row r="46" spans="1:19" ht="15.5">
      <c r="A46" s="9">
        <v>42</v>
      </c>
      <c r="B46" s="9" t="s">
        <v>79</v>
      </c>
      <c r="C46" s="9">
        <v>15</v>
      </c>
      <c r="D46" s="9" t="s">
        <v>35</v>
      </c>
      <c r="E46" s="13" t="s">
        <v>85</v>
      </c>
      <c r="F46" s="11">
        <v>10.1</v>
      </c>
      <c r="G46" s="12" t="s">
        <v>21</v>
      </c>
      <c r="H46" s="12" t="s">
        <v>67</v>
      </c>
      <c r="I46" s="12"/>
      <c r="J46" s="13"/>
      <c r="K46" s="13"/>
      <c r="L46" s="13"/>
      <c r="M46" s="13"/>
      <c r="N46" s="13"/>
      <c r="O46" s="13"/>
      <c r="P46" s="13"/>
      <c r="Q46" s="13"/>
      <c r="R46" s="13"/>
      <c r="S46" s="13"/>
    </row>
    <row r="47" spans="1:19" ht="15.5">
      <c r="A47" s="9">
        <v>43</v>
      </c>
      <c r="B47" s="9" t="s">
        <v>86</v>
      </c>
      <c r="C47" s="9"/>
      <c r="D47" s="9"/>
      <c r="E47" s="13" t="s">
        <v>87</v>
      </c>
      <c r="F47" s="11">
        <v>38.299999999999997</v>
      </c>
      <c r="G47" s="12" t="s">
        <v>21</v>
      </c>
      <c r="H47" s="12" t="s">
        <v>67</v>
      </c>
      <c r="I47" s="12"/>
      <c r="J47" s="13"/>
      <c r="K47" s="13"/>
      <c r="L47" s="13"/>
      <c r="M47" s="13"/>
      <c r="N47" s="13"/>
      <c r="O47" s="13"/>
      <c r="P47" s="13"/>
      <c r="Q47" s="13"/>
      <c r="R47" s="13"/>
      <c r="S47" s="13"/>
    </row>
    <row r="48" spans="1:19" ht="15.5">
      <c r="A48" s="9">
        <v>44</v>
      </c>
      <c r="B48" s="9" t="s">
        <v>88</v>
      </c>
      <c r="C48" s="9"/>
      <c r="D48" s="9"/>
      <c r="E48" s="13" t="s">
        <v>89</v>
      </c>
      <c r="F48" s="11">
        <v>42.7</v>
      </c>
      <c r="G48" s="12" t="s">
        <v>66</v>
      </c>
      <c r="H48" s="12" t="s">
        <v>67</v>
      </c>
      <c r="I48" s="12"/>
      <c r="J48" s="13"/>
      <c r="K48" s="13"/>
      <c r="L48" s="13"/>
      <c r="M48" s="13"/>
      <c r="N48" s="13"/>
      <c r="O48" s="13"/>
      <c r="P48" s="13"/>
      <c r="Q48" s="13"/>
      <c r="R48" s="13"/>
      <c r="S48" s="13"/>
    </row>
    <row r="49" spans="1:19" ht="15.5">
      <c r="A49" s="9">
        <v>45</v>
      </c>
      <c r="B49" s="9" t="s">
        <v>90</v>
      </c>
      <c r="C49" s="9"/>
      <c r="D49" s="9"/>
      <c r="E49" s="13" t="s">
        <v>91</v>
      </c>
      <c r="F49" s="11">
        <v>46.9</v>
      </c>
      <c r="G49" s="12" t="s">
        <v>66</v>
      </c>
      <c r="H49" s="12" t="s">
        <v>67</v>
      </c>
      <c r="I49" s="12"/>
      <c r="J49" s="13"/>
      <c r="K49" s="13"/>
      <c r="L49" s="13"/>
      <c r="M49" s="13"/>
      <c r="N49" s="13"/>
      <c r="O49" s="13"/>
      <c r="P49" s="13"/>
      <c r="Q49" s="13"/>
      <c r="R49" s="13"/>
      <c r="S49" s="13"/>
    </row>
    <row r="50" spans="1:19" ht="15.5">
      <c r="A50" s="9">
        <v>46</v>
      </c>
      <c r="B50" s="9" t="s">
        <v>92</v>
      </c>
      <c r="C50" s="9"/>
      <c r="D50" s="9"/>
      <c r="E50" s="13" t="s">
        <v>93</v>
      </c>
      <c r="F50" s="11">
        <v>56.1</v>
      </c>
      <c r="G50" s="12" t="s">
        <v>66</v>
      </c>
      <c r="H50" s="12" t="s">
        <v>67</v>
      </c>
      <c r="I50" s="12"/>
      <c r="J50" s="13"/>
      <c r="K50" s="13"/>
      <c r="L50" s="13"/>
      <c r="M50" s="13"/>
      <c r="N50" s="13"/>
      <c r="O50" s="13"/>
      <c r="P50" s="13"/>
      <c r="Q50" s="13"/>
      <c r="R50" s="13"/>
      <c r="S50" s="13"/>
    </row>
    <row r="51" spans="1:19" ht="15.5">
      <c r="A51" s="9">
        <v>47</v>
      </c>
      <c r="B51" s="9" t="s">
        <v>94</v>
      </c>
      <c r="C51" s="9"/>
      <c r="D51" s="9"/>
      <c r="E51" s="13" t="s">
        <v>95</v>
      </c>
      <c r="F51" s="11">
        <v>60</v>
      </c>
      <c r="G51" s="12" t="s">
        <v>66</v>
      </c>
      <c r="H51" s="12" t="s">
        <v>67</v>
      </c>
      <c r="I51" s="12"/>
      <c r="J51" s="13"/>
      <c r="K51" s="13"/>
      <c r="L51" s="13"/>
      <c r="M51" s="13"/>
      <c r="N51" s="13"/>
      <c r="O51" s="13"/>
      <c r="P51" s="13"/>
      <c r="Q51" s="13"/>
      <c r="R51" s="13"/>
      <c r="S51" s="13"/>
    </row>
    <row r="52" spans="1:19" ht="15.5">
      <c r="A52" s="9">
        <v>48</v>
      </c>
      <c r="B52" s="9" t="s">
        <v>96</v>
      </c>
      <c r="C52" s="9"/>
      <c r="D52" s="9"/>
      <c r="E52" s="13" t="s">
        <v>97</v>
      </c>
      <c r="F52" s="11">
        <v>57</v>
      </c>
      <c r="G52" s="9" t="s">
        <v>66</v>
      </c>
      <c r="H52" s="12"/>
      <c r="I52" s="27"/>
      <c r="J52" s="13"/>
      <c r="K52" s="13"/>
      <c r="L52" s="13"/>
      <c r="M52" s="13"/>
      <c r="N52" s="13"/>
      <c r="O52" s="13"/>
      <c r="P52" s="13"/>
      <c r="Q52" s="13"/>
      <c r="R52" s="13"/>
      <c r="S52" s="13"/>
    </row>
    <row r="53" spans="1:19" ht="15.5">
      <c r="A53" s="9">
        <v>49</v>
      </c>
      <c r="B53" s="9" t="s">
        <v>98</v>
      </c>
      <c r="C53" s="9"/>
      <c r="D53" s="9"/>
      <c r="E53" s="13" t="s">
        <v>99</v>
      </c>
      <c r="F53" s="11">
        <v>30</v>
      </c>
      <c r="G53" s="9" t="s">
        <v>66</v>
      </c>
      <c r="H53" s="12" t="s">
        <v>67</v>
      </c>
      <c r="I53" s="27"/>
      <c r="J53" s="13"/>
      <c r="K53" s="13"/>
      <c r="L53" s="13"/>
      <c r="M53" s="13"/>
      <c r="N53" s="13"/>
      <c r="O53" s="13"/>
      <c r="P53" s="13"/>
      <c r="Q53" s="13"/>
      <c r="R53" s="13"/>
      <c r="S53" s="13"/>
    </row>
    <row r="54" spans="1:19" ht="15.5">
      <c r="A54" s="9">
        <v>50</v>
      </c>
      <c r="B54" s="9" t="s">
        <v>100</v>
      </c>
      <c r="C54" s="9"/>
      <c r="D54" s="9"/>
      <c r="E54" s="13" t="s">
        <v>101</v>
      </c>
      <c r="F54" s="11">
        <v>17</v>
      </c>
      <c r="G54" s="9" t="s">
        <v>66</v>
      </c>
      <c r="H54" s="12" t="s">
        <v>67</v>
      </c>
      <c r="I54" s="27"/>
      <c r="J54" s="13"/>
      <c r="K54" s="13"/>
      <c r="L54" s="13"/>
      <c r="M54" s="13"/>
      <c r="N54" s="13"/>
      <c r="O54" s="13"/>
      <c r="P54" s="13"/>
      <c r="Q54" s="13"/>
      <c r="R54" s="13"/>
      <c r="S54" s="13"/>
    </row>
    <row r="55" spans="1:19" ht="15.5">
      <c r="A55" s="9">
        <v>51</v>
      </c>
      <c r="B55" s="9" t="s">
        <v>102</v>
      </c>
      <c r="C55" s="9"/>
      <c r="D55" s="9"/>
      <c r="E55" s="13" t="s">
        <v>103</v>
      </c>
      <c r="F55" s="11">
        <v>30.2</v>
      </c>
      <c r="G55" s="9" t="s">
        <v>66</v>
      </c>
      <c r="H55" s="12" t="s">
        <v>67</v>
      </c>
      <c r="I55" s="27"/>
      <c r="J55" s="13"/>
      <c r="K55" s="13"/>
      <c r="L55" s="13"/>
      <c r="M55" s="13"/>
      <c r="N55" s="13"/>
      <c r="O55" s="13"/>
      <c r="P55" s="13"/>
      <c r="Q55" s="13"/>
      <c r="R55" s="13"/>
      <c r="S55" s="13"/>
    </row>
    <row r="56" spans="1:19" ht="15.5">
      <c r="A56" s="9">
        <v>52</v>
      </c>
      <c r="B56" s="9" t="s">
        <v>104</v>
      </c>
      <c r="C56" s="9"/>
      <c r="D56" s="9"/>
      <c r="E56" s="13" t="s">
        <v>105</v>
      </c>
      <c r="F56" s="11">
        <v>29.3</v>
      </c>
      <c r="G56" s="9" t="s">
        <v>66</v>
      </c>
      <c r="H56" s="12" t="s">
        <v>67</v>
      </c>
      <c r="I56" s="27"/>
      <c r="J56" s="13"/>
      <c r="K56" s="13"/>
      <c r="L56" s="13"/>
      <c r="M56" s="13"/>
      <c r="N56" s="13"/>
      <c r="O56" s="13"/>
      <c r="P56" s="13"/>
      <c r="Q56" s="13"/>
      <c r="R56" s="13"/>
      <c r="S56" s="13"/>
    </row>
    <row r="57" spans="1:19" ht="15.5">
      <c r="A57" s="9">
        <v>53</v>
      </c>
      <c r="B57" s="9" t="s">
        <v>106</v>
      </c>
      <c r="C57" s="9"/>
      <c r="D57" s="9"/>
      <c r="E57" s="13" t="s">
        <v>107</v>
      </c>
      <c r="F57" s="11">
        <v>13</v>
      </c>
      <c r="G57" s="9" t="s">
        <v>66</v>
      </c>
      <c r="H57" s="12" t="s">
        <v>67</v>
      </c>
      <c r="I57" s="27"/>
      <c r="J57" s="13"/>
      <c r="K57" s="13"/>
      <c r="L57" s="13"/>
      <c r="M57" s="13"/>
      <c r="N57" s="13"/>
      <c r="O57" s="13"/>
      <c r="P57" s="13"/>
      <c r="Q57" s="13"/>
      <c r="R57" s="13"/>
      <c r="S57" s="13"/>
    </row>
    <row r="58" spans="1:19" ht="15.5">
      <c r="A58" s="9">
        <v>54</v>
      </c>
      <c r="B58" s="9" t="s">
        <v>108</v>
      </c>
      <c r="C58" s="9"/>
      <c r="D58" s="9"/>
      <c r="E58" s="13" t="s">
        <v>109</v>
      </c>
      <c r="F58" s="11">
        <v>8.9</v>
      </c>
      <c r="G58" s="9" t="s">
        <v>66</v>
      </c>
      <c r="H58" s="12" t="s">
        <v>67</v>
      </c>
      <c r="I58" s="27"/>
      <c r="J58" s="13"/>
      <c r="K58" s="13"/>
      <c r="L58" s="13"/>
      <c r="M58" s="13"/>
      <c r="N58" s="13"/>
      <c r="O58" s="13"/>
      <c r="P58" s="13"/>
      <c r="Q58" s="13"/>
      <c r="R58" s="13"/>
      <c r="S58" s="13"/>
    </row>
    <row r="59" spans="1:19" ht="15.5">
      <c r="A59" s="9">
        <v>55</v>
      </c>
      <c r="B59" s="9" t="s">
        <v>110</v>
      </c>
      <c r="C59" s="9"/>
      <c r="D59" s="9"/>
      <c r="E59" s="13" t="s">
        <v>111</v>
      </c>
      <c r="F59" s="11">
        <v>51</v>
      </c>
      <c r="G59" s="9" t="s">
        <v>66</v>
      </c>
      <c r="H59" s="12" t="s">
        <v>67</v>
      </c>
      <c r="I59" s="27"/>
      <c r="J59" s="13"/>
      <c r="K59" s="13"/>
      <c r="L59" s="13"/>
      <c r="M59" s="13"/>
      <c r="N59" s="13"/>
      <c r="O59" s="13"/>
      <c r="P59" s="13"/>
      <c r="Q59" s="13"/>
      <c r="R59" s="13"/>
      <c r="S59" s="13"/>
    </row>
    <row r="60" spans="1:19" ht="15.5">
      <c r="A60" s="9">
        <v>56</v>
      </c>
      <c r="B60" s="9" t="s">
        <v>110</v>
      </c>
      <c r="C60" s="9">
        <v>11</v>
      </c>
      <c r="D60" s="9" t="s">
        <v>35</v>
      </c>
      <c r="E60" s="13" t="s">
        <v>112</v>
      </c>
      <c r="F60" s="11">
        <v>1.3</v>
      </c>
      <c r="G60" s="9" t="s">
        <v>66</v>
      </c>
      <c r="H60" s="12" t="s">
        <v>67</v>
      </c>
      <c r="I60" s="27"/>
      <c r="J60" s="13"/>
      <c r="K60" s="13"/>
      <c r="L60" s="13"/>
      <c r="M60" s="13"/>
      <c r="N60" s="13"/>
      <c r="O60" s="13"/>
      <c r="P60" s="13"/>
      <c r="Q60" s="13"/>
      <c r="R60" s="13"/>
      <c r="S60" s="13"/>
    </row>
    <row r="61" spans="1:19" ht="15.5">
      <c r="A61" s="9">
        <v>57</v>
      </c>
      <c r="B61" s="9" t="s">
        <v>110</v>
      </c>
      <c r="C61" s="9">
        <v>12</v>
      </c>
      <c r="D61" s="9" t="s">
        <v>35</v>
      </c>
      <c r="E61" s="13" t="s">
        <v>113</v>
      </c>
      <c r="F61" s="11">
        <v>0.7</v>
      </c>
      <c r="G61" s="9" t="s">
        <v>66</v>
      </c>
      <c r="H61" s="12" t="s">
        <v>67</v>
      </c>
      <c r="I61" s="27"/>
      <c r="J61" s="13"/>
      <c r="K61" s="13"/>
      <c r="L61" s="13"/>
      <c r="M61" s="13"/>
      <c r="N61" s="13"/>
      <c r="O61" s="13"/>
      <c r="P61" s="13"/>
      <c r="Q61" s="13"/>
      <c r="R61" s="13"/>
      <c r="S61" s="13"/>
    </row>
    <row r="62" spans="1:19" ht="15.5">
      <c r="A62" s="9">
        <v>58</v>
      </c>
      <c r="B62" s="9" t="s">
        <v>110</v>
      </c>
      <c r="C62" s="9">
        <v>13</v>
      </c>
      <c r="D62" s="9" t="s">
        <v>35</v>
      </c>
      <c r="E62" s="13" t="s">
        <v>114</v>
      </c>
      <c r="F62" s="11">
        <v>0.6</v>
      </c>
      <c r="G62" s="9" t="s">
        <v>66</v>
      </c>
      <c r="H62" s="12" t="s">
        <v>67</v>
      </c>
      <c r="I62" s="27"/>
      <c r="J62" s="13"/>
      <c r="K62" s="13"/>
      <c r="L62" s="13"/>
      <c r="M62" s="13"/>
      <c r="N62" s="13"/>
      <c r="O62" s="13"/>
      <c r="P62" s="13"/>
      <c r="Q62" s="13"/>
      <c r="R62" s="13"/>
      <c r="S62" s="13"/>
    </row>
    <row r="63" spans="1:19" ht="15.5">
      <c r="A63" s="9">
        <v>59</v>
      </c>
      <c r="B63" s="9" t="s">
        <v>115</v>
      </c>
      <c r="C63" s="9"/>
      <c r="D63" s="9"/>
      <c r="E63" s="13" t="s">
        <v>116</v>
      </c>
      <c r="F63" s="11">
        <v>3.4</v>
      </c>
      <c r="G63" s="9" t="s">
        <v>66</v>
      </c>
      <c r="H63" s="12" t="s">
        <v>67</v>
      </c>
      <c r="I63" s="27"/>
      <c r="J63" s="13"/>
      <c r="K63" s="13"/>
      <c r="L63" s="13"/>
      <c r="M63" s="13"/>
      <c r="N63" s="13"/>
      <c r="O63" s="13"/>
      <c r="P63" s="13"/>
      <c r="Q63" s="13"/>
      <c r="R63" s="13"/>
      <c r="S63" s="13"/>
    </row>
    <row r="64" spans="1:19" ht="15.5">
      <c r="A64" s="9">
        <v>60</v>
      </c>
      <c r="B64" s="9" t="s">
        <v>115</v>
      </c>
      <c r="C64" s="9">
        <v>11</v>
      </c>
      <c r="D64" s="9" t="s">
        <v>35</v>
      </c>
      <c r="E64" s="13" t="s">
        <v>117</v>
      </c>
      <c r="F64" s="11">
        <v>0.3</v>
      </c>
      <c r="G64" s="9" t="s">
        <v>66</v>
      </c>
      <c r="H64" s="12" t="s">
        <v>22</v>
      </c>
      <c r="I64" s="27"/>
      <c r="J64" s="13"/>
      <c r="K64" s="13"/>
      <c r="L64" s="13"/>
      <c r="M64" s="13"/>
      <c r="N64" s="13"/>
      <c r="O64" s="13"/>
      <c r="P64" s="13"/>
      <c r="Q64" s="13"/>
      <c r="R64" s="13"/>
      <c r="S64" s="13"/>
    </row>
    <row r="65" spans="1:19" ht="15.5">
      <c r="A65" s="9">
        <v>61</v>
      </c>
      <c r="B65" s="9" t="s">
        <v>115</v>
      </c>
      <c r="C65" s="9">
        <v>12</v>
      </c>
      <c r="D65" s="9" t="s">
        <v>35</v>
      </c>
      <c r="E65" s="13" t="s">
        <v>118</v>
      </c>
      <c r="F65" s="11">
        <v>0.8</v>
      </c>
      <c r="G65" s="9" t="s">
        <v>66</v>
      </c>
      <c r="H65" s="12" t="s">
        <v>67</v>
      </c>
      <c r="I65" s="27"/>
      <c r="J65" s="13"/>
      <c r="K65" s="13"/>
      <c r="L65" s="13"/>
      <c r="M65" s="13"/>
      <c r="N65" s="13"/>
      <c r="O65" s="13"/>
      <c r="P65" s="13"/>
      <c r="Q65" s="13"/>
      <c r="R65" s="13"/>
      <c r="S65" s="13"/>
    </row>
    <row r="66" spans="1:19" ht="15.5">
      <c r="A66" s="9">
        <v>62</v>
      </c>
      <c r="B66" s="9" t="s">
        <v>115</v>
      </c>
      <c r="C66" s="9">
        <v>13</v>
      </c>
      <c r="D66" s="9" t="s">
        <v>35</v>
      </c>
      <c r="E66" s="13" t="s">
        <v>119</v>
      </c>
      <c r="F66" s="11">
        <v>2.8</v>
      </c>
      <c r="G66" s="9" t="s">
        <v>66</v>
      </c>
      <c r="H66" s="12" t="s">
        <v>67</v>
      </c>
      <c r="I66" s="27">
        <v>1</v>
      </c>
      <c r="J66" s="13"/>
      <c r="K66" s="13"/>
      <c r="L66" s="13"/>
      <c r="M66" s="13"/>
      <c r="N66" s="13"/>
      <c r="O66" s="13"/>
      <c r="P66" s="13"/>
      <c r="Q66" s="13"/>
      <c r="R66" s="13"/>
      <c r="S66" s="13"/>
    </row>
    <row r="67" spans="1:19" ht="15.5">
      <c r="A67" s="9">
        <v>63</v>
      </c>
      <c r="B67" s="9" t="s">
        <v>120</v>
      </c>
      <c r="C67" s="9"/>
      <c r="D67" s="9"/>
      <c r="E67" s="13" t="s">
        <v>121</v>
      </c>
      <c r="F67" s="11">
        <v>19</v>
      </c>
      <c r="G67" s="9" t="s">
        <v>21</v>
      </c>
      <c r="H67" s="12" t="s">
        <v>67</v>
      </c>
      <c r="I67" s="27"/>
      <c r="J67" s="13"/>
      <c r="K67" s="13"/>
      <c r="L67" s="13"/>
      <c r="M67" s="13"/>
      <c r="N67" s="13"/>
      <c r="O67" s="13"/>
      <c r="P67" s="13"/>
      <c r="Q67" s="13"/>
      <c r="R67" s="13"/>
      <c r="S67" s="13"/>
    </row>
    <row r="68" spans="1:19" ht="15.5">
      <c r="A68" s="9">
        <v>64</v>
      </c>
      <c r="B68" s="9" t="s">
        <v>122</v>
      </c>
      <c r="C68" s="9"/>
      <c r="D68" s="9"/>
      <c r="E68" s="13" t="s">
        <v>123</v>
      </c>
      <c r="F68" s="11">
        <v>28.4</v>
      </c>
      <c r="G68" s="9" t="s">
        <v>21</v>
      </c>
      <c r="H68" s="12" t="s">
        <v>22</v>
      </c>
      <c r="I68" s="27"/>
      <c r="J68" s="13"/>
      <c r="K68" s="13"/>
      <c r="L68" s="13"/>
      <c r="M68" s="13"/>
      <c r="N68" s="13"/>
      <c r="O68" s="13"/>
      <c r="P68" s="13"/>
      <c r="Q68" s="13"/>
      <c r="R68" s="13"/>
      <c r="S68" s="13"/>
    </row>
    <row r="69" spans="1:19" ht="15.5">
      <c r="A69" s="9">
        <v>65</v>
      </c>
      <c r="B69" s="9" t="s">
        <v>124</v>
      </c>
      <c r="C69" s="9"/>
      <c r="D69" s="9"/>
      <c r="E69" s="13" t="s">
        <v>125</v>
      </c>
      <c r="F69" s="11">
        <v>72.900000000000006</v>
      </c>
      <c r="G69" s="9" t="s">
        <v>21</v>
      </c>
      <c r="H69" s="12" t="s">
        <v>22</v>
      </c>
      <c r="I69" s="27"/>
      <c r="J69" s="13"/>
      <c r="K69" s="13"/>
      <c r="L69" s="13"/>
      <c r="M69" s="13"/>
      <c r="N69" s="13"/>
      <c r="O69" s="13"/>
      <c r="P69" s="13"/>
      <c r="Q69" s="13"/>
      <c r="R69" s="13"/>
      <c r="S69" s="13"/>
    </row>
    <row r="70" spans="1:19" ht="15.5">
      <c r="A70" s="9">
        <v>66</v>
      </c>
      <c r="B70" s="9" t="s">
        <v>126</v>
      </c>
      <c r="C70" s="9"/>
      <c r="D70" s="9"/>
      <c r="E70" s="13" t="s">
        <v>127</v>
      </c>
      <c r="F70" s="11">
        <v>26.9</v>
      </c>
      <c r="G70" s="9" t="s">
        <v>21</v>
      </c>
      <c r="H70" s="12" t="s">
        <v>22</v>
      </c>
      <c r="I70" s="27"/>
      <c r="J70" s="13"/>
      <c r="K70" s="13"/>
      <c r="L70" s="13"/>
      <c r="M70" s="13"/>
      <c r="N70" s="13"/>
      <c r="O70" s="13"/>
      <c r="P70" s="13"/>
      <c r="Q70" s="13"/>
      <c r="R70" s="13"/>
      <c r="S70" s="13"/>
    </row>
    <row r="71" spans="1:19" ht="15.5">
      <c r="A71" s="9">
        <v>67</v>
      </c>
      <c r="B71" s="9" t="s">
        <v>128</v>
      </c>
      <c r="C71" s="25"/>
      <c r="D71" s="25"/>
      <c r="E71" s="13" t="s">
        <v>129</v>
      </c>
      <c r="F71" s="11">
        <v>40.9</v>
      </c>
      <c r="G71" s="9" t="s">
        <v>21</v>
      </c>
      <c r="H71" s="9" t="s">
        <v>22</v>
      </c>
      <c r="I71" s="27"/>
      <c r="J71" s="13"/>
      <c r="K71" s="13"/>
      <c r="L71" s="13"/>
      <c r="M71" s="13"/>
      <c r="N71" s="13"/>
      <c r="O71" s="13"/>
      <c r="P71" s="13"/>
      <c r="Q71" s="13"/>
      <c r="R71" s="13"/>
      <c r="S71" s="13"/>
    </row>
    <row r="72" spans="1:19" ht="15.5">
      <c r="A72" s="9">
        <v>68</v>
      </c>
      <c r="B72" s="9" t="s">
        <v>130</v>
      </c>
      <c r="C72" s="25"/>
      <c r="D72" s="25"/>
      <c r="E72" s="13" t="s">
        <v>131</v>
      </c>
      <c r="F72" s="11">
        <v>52</v>
      </c>
      <c r="G72" s="9" t="s">
        <v>21</v>
      </c>
      <c r="H72" s="9" t="s">
        <v>22</v>
      </c>
      <c r="I72" s="27"/>
      <c r="J72" s="13"/>
      <c r="K72" s="13"/>
      <c r="L72" s="13"/>
      <c r="M72" s="13"/>
      <c r="N72" s="13"/>
      <c r="O72" s="13"/>
      <c r="P72" s="13"/>
      <c r="Q72" s="13"/>
      <c r="R72" s="13"/>
      <c r="S72" s="13"/>
    </row>
    <row r="73" spans="1:19" ht="15.5">
      <c r="A73" s="9">
        <v>69</v>
      </c>
      <c r="B73" s="9" t="s">
        <v>132</v>
      </c>
      <c r="C73" s="25"/>
      <c r="D73" s="25"/>
      <c r="E73" s="13" t="s">
        <v>133</v>
      </c>
      <c r="F73" s="11">
        <v>68.7</v>
      </c>
      <c r="G73" s="9" t="s">
        <v>21</v>
      </c>
      <c r="H73" s="9" t="s">
        <v>22</v>
      </c>
      <c r="I73" s="27"/>
      <c r="J73" s="13"/>
      <c r="K73" s="13"/>
      <c r="L73" s="13"/>
      <c r="M73" s="13"/>
      <c r="N73" s="13"/>
      <c r="O73" s="13"/>
      <c r="P73" s="13"/>
      <c r="Q73" s="13"/>
      <c r="R73" s="13"/>
      <c r="S73" s="13"/>
    </row>
    <row r="74" spans="1:19" ht="15.5">
      <c r="A74" s="9">
        <v>70</v>
      </c>
      <c r="B74" s="9" t="s">
        <v>134</v>
      </c>
      <c r="C74" s="9"/>
      <c r="D74" s="9"/>
      <c r="E74" s="13" t="s">
        <v>135</v>
      </c>
      <c r="F74" s="11">
        <v>57.1</v>
      </c>
      <c r="G74" s="9" t="s">
        <v>21</v>
      </c>
      <c r="H74" s="12" t="s">
        <v>22</v>
      </c>
      <c r="I74" s="27"/>
      <c r="J74" s="13"/>
      <c r="K74" s="13"/>
      <c r="L74" s="13"/>
      <c r="M74" s="13"/>
      <c r="N74" s="13"/>
      <c r="O74" s="13"/>
      <c r="P74" s="13"/>
      <c r="Q74" s="13"/>
      <c r="R74" s="13"/>
      <c r="S74" s="13"/>
    </row>
    <row r="75" spans="1:19" ht="15.5">
      <c r="A75" s="9">
        <v>71</v>
      </c>
      <c r="B75" s="9" t="s">
        <v>136</v>
      </c>
      <c r="C75" s="9"/>
      <c r="D75" s="9"/>
      <c r="E75" s="13" t="s">
        <v>137</v>
      </c>
      <c r="F75" s="11">
        <v>6.4</v>
      </c>
      <c r="G75" s="9" t="s">
        <v>21</v>
      </c>
      <c r="H75" s="12" t="s">
        <v>22</v>
      </c>
      <c r="I75" s="27"/>
      <c r="J75" s="13"/>
      <c r="K75" s="13"/>
      <c r="L75" s="13"/>
      <c r="M75" s="13"/>
      <c r="N75" s="13"/>
      <c r="O75" s="13"/>
      <c r="P75" s="13"/>
      <c r="Q75" s="13"/>
      <c r="R75" s="13"/>
      <c r="S75" s="13"/>
    </row>
    <row r="76" spans="1:19" ht="15.5">
      <c r="A76" s="9">
        <v>72</v>
      </c>
      <c r="B76" s="9" t="s">
        <v>136</v>
      </c>
      <c r="C76" s="9">
        <v>11</v>
      </c>
      <c r="D76" s="9" t="s">
        <v>35</v>
      </c>
      <c r="E76" s="13" t="s">
        <v>138</v>
      </c>
      <c r="F76" s="11">
        <v>3.4</v>
      </c>
      <c r="G76" s="9" t="s">
        <v>21</v>
      </c>
      <c r="H76" s="12" t="s">
        <v>22</v>
      </c>
      <c r="I76" s="27">
        <v>1</v>
      </c>
      <c r="J76" s="13"/>
      <c r="K76" s="13"/>
      <c r="L76" s="13"/>
      <c r="M76" s="13"/>
      <c r="N76" s="13"/>
      <c r="O76" s="13"/>
      <c r="P76" s="13"/>
      <c r="Q76" s="13"/>
      <c r="R76" s="13"/>
      <c r="S76" s="13"/>
    </row>
    <row r="77" spans="1:19" ht="15.5">
      <c r="A77" s="9">
        <v>73</v>
      </c>
      <c r="B77" s="9" t="s">
        <v>136</v>
      </c>
      <c r="C77" s="9">
        <v>12</v>
      </c>
      <c r="D77" s="9" t="s">
        <v>35</v>
      </c>
      <c r="E77" s="13" t="s">
        <v>139</v>
      </c>
      <c r="F77" s="11">
        <v>0.3</v>
      </c>
      <c r="G77" s="9" t="s">
        <v>21</v>
      </c>
      <c r="H77" s="12" t="s">
        <v>22</v>
      </c>
      <c r="I77" s="27"/>
      <c r="J77" s="13"/>
      <c r="K77" s="13"/>
      <c r="L77" s="13"/>
      <c r="M77" s="13"/>
      <c r="N77" s="13"/>
      <c r="O77" s="13"/>
      <c r="P77" s="13"/>
      <c r="Q77" s="13"/>
      <c r="R77" s="13"/>
      <c r="S77" s="13"/>
    </row>
    <row r="78" spans="1:19" ht="15.5">
      <c r="A78" s="9">
        <v>74</v>
      </c>
      <c r="B78" s="9" t="s">
        <v>136</v>
      </c>
      <c r="C78" s="9">
        <v>13</v>
      </c>
      <c r="D78" s="9" t="s">
        <v>35</v>
      </c>
      <c r="E78" s="13" t="s">
        <v>140</v>
      </c>
      <c r="F78" s="11">
        <v>0.7</v>
      </c>
      <c r="G78" s="9" t="s">
        <v>21</v>
      </c>
      <c r="H78" s="12" t="s">
        <v>22</v>
      </c>
      <c r="I78" s="27">
        <v>1</v>
      </c>
      <c r="J78" s="13"/>
      <c r="K78" s="13"/>
      <c r="L78" s="13"/>
      <c r="M78" s="13"/>
      <c r="N78" s="13"/>
      <c r="O78" s="13"/>
      <c r="P78" s="13"/>
      <c r="Q78" s="13"/>
      <c r="R78" s="13"/>
      <c r="S78" s="13"/>
    </row>
    <row r="79" spans="1:19" ht="15.5">
      <c r="A79" s="9">
        <v>75</v>
      </c>
      <c r="B79" s="9" t="s">
        <v>136</v>
      </c>
      <c r="C79" s="9">
        <v>14</v>
      </c>
      <c r="D79" s="9" t="s">
        <v>35</v>
      </c>
      <c r="E79" s="13" t="s">
        <v>141</v>
      </c>
      <c r="F79" s="11">
        <v>0.5</v>
      </c>
      <c r="G79" s="9" t="s">
        <v>21</v>
      </c>
      <c r="H79" s="12" t="s">
        <v>22</v>
      </c>
      <c r="I79" s="27"/>
      <c r="J79" s="13"/>
      <c r="K79" s="13"/>
      <c r="L79" s="13"/>
      <c r="M79" s="13"/>
      <c r="N79" s="13"/>
      <c r="O79" s="13"/>
      <c r="P79" s="13"/>
      <c r="Q79" s="13"/>
      <c r="R79" s="13"/>
      <c r="S79" s="13"/>
    </row>
    <row r="80" spans="1:19" ht="15.5">
      <c r="A80" s="9">
        <v>76</v>
      </c>
      <c r="B80" s="9" t="s">
        <v>142</v>
      </c>
      <c r="C80" s="9"/>
      <c r="D80" s="9"/>
      <c r="E80" s="13" t="s">
        <v>143</v>
      </c>
      <c r="F80" s="11">
        <v>0.5</v>
      </c>
      <c r="G80" s="9" t="s">
        <v>21</v>
      </c>
      <c r="H80" s="12" t="s">
        <v>22</v>
      </c>
      <c r="I80" s="27"/>
      <c r="J80" s="13"/>
      <c r="K80" s="13"/>
      <c r="L80" s="13"/>
      <c r="M80" s="13"/>
      <c r="N80" s="13"/>
      <c r="O80" s="13"/>
      <c r="P80" s="13"/>
      <c r="Q80" s="13"/>
      <c r="R80" s="13"/>
      <c r="S80" s="13"/>
    </row>
    <row r="81" spans="1:19" ht="15.5">
      <c r="A81" s="9">
        <v>77</v>
      </c>
      <c r="B81" s="9" t="s">
        <v>142</v>
      </c>
      <c r="C81" s="9">
        <v>11</v>
      </c>
      <c r="D81" s="9" t="s">
        <v>35</v>
      </c>
      <c r="E81" s="13" t="s">
        <v>144</v>
      </c>
      <c r="F81" s="11">
        <v>1.2</v>
      </c>
      <c r="G81" s="9" t="s">
        <v>21</v>
      </c>
      <c r="H81" s="12" t="s">
        <v>22</v>
      </c>
      <c r="I81" s="27"/>
      <c r="J81" s="13"/>
      <c r="K81" s="13"/>
      <c r="L81" s="13"/>
      <c r="M81" s="13"/>
      <c r="N81" s="13"/>
      <c r="O81" s="13"/>
      <c r="P81" s="13"/>
      <c r="Q81" s="13"/>
      <c r="R81" s="13"/>
      <c r="S81" s="13"/>
    </row>
    <row r="82" spans="1:19" ht="15.5">
      <c r="A82" s="9">
        <v>78</v>
      </c>
      <c r="B82" s="9" t="s">
        <v>142</v>
      </c>
      <c r="C82" s="9">
        <v>12</v>
      </c>
      <c r="D82" s="9" t="s">
        <v>35</v>
      </c>
      <c r="E82" s="13" t="s">
        <v>145</v>
      </c>
      <c r="F82" s="11">
        <v>0.8</v>
      </c>
      <c r="G82" s="9" t="s">
        <v>21</v>
      </c>
      <c r="H82" s="12" t="s">
        <v>22</v>
      </c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</row>
    <row r="83" spans="1:19" ht="15.5">
      <c r="A83" s="9">
        <v>79</v>
      </c>
      <c r="B83" s="9" t="s">
        <v>142</v>
      </c>
      <c r="C83" s="9">
        <v>13</v>
      </c>
      <c r="D83" s="9" t="s">
        <v>35</v>
      </c>
      <c r="E83" s="13" t="s">
        <v>146</v>
      </c>
      <c r="F83" s="11">
        <v>1.2</v>
      </c>
      <c r="G83" s="9" t="s">
        <v>21</v>
      </c>
      <c r="H83" s="12" t="s">
        <v>22</v>
      </c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</row>
    <row r="84" spans="1:19" ht="15.5">
      <c r="A84" s="9">
        <v>80</v>
      </c>
      <c r="B84" s="9" t="s">
        <v>142</v>
      </c>
      <c r="C84" s="9">
        <v>14</v>
      </c>
      <c r="D84" s="9" t="s">
        <v>35</v>
      </c>
      <c r="E84" s="13" t="s">
        <v>147</v>
      </c>
      <c r="F84" s="11">
        <v>10.1</v>
      </c>
      <c r="G84" s="9" t="s">
        <v>21</v>
      </c>
      <c r="H84" s="12" t="s">
        <v>22</v>
      </c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</row>
    <row r="85" spans="1:19" ht="15.5">
      <c r="A85" s="9">
        <v>81</v>
      </c>
      <c r="B85" s="9" t="s">
        <v>142</v>
      </c>
      <c r="C85" s="9">
        <v>15</v>
      </c>
      <c r="D85" s="9" t="s">
        <v>35</v>
      </c>
      <c r="E85" s="13" t="s">
        <v>148</v>
      </c>
      <c r="F85" s="11">
        <v>1</v>
      </c>
      <c r="G85" s="9" t="s">
        <v>21</v>
      </c>
      <c r="H85" s="12" t="s">
        <v>22</v>
      </c>
      <c r="I85" s="13">
        <v>1</v>
      </c>
      <c r="J85" s="13"/>
      <c r="K85" s="13"/>
      <c r="L85" s="13"/>
      <c r="M85" s="13"/>
      <c r="N85" s="13"/>
      <c r="O85" s="13"/>
      <c r="P85" s="13"/>
      <c r="Q85" s="13"/>
      <c r="R85" s="13"/>
      <c r="S85" s="13"/>
    </row>
    <row r="86" spans="1:19" ht="15.5">
      <c r="A86" s="9">
        <v>82</v>
      </c>
      <c r="B86" s="9" t="s">
        <v>142</v>
      </c>
      <c r="C86" s="9">
        <v>16</v>
      </c>
      <c r="D86" s="9" t="s">
        <v>35</v>
      </c>
      <c r="E86" s="13" t="s">
        <v>149</v>
      </c>
      <c r="F86" s="11">
        <v>42.1</v>
      </c>
      <c r="G86" s="9" t="s">
        <v>21</v>
      </c>
      <c r="H86" s="12" t="s">
        <v>22</v>
      </c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</row>
    <row r="87" spans="1:19" ht="15.5">
      <c r="A87" s="9">
        <v>83</v>
      </c>
      <c r="B87" s="9" t="s">
        <v>150</v>
      </c>
      <c r="C87" s="9"/>
      <c r="D87" s="9"/>
      <c r="E87" s="13" t="s">
        <v>151</v>
      </c>
      <c r="F87" s="11">
        <v>41</v>
      </c>
      <c r="G87" s="9" t="s">
        <v>21</v>
      </c>
      <c r="H87" s="12" t="s">
        <v>22</v>
      </c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</row>
    <row r="88" spans="1:19" ht="15.5">
      <c r="A88" s="9">
        <v>84</v>
      </c>
      <c r="B88" s="9" t="s">
        <v>152</v>
      </c>
      <c r="C88" s="9"/>
      <c r="D88" s="9"/>
      <c r="E88" s="13" t="s">
        <v>153</v>
      </c>
      <c r="F88" s="11">
        <v>53.3</v>
      </c>
      <c r="G88" s="9" t="s">
        <v>21</v>
      </c>
      <c r="H88" s="12" t="s">
        <v>22</v>
      </c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</row>
    <row r="89" spans="1:19" ht="15.5">
      <c r="A89" s="9">
        <v>85</v>
      </c>
      <c r="B89" s="9" t="s">
        <v>154</v>
      </c>
      <c r="C89" s="9"/>
      <c r="D89" s="9"/>
      <c r="E89" s="13" t="s">
        <v>155</v>
      </c>
      <c r="F89" s="11">
        <v>57</v>
      </c>
      <c r="G89" s="9" t="s">
        <v>21</v>
      </c>
      <c r="H89" s="12" t="s">
        <v>22</v>
      </c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</row>
    <row r="90" spans="1:19" ht="15.5">
      <c r="A90" s="9">
        <v>86</v>
      </c>
      <c r="B90" s="9" t="s">
        <v>156</v>
      </c>
      <c r="C90" s="9"/>
      <c r="D90" s="9"/>
      <c r="E90" s="13" t="s">
        <v>157</v>
      </c>
      <c r="F90" s="11">
        <v>15.9</v>
      </c>
      <c r="G90" s="9" t="s">
        <v>21</v>
      </c>
      <c r="H90" s="12" t="s">
        <v>22</v>
      </c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</row>
    <row r="91" spans="1:19" ht="15.5">
      <c r="A91" s="9">
        <v>87</v>
      </c>
      <c r="B91" s="9" t="s">
        <v>158</v>
      </c>
      <c r="C91" s="9">
        <v>1</v>
      </c>
      <c r="D91" s="9"/>
      <c r="E91" s="13" t="s">
        <v>159</v>
      </c>
      <c r="F91" s="11">
        <v>23.7</v>
      </c>
      <c r="G91" s="12" t="s">
        <v>21</v>
      </c>
      <c r="H91" s="12" t="s">
        <v>22</v>
      </c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</row>
    <row r="92" spans="1:19" ht="15.5">
      <c r="A92" s="9">
        <v>88</v>
      </c>
      <c r="B92" s="9" t="s">
        <v>158</v>
      </c>
      <c r="C92" s="9">
        <v>2</v>
      </c>
      <c r="D92" s="9"/>
      <c r="E92" s="13" t="s">
        <v>160</v>
      </c>
      <c r="F92" s="11">
        <v>28.5</v>
      </c>
      <c r="G92" s="12" t="s">
        <v>21</v>
      </c>
      <c r="H92" s="12" t="s">
        <v>22</v>
      </c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</row>
    <row r="93" spans="1:19" ht="15.5">
      <c r="A93" s="9">
        <v>89</v>
      </c>
      <c r="B93" s="9" t="s">
        <v>161</v>
      </c>
      <c r="C93" s="9"/>
      <c r="D93" s="9"/>
      <c r="E93" s="13" t="s">
        <v>162</v>
      </c>
      <c r="F93" s="11">
        <v>48.8</v>
      </c>
      <c r="G93" s="12" t="s">
        <v>21</v>
      </c>
      <c r="H93" s="12" t="s">
        <v>22</v>
      </c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</row>
    <row r="94" spans="1:19" ht="15.5">
      <c r="A94" s="9">
        <v>90</v>
      </c>
      <c r="B94" s="9" t="s">
        <v>163</v>
      </c>
      <c r="C94" s="9"/>
      <c r="D94" s="9"/>
      <c r="E94" s="13" t="s">
        <v>164</v>
      </c>
      <c r="F94" s="11">
        <v>42</v>
      </c>
      <c r="G94" s="12" t="s">
        <v>21</v>
      </c>
      <c r="H94" s="12" t="s">
        <v>22</v>
      </c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</row>
    <row r="95" spans="1:19" ht="15.5">
      <c r="A95" s="9">
        <v>91</v>
      </c>
      <c r="B95" s="9" t="s">
        <v>165</v>
      </c>
      <c r="C95" s="9"/>
      <c r="D95" s="9"/>
      <c r="E95" s="13" t="s">
        <v>166</v>
      </c>
      <c r="F95" s="11">
        <v>66</v>
      </c>
      <c r="G95" s="12" t="s">
        <v>21</v>
      </c>
      <c r="H95" s="12" t="s">
        <v>22</v>
      </c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</row>
    <row r="96" spans="1:19" ht="15.5">
      <c r="A96" s="9">
        <v>92</v>
      </c>
      <c r="B96" s="9" t="s">
        <v>167</v>
      </c>
      <c r="C96" s="9"/>
      <c r="D96" s="9"/>
      <c r="E96" s="13" t="s">
        <v>168</v>
      </c>
      <c r="F96" s="11">
        <v>17.5</v>
      </c>
      <c r="G96" s="12" t="s">
        <v>66</v>
      </c>
      <c r="H96" s="12" t="s">
        <v>67</v>
      </c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</row>
    <row r="97" spans="1:19" ht="15.5">
      <c r="A97" s="9">
        <v>93</v>
      </c>
      <c r="B97" s="9" t="s">
        <v>169</v>
      </c>
      <c r="C97" s="9"/>
      <c r="D97" s="9"/>
      <c r="E97" s="13" t="s">
        <v>170</v>
      </c>
      <c r="F97" s="11">
        <v>28.9</v>
      </c>
      <c r="G97" s="12" t="s">
        <v>66</v>
      </c>
      <c r="H97" s="12" t="s">
        <v>67</v>
      </c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</row>
    <row r="98" spans="1:19" ht="15.5">
      <c r="A98" s="9">
        <v>94</v>
      </c>
      <c r="B98" s="9" t="s">
        <v>171</v>
      </c>
      <c r="C98" s="9"/>
      <c r="D98" s="9"/>
      <c r="E98" s="13" t="s">
        <v>172</v>
      </c>
      <c r="F98" s="11">
        <v>1.5</v>
      </c>
      <c r="G98" s="12" t="s">
        <v>66</v>
      </c>
      <c r="H98" s="12" t="s">
        <v>67</v>
      </c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</row>
    <row r="99" spans="1:19" ht="15.5">
      <c r="A99" s="9">
        <v>95</v>
      </c>
      <c r="B99" s="9" t="s">
        <v>173</v>
      </c>
      <c r="C99" s="9"/>
      <c r="D99" s="9"/>
      <c r="E99" s="13" t="s">
        <v>174</v>
      </c>
      <c r="F99" s="11">
        <v>47.9</v>
      </c>
      <c r="G99" s="9" t="s">
        <v>66</v>
      </c>
      <c r="H99" s="12" t="s">
        <v>22</v>
      </c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</row>
    <row r="100" spans="1:19" ht="15.5">
      <c r="A100" s="9">
        <v>96</v>
      </c>
      <c r="B100" s="9" t="s">
        <v>175</v>
      </c>
      <c r="C100" s="9"/>
      <c r="D100" s="9"/>
      <c r="E100" s="13" t="s">
        <v>176</v>
      </c>
      <c r="F100" s="11">
        <v>33.700000000000003</v>
      </c>
      <c r="G100" s="9" t="s">
        <v>66</v>
      </c>
      <c r="H100" s="12" t="s">
        <v>22</v>
      </c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:19" ht="15.5">
      <c r="A101" s="9">
        <v>97</v>
      </c>
      <c r="B101" s="9" t="s">
        <v>177</v>
      </c>
      <c r="C101" s="9"/>
      <c r="D101" s="9"/>
      <c r="E101" s="13" t="s">
        <v>178</v>
      </c>
      <c r="F101" s="11">
        <v>27</v>
      </c>
      <c r="G101" s="9" t="s">
        <v>66</v>
      </c>
      <c r="H101" s="12" t="s">
        <v>22</v>
      </c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:19" ht="15.5">
      <c r="A102" s="9">
        <v>98</v>
      </c>
      <c r="B102" s="9" t="s">
        <v>179</v>
      </c>
      <c r="C102" s="9"/>
      <c r="D102" s="9"/>
      <c r="E102" s="13" t="s">
        <v>180</v>
      </c>
      <c r="F102" s="11">
        <v>40.700000000000003</v>
      </c>
      <c r="G102" s="9" t="s">
        <v>66</v>
      </c>
      <c r="H102" s="12" t="s">
        <v>22</v>
      </c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:19" ht="15.5">
      <c r="A103" s="9">
        <v>99</v>
      </c>
      <c r="B103" s="9" t="s">
        <v>181</v>
      </c>
      <c r="C103" s="9"/>
      <c r="D103" s="9"/>
      <c r="E103" s="13" t="s">
        <v>182</v>
      </c>
      <c r="F103" s="11">
        <v>20.6</v>
      </c>
      <c r="G103" s="9" t="s">
        <v>21</v>
      </c>
      <c r="H103" s="12" t="s">
        <v>22</v>
      </c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:19" ht="15.5">
      <c r="A104" s="9">
        <v>100</v>
      </c>
      <c r="B104" s="9" t="s">
        <v>183</v>
      </c>
      <c r="C104" s="9"/>
      <c r="D104" s="9"/>
      <c r="E104" s="13" t="s">
        <v>184</v>
      </c>
      <c r="F104" s="11">
        <v>12.3</v>
      </c>
      <c r="G104" s="9" t="s">
        <v>21</v>
      </c>
      <c r="H104" s="12" t="s">
        <v>22</v>
      </c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:19" ht="15.5">
      <c r="A105" s="9">
        <v>101</v>
      </c>
      <c r="B105" s="9" t="s">
        <v>185</v>
      </c>
      <c r="C105" s="9"/>
      <c r="D105" s="9"/>
      <c r="E105" s="13" t="s">
        <v>186</v>
      </c>
      <c r="F105" s="11">
        <v>50.9</v>
      </c>
      <c r="G105" s="9" t="s">
        <v>21</v>
      </c>
      <c r="H105" s="12" t="s">
        <v>22</v>
      </c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:19" ht="15.5">
      <c r="A106" s="9">
        <v>102</v>
      </c>
      <c r="B106" s="9" t="s">
        <v>187</v>
      </c>
      <c r="C106" s="9"/>
      <c r="D106" s="9"/>
      <c r="E106" s="13" t="s">
        <v>188</v>
      </c>
      <c r="F106" s="11">
        <v>19</v>
      </c>
      <c r="G106" s="9" t="s">
        <v>21</v>
      </c>
      <c r="H106" s="12" t="s">
        <v>22</v>
      </c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</row>
    <row r="107" spans="1:19" ht="15.5">
      <c r="A107" s="9">
        <v>103</v>
      </c>
      <c r="B107" s="9" t="s">
        <v>189</v>
      </c>
      <c r="C107" s="9"/>
      <c r="D107" s="9"/>
      <c r="E107" s="13" t="s">
        <v>190</v>
      </c>
      <c r="F107" s="11">
        <v>1.3</v>
      </c>
      <c r="G107" s="9" t="s">
        <v>21</v>
      </c>
      <c r="H107" s="12" t="s">
        <v>67</v>
      </c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</row>
    <row r="108" spans="1:19" ht="15.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5">
      <c r="A111" s="29"/>
      <c r="B111" s="29"/>
      <c r="C111" s="29"/>
      <c r="D111" s="29"/>
      <c r="E111" s="29"/>
      <c r="F111" s="33"/>
      <c r="G111" s="29"/>
      <c r="H111" s="29"/>
      <c r="I111" s="34"/>
      <c r="J111" s="29"/>
      <c r="K111" s="29"/>
      <c r="L111" s="29"/>
      <c r="M111" s="29"/>
      <c r="N111" s="29"/>
      <c r="O111" s="29"/>
      <c r="P111" s="29"/>
      <c r="Q111" s="29"/>
      <c r="R111" s="29"/>
      <c r="S111" s="34"/>
    </row>
    <row r="112" spans="1:19" ht="15.5">
      <c r="A112" s="29"/>
      <c r="B112" s="29"/>
      <c r="C112" s="29"/>
      <c r="D112" s="29"/>
      <c r="E112" s="29"/>
      <c r="F112" s="29"/>
      <c r="G112" s="29"/>
      <c r="H112" s="29"/>
      <c r="I112" s="34"/>
      <c r="J112" s="29"/>
      <c r="K112" s="29"/>
      <c r="L112" s="29"/>
      <c r="M112" s="29"/>
      <c r="N112" s="29"/>
      <c r="O112" s="29"/>
      <c r="P112" s="29"/>
      <c r="Q112" s="29"/>
      <c r="R112" s="29"/>
      <c r="S112" s="34"/>
    </row>
    <row r="113" spans="1:19" ht="15.5">
      <c r="A113" s="29"/>
      <c r="B113" s="29"/>
      <c r="C113" s="29"/>
      <c r="D113" s="29"/>
      <c r="E113" s="29"/>
      <c r="F113" s="29"/>
      <c r="G113" s="29"/>
      <c r="H113" s="29"/>
      <c r="I113" s="34"/>
      <c r="J113" s="29"/>
      <c r="K113" s="29"/>
      <c r="L113" s="29"/>
      <c r="M113" s="29"/>
      <c r="N113" s="29"/>
      <c r="O113" s="29"/>
      <c r="P113" s="29"/>
      <c r="Q113" s="29"/>
      <c r="R113" s="29"/>
      <c r="S113" s="34"/>
    </row>
    <row r="114" spans="1:19" ht="15.5">
      <c r="A114" s="29"/>
      <c r="B114" s="29"/>
      <c r="C114" s="29"/>
      <c r="D114" s="29"/>
      <c r="E114" s="29"/>
      <c r="F114" s="29"/>
      <c r="G114" s="29"/>
      <c r="H114" s="29"/>
      <c r="I114" s="34"/>
      <c r="J114" s="29"/>
      <c r="K114" s="29"/>
      <c r="L114" s="29"/>
      <c r="M114" s="29"/>
      <c r="N114" s="29"/>
      <c r="O114" s="29"/>
      <c r="P114" s="29"/>
      <c r="Q114" s="29"/>
      <c r="R114" s="29"/>
      <c r="S114" s="34"/>
    </row>
    <row r="115" spans="1:19" ht="15.5">
      <c r="A115" s="29"/>
      <c r="B115" s="29"/>
      <c r="C115" s="29"/>
      <c r="D115" s="29"/>
      <c r="E115" s="29"/>
      <c r="F115" s="29"/>
      <c r="G115" s="29"/>
      <c r="H115" s="29"/>
      <c r="I115" s="34"/>
      <c r="J115" s="29"/>
      <c r="K115" s="29"/>
      <c r="L115" s="29"/>
      <c r="M115" s="29"/>
      <c r="N115" s="29"/>
      <c r="O115" s="29"/>
      <c r="P115" s="29"/>
      <c r="Q115" s="29"/>
      <c r="R115" s="29"/>
      <c r="S115" s="34"/>
    </row>
    <row r="116" spans="1:19" ht="15.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</row>
    <row r="222" spans="1:19" ht="15.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</row>
    <row r="223" spans="1:19" ht="15.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</row>
    <row r="224" spans="1:19" ht="15.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</row>
    <row r="225" spans="1:19" ht="15.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</row>
    <row r="226" spans="1:19" ht="15.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</row>
    <row r="227" spans="1:19" ht="15.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</row>
    <row r="228" spans="1:19" ht="15.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</row>
    <row r="229" spans="1:19" ht="15.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</row>
    <row r="230" spans="1:19" ht="15.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</row>
    <row r="231" spans="1:19" ht="15.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</row>
    <row r="232" spans="1:19" ht="15.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</row>
    <row r="233" spans="1:19" ht="15.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</row>
    <row r="234" spans="1:19" ht="15.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</row>
    <row r="235" spans="1:19" ht="15.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</row>
    <row r="236" spans="1:19" ht="15.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</row>
    <row r="237" spans="1:19" ht="15.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</row>
    <row r="238" spans="1:19" ht="15.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</row>
    <row r="239" spans="1:19" ht="15.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</row>
    <row r="240" spans="1:19" ht="15.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</row>
    <row r="241" spans="1:19" ht="15.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</row>
    <row r="242" spans="1:19" ht="15.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</row>
    <row r="243" spans="1:19" ht="15.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</row>
    <row r="244" spans="1:19" ht="15.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</row>
    <row r="245" spans="1:19" ht="15.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</row>
    <row r="246" spans="1:19" ht="15.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</row>
    <row r="247" spans="1:19" ht="15.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</row>
    <row r="248" spans="1:19" ht="15.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</row>
    <row r="249" spans="1:19" ht="15.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</row>
    <row r="250" spans="1:19" ht="15.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</row>
    <row r="251" spans="1:19" ht="15.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</row>
    <row r="252" spans="1:19" ht="15.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</row>
    <row r="253" spans="1:19" ht="15.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</row>
    <row r="254" spans="1:19" ht="15.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</row>
    <row r="255" spans="1:19" ht="15.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</row>
    <row r="256" spans="1:19" ht="15.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</row>
    <row r="257" spans="1:19" ht="15.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</row>
    <row r="258" spans="1:19" ht="15.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</row>
    <row r="259" spans="1:19" ht="15.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</row>
    <row r="260" spans="1:19" ht="15.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</row>
    <row r="261" spans="1:19" ht="15.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</row>
    <row r="262" spans="1:19" ht="15.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</row>
    <row r="263" spans="1:19" ht="15.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</row>
    <row r="264" spans="1:19" ht="15.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</row>
    <row r="265" spans="1:19" ht="15.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</row>
    <row r="266" spans="1:19" ht="15.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</row>
    <row r="267" spans="1:19" ht="15.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</row>
    <row r="268" spans="1:19" ht="15.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</row>
    <row r="269" spans="1:19" ht="15.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</row>
    <row r="270" spans="1:19" ht="15.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</row>
    <row r="271" spans="1:19" ht="15.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</row>
    <row r="272" spans="1:19" ht="15.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</row>
    <row r="273" spans="1:19" ht="15.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</row>
    <row r="274" spans="1:19" ht="15.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</row>
    <row r="275" spans="1:19" ht="15.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</row>
    <row r="276" spans="1:19" ht="15.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</row>
    <row r="277" spans="1:19" ht="15.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</row>
    <row r="278" spans="1:19" ht="15.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</row>
    <row r="279" spans="1:19" ht="15.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</row>
    <row r="280" spans="1:19" ht="15.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</row>
    <row r="281" spans="1:19" ht="15.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</row>
    <row r="282" spans="1:19" ht="15.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</row>
    <row r="283" spans="1:19" ht="15.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</row>
    <row r="284" spans="1:19" ht="15.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</row>
    <row r="285" spans="1:19" ht="15.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</row>
    <row r="286" spans="1:19" ht="15.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</row>
    <row r="287" spans="1:19" ht="15.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</row>
    <row r="288" spans="1:19" ht="15.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</row>
    <row r="289" spans="1:19" ht="15.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</row>
    <row r="290" spans="1:19" ht="15.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</row>
    <row r="291" spans="1:19" ht="15.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</row>
    <row r="292" spans="1:19" ht="15.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</row>
    <row r="293" spans="1:19" ht="15.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</row>
    <row r="294" spans="1:19" ht="15.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</row>
    <row r="295" spans="1:19" ht="15.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</row>
    <row r="296" spans="1:19" ht="15.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</row>
    <row r="297" spans="1:19" ht="15.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</row>
    <row r="298" spans="1:19" ht="15.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</row>
    <row r="299" spans="1:19" ht="15.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</row>
    <row r="300" spans="1:19" ht="15.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</row>
    <row r="301" spans="1:19" ht="15.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</row>
    <row r="302" spans="1:19" ht="15.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</row>
    <row r="303" spans="1:19" ht="15.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</row>
    <row r="304" spans="1:19" ht="15.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</row>
    <row r="305" spans="1:19" ht="15.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</row>
    <row r="306" spans="1:19" ht="15.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</row>
    <row r="307" spans="1:19" ht="15.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</row>
    <row r="308" spans="1:19" ht="15.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</row>
    <row r="309" spans="1:19" ht="15.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</row>
    <row r="310" spans="1:19" ht="15.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</row>
    <row r="311" spans="1:19" ht="15.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</row>
    <row r="312" spans="1:19" ht="15.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</row>
    <row r="313" spans="1:19" ht="15.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</row>
    <row r="314" spans="1:19" ht="15.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</row>
    <row r="315" spans="1:19" ht="15.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</row>
    <row r="316" spans="1:19" ht="15.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</row>
    <row r="317" spans="1:19" ht="15.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</row>
    <row r="318" spans="1:19" ht="15.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</row>
    <row r="319" spans="1:19" ht="15.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</row>
    <row r="320" spans="1:19" ht="15.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</row>
    <row r="321" spans="1:19" ht="15.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</row>
    <row r="322" spans="1:19" ht="15.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</row>
    <row r="323" spans="1:19" ht="15.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</row>
    <row r="324" spans="1:19" ht="15.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</row>
    <row r="325" spans="1:19" ht="15.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</row>
    <row r="326" spans="1:19" ht="15.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</row>
    <row r="327" spans="1:19" ht="15.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</row>
    <row r="328" spans="1:19" ht="15.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</row>
    <row r="329" spans="1:19" ht="15.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</row>
    <row r="330" spans="1:19" ht="15.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</row>
    <row r="331" spans="1:19" ht="15.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</row>
    <row r="332" spans="1:19" ht="15.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</row>
    <row r="333" spans="1:19" ht="15.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</row>
    <row r="334" spans="1:19" ht="15.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</row>
    <row r="335" spans="1:19" ht="15.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</row>
    <row r="336" spans="1:19" ht="15.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</row>
    <row r="337" spans="1:19" ht="15.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</row>
    <row r="338" spans="1:19" ht="15.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</row>
    <row r="339" spans="1:19" ht="15.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</row>
    <row r="340" spans="1:19" ht="15.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</row>
    <row r="341" spans="1:19" ht="15.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</row>
    <row r="342" spans="1:19" ht="15.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</row>
    <row r="343" spans="1:19" ht="15.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</row>
    <row r="344" spans="1:19" ht="15.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</row>
    <row r="345" spans="1:19" ht="15.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</row>
    <row r="346" spans="1:19" ht="15.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</row>
    <row r="347" spans="1:19" ht="15.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</row>
    <row r="348" spans="1:19" ht="15.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</row>
    <row r="349" spans="1:19" ht="15.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</row>
    <row r="350" spans="1:19" ht="15.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</row>
    <row r="351" spans="1:19" ht="15.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</row>
    <row r="352" spans="1:19" ht="15.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</row>
    <row r="353" spans="1:19" ht="15.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</row>
    <row r="354" spans="1:19" ht="15.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</row>
    <row r="355" spans="1:19" ht="15.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</row>
    <row r="356" spans="1:19" ht="15.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</row>
    <row r="357" spans="1:19" ht="15.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</row>
    <row r="358" spans="1:19" ht="15.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</row>
    <row r="359" spans="1:19" ht="15.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</row>
    <row r="360" spans="1:19" ht="15.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</row>
    <row r="361" spans="1:19" ht="15.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</row>
    <row r="362" spans="1:19" ht="15.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</row>
    <row r="363" spans="1:19" ht="15.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</row>
    <row r="364" spans="1:19" ht="15.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</row>
    <row r="365" spans="1:19" ht="15.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</row>
    <row r="366" spans="1:19" ht="15.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</row>
    <row r="367" spans="1:19" ht="15.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</row>
    <row r="368" spans="1:19" ht="15.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</row>
    <row r="369" spans="1:19" ht="15.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</row>
    <row r="370" spans="1:19" ht="15.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</row>
    <row r="371" spans="1:19" ht="15.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</row>
    <row r="372" spans="1:19" ht="15.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</row>
    <row r="373" spans="1:19" ht="15.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</row>
    <row r="374" spans="1:19" ht="15.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</row>
    <row r="375" spans="1:19" ht="15.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</row>
    <row r="376" spans="1:19" ht="15.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</row>
    <row r="377" spans="1:19" ht="15.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</row>
    <row r="378" spans="1:19" ht="15.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</row>
    <row r="379" spans="1:19" ht="15.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</row>
    <row r="380" spans="1:19" ht="15.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</row>
    <row r="381" spans="1:19" ht="15.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</row>
    <row r="382" spans="1:19" ht="15.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</row>
    <row r="383" spans="1:19" ht="15.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</row>
    <row r="384" spans="1:19" ht="15.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</row>
    <row r="385" spans="1:19" ht="15.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</row>
    <row r="386" spans="1:19" ht="15.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</row>
    <row r="387" spans="1:19" ht="15.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</row>
    <row r="388" spans="1:19" ht="15.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</row>
    <row r="389" spans="1:19" ht="15.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</row>
    <row r="390" spans="1:19" ht="15.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</row>
    <row r="391" spans="1:19" ht="15.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</row>
    <row r="392" spans="1:19" ht="15.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</row>
    <row r="393" spans="1:19" ht="15.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</row>
    <row r="394" spans="1:19" ht="15.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</row>
    <row r="395" spans="1:19" ht="15.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</row>
    <row r="396" spans="1:19" ht="15.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</row>
    <row r="397" spans="1:19" ht="15.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</row>
    <row r="398" spans="1:19" ht="15.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</row>
    <row r="399" spans="1:19" ht="15.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</row>
    <row r="400" spans="1:19" ht="15.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</row>
    <row r="401" spans="1:19" ht="15.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</row>
    <row r="402" spans="1:19" ht="15.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</row>
    <row r="403" spans="1:19" ht="15.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</row>
    <row r="404" spans="1:19" ht="15.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</row>
    <row r="405" spans="1:19" ht="15.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</row>
    <row r="406" spans="1:19" ht="15.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</row>
    <row r="407" spans="1:19" ht="15.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</row>
    <row r="408" spans="1:19" ht="15.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</row>
    <row r="409" spans="1:19" ht="15.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</row>
    <row r="410" spans="1:19" ht="15.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</row>
    <row r="411" spans="1:19" ht="15.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</row>
    <row r="412" spans="1:19" ht="15.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</row>
    <row r="413" spans="1:19" ht="15.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</row>
    <row r="414" spans="1:19" ht="15.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</row>
    <row r="415" spans="1:19" ht="15.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</row>
    <row r="416" spans="1:19" ht="15.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</row>
    <row r="417" spans="1:19" ht="15.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</row>
    <row r="418" spans="1:19" ht="15.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</row>
    <row r="419" spans="1:19" ht="15.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</row>
    <row r="420" spans="1:19" ht="15.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</row>
    <row r="421" spans="1:19" ht="15.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</row>
    <row r="422" spans="1:19" ht="15.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</row>
    <row r="423" spans="1:19" ht="15.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</row>
    <row r="424" spans="1:19" ht="15.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</row>
    <row r="425" spans="1:19" ht="15.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</row>
    <row r="426" spans="1:19" ht="15.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</row>
    <row r="427" spans="1:19" ht="15.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</row>
    <row r="428" spans="1:19" ht="15.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</row>
    <row r="429" spans="1:19" ht="15.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</row>
    <row r="430" spans="1:19" ht="15.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</row>
    <row r="431" spans="1:19" ht="15.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</row>
    <row r="432" spans="1:19" ht="15.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</row>
    <row r="433" spans="1:19" ht="15.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</row>
    <row r="434" spans="1:19" ht="15.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</row>
    <row r="435" spans="1:19" ht="15.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</row>
    <row r="436" spans="1:19" ht="15.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</row>
    <row r="437" spans="1:19" ht="15.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</row>
    <row r="438" spans="1:19" ht="15.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</row>
    <row r="439" spans="1:19" ht="15.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</row>
    <row r="440" spans="1:19" ht="15.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</row>
    <row r="441" spans="1:19" ht="15.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</row>
    <row r="442" spans="1:19" ht="15.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</row>
    <row r="443" spans="1:19" ht="15.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</row>
    <row r="444" spans="1:19" ht="15.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</row>
    <row r="445" spans="1:19" ht="15.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</row>
    <row r="446" spans="1:19" ht="15.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</row>
    <row r="447" spans="1:19" ht="15.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</row>
    <row r="448" spans="1:19" ht="15.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</row>
    <row r="449" spans="1:19" ht="15.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</row>
    <row r="450" spans="1:19" ht="15.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</row>
    <row r="451" spans="1:19" ht="15.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</row>
    <row r="452" spans="1:19" ht="15.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</row>
    <row r="453" spans="1:19" ht="15.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</row>
    <row r="454" spans="1:19" ht="15.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</row>
    <row r="455" spans="1:19" ht="15.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</row>
    <row r="456" spans="1:19" ht="15.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</row>
    <row r="457" spans="1:19" ht="15.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</row>
    <row r="458" spans="1:19" ht="15.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</row>
    <row r="459" spans="1:19" ht="15.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</row>
    <row r="460" spans="1:19" ht="15.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</row>
    <row r="461" spans="1:19" ht="15.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</row>
    <row r="462" spans="1:19" ht="15.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</row>
    <row r="463" spans="1:19" ht="15.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</row>
    <row r="464" spans="1:19" ht="15.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</row>
    <row r="465" spans="1:19" ht="15.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</row>
    <row r="466" spans="1:19" ht="15.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</row>
    <row r="467" spans="1:19" ht="15.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</row>
    <row r="468" spans="1:19" ht="15.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</row>
    <row r="469" spans="1:19" ht="15.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</row>
    <row r="470" spans="1:19" ht="15.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</row>
    <row r="471" spans="1:19" ht="15.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</row>
    <row r="472" spans="1:19" ht="15.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</row>
    <row r="473" spans="1:19" ht="15.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</row>
    <row r="474" spans="1:19" ht="15.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</row>
    <row r="475" spans="1:19" ht="15.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</row>
    <row r="476" spans="1:19" ht="15.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</row>
    <row r="477" spans="1:19" ht="15.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</row>
    <row r="478" spans="1:19" ht="15.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</row>
    <row r="479" spans="1:19" ht="15.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</row>
    <row r="480" spans="1:19" ht="15.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</row>
    <row r="481" spans="1:19" ht="15.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</row>
    <row r="482" spans="1:19" ht="15.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</row>
    <row r="483" spans="1:19" ht="15.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</row>
    <row r="484" spans="1:19" ht="15.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</row>
    <row r="485" spans="1:19" ht="15.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</row>
    <row r="486" spans="1:19" ht="15.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</row>
    <row r="487" spans="1:19" ht="15.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</row>
    <row r="488" spans="1:19" ht="15.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</row>
    <row r="489" spans="1:19" ht="15.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</row>
    <row r="490" spans="1:19" ht="15.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</row>
    <row r="491" spans="1:19" ht="15.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</row>
    <row r="492" spans="1:19" ht="15.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</row>
    <row r="493" spans="1:19" ht="15.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</row>
    <row r="494" spans="1:19" ht="15.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</row>
    <row r="495" spans="1:19" ht="15.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</row>
    <row r="496" spans="1:19" ht="15.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</row>
    <row r="497" spans="1:19" ht="15.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</row>
    <row r="498" spans="1:19" ht="15.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</row>
    <row r="499" spans="1:19" ht="15.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</row>
    <row r="500" spans="1:19" ht="15.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</row>
    <row r="501" spans="1:19" ht="15.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</row>
    <row r="502" spans="1:19" ht="15.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</row>
    <row r="503" spans="1:19" ht="15.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</row>
    <row r="504" spans="1:19" ht="15.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</row>
    <row r="505" spans="1:19" ht="15.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</row>
    <row r="506" spans="1:19" ht="15.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</row>
    <row r="507" spans="1:19" ht="15.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</row>
    <row r="508" spans="1:19" ht="15.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</row>
    <row r="509" spans="1:19" ht="15.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</row>
    <row r="510" spans="1:19" ht="15.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</row>
    <row r="511" spans="1:19" ht="15.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</row>
    <row r="512" spans="1:19" ht="15.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</row>
    <row r="513" spans="1:19" ht="15.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</row>
    <row r="514" spans="1:19" ht="15.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</row>
    <row r="515" spans="1:19" ht="15.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</row>
    <row r="516" spans="1:19" ht="15.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</row>
    <row r="517" spans="1:19" ht="15.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</row>
    <row r="518" spans="1:19" ht="15.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</row>
    <row r="519" spans="1:19" ht="15.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</row>
    <row r="520" spans="1:19" ht="15.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</row>
    <row r="521" spans="1:19" ht="15.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</row>
    <row r="522" spans="1:19" ht="15.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</row>
    <row r="523" spans="1:19" ht="15.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</row>
    <row r="524" spans="1:19" ht="15.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</row>
    <row r="525" spans="1:19" ht="15.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</row>
    <row r="526" spans="1:19" ht="15.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</row>
    <row r="527" spans="1:19" ht="15.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</row>
    <row r="528" spans="1:19" ht="15.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</row>
    <row r="529" spans="1:19" ht="15.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</row>
    <row r="530" spans="1:19" ht="15.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</row>
    <row r="531" spans="1:19" ht="15.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</row>
    <row r="532" spans="1:19" ht="15.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</row>
    <row r="533" spans="1:19" ht="15.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</row>
    <row r="534" spans="1:19" ht="15.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</row>
    <row r="535" spans="1:19" ht="15.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</row>
    <row r="536" spans="1:19" ht="15.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</row>
    <row r="537" spans="1:19" ht="15.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</row>
    <row r="538" spans="1:19" ht="15.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</row>
    <row r="539" spans="1:19" ht="15.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</row>
    <row r="540" spans="1:19" ht="15.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</row>
    <row r="541" spans="1:19" ht="15.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</row>
    <row r="542" spans="1:19" ht="15.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</row>
    <row r="543" spans="1:19" ht="15.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</row>
    <row r="544" spans="1:19" ht="15.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</row>
    <row r="545" spans="1:19" ht="15.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</row>
    <row r="546" spans="1:19" ht="15.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</row>
    <row r="547" spans="1:19" ht="15.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</row>
    <row r="548" spans="1:19" ht="15.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</row>
    <row r="549" spans="1:19" ht="15.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</row>
    <row r="550" spans="1:19" ht="15.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</row>
    <row r="551" spans="1:19" ht="15.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</row>
    <row r="552" spans="1:19" ht="15.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</row>
    <row r="553" spans="1:19" ht="15.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</row>
    <row r="554" spans="1:19" ht="15.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</row>
    <row r="555" spans="1:19" ht="15.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</row>
    <row r="556" spans="1:19" ht="15.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</row>
    <row r="557" spans="1:19" ht="15.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</row>
    <row r="558" spans="1:19" ht="15.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</row>
    <row r="559" spans="1:19" ht="15.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</row>
    <row r="560" spans="1:19" ht="15.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</row>
    <row r="561" spans="1:19" ht="15.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</row>
    <row r="562" spans="1:19" ht="15.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</row>
    <row r="563" spans="1:19" ht="15.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</row>
    <row r="564" spans="1:19" ht="15.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</row>
    <row r="565" spans="1:19" ht="15.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</row>
    <row r="566" spans="1:19" ht="15.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</row>
    <row r="567" spans="1:19" ht="15.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</row>
    <row r="568" spans="1:19" ht="15.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</row>
    <row r="569" spans="1:19" ht="15.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</row>
    <row r="570" spans="1:19" ht="15.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</row>
    <row r="571" spans="1:19" ht="15.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</row>
    <row r="572" spans="1:19" ht="15.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</row>
    <row r="573" spans="1:19" ht="15.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</row>
    <row r="574" spans="1:19" ht="15.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</row>
    <row r="575" spans="1:19" ht="15.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</row>
    <row r="576" spans="1:19" ht="15.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</row>
    <row r="577" spans="1:19" ht="15.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</row>
    <row r="578" spans="1:19" ht="15.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</row>
    <row r="579" spans="1:19" ht="15.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</row>
    <row r="580" spans="1:19" ht="15.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</row>
    <row r="581" spans="1:19" ht="15.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</row>
    <row r="582" spans="1:19" ht="15.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</row>
    <row r="583" spans="1:19" ht="15.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</row>
    <row r="584" spans="1:19" ht="15.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</row>
    <row r="585" spans="1:19" ht="15.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</row>
    <row r="586" spans="1:19" ht="15.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</row>
    <row r="587" spans="1:19" ht="15.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</row>
    <row r="588" spans="1:19" ht="15.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</row>
    <row r="589" spans="1:19" ht="15.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</row>
    <row r="590" spans="1:19" ht="15.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</row>
    <row r="591" spans="1:19" ht="15.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</row>
    <row r="592" spans="1:19" ht="15.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</row>
    <row r="593" spans="1:19" ht="15.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</row>
    <row r="594" spans="1:19" ht="15.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</row>
    <row r="595" spans="1:19" ht="15.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</row>
    <row r="596" spans="1:19" ht="15.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</row>
    <row r="597" spans="1:19" ht="15.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</row>
    <row r="598" spans="1:19" ht="15.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</row>
    <row r="599" spans="1:19" ht="15.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</row>
    <row r="600" spans="1:19" ht="15.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</row>
    <row r="601" spans="1:19" ht="15.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</row>
    <row r="602" spans="1:19" ht="15.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</row>
    <row r="603" spans="1:19" ht="15.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</row>
    <row r="604" spans="1:19" ht="15.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</row>
    <row r="605" spans="1:19" ht="15.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</row>
    <row r="606" spans="1:19" ht="15.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</row>
    <row r="607" spans="1:19" ht="15.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</row>
    <row r="608" spans="1:19" ht="15.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</row>
    <row r="609" spans="1:19" ht="15.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</row>
    <row r="610" spans="1:19" ht="15.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</row>
    <row r="611" spans="1:19" ht="15.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</row>
    <row r="612" spans="1:19" ht="15.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</row>
    <row r="613" spans="1:19" ht="15.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</row>
    <row r="614" spans="1:19" ht="15.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</row>
    <row r="615" spans="1:19" ht="15.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</row>
    <row r="616" spans="1:19" ht="15.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</row>
    <row r="617" spans="1:19" ht="15.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</row>
    <row r="618" spans="1:19" ht="15.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</row>
    <row r="619" spans="1:19" ht="15.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</row>
    <row r="620" spans="1:19" ht="15.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</row>
    <row r="621" spans="1:19" ht="15.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</row>
    <row r="622" spans="1:19" ht="15.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</row>
    <row r="623" spans="1:19" ht="15.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</row>
    <row r="624" spans="1:19" ht="15.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</row>
    <row r="625" spans="1:19" ht="15.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</row>
    <row r="626" spans="1:19" ht="15.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</row>
    <row r="627" spans="1:19" ht="15.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</row>
    <row r="628" spans="1:19" ht="15.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</row>
    <row r="629" spans="1:19" ht="15.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</row>
    <row r="630" spans="1:19" ht="15.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</row>
    <row r="631" spans="1:19" ht="15.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</row>
    <row r="632" spans="1:19" ht="15.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</row>
    <row r="633" spans="1:19" ht="15.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</row>
    <row r="634" spans="1:19" ht="15.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</row>
    <row r="635" spans="1:19" ht="15.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</row>
    <row r="636" spans="1:19" ht="15.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</row>
    <row r="637" spans="1:19" ht="15.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</row>
    <row r="638" spans="1:19" ht="15.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</row>
    <row r="639" spans="1:19" ht="15.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</row>
    <row r="640" spans="1:19" ht="15.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</row>
    <row r="641" spans="1:19" ht="15.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</row>
    <row r="642" spans="1:19" ht="15.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</row>
    <row r="643" spans="1:19" ht="15.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</row>
    <row r="644" spans="1:19" ht="15.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</row>
    <row r="645" spans="1:19" ht="15.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</row>
    <row r="646" spans="1:19" ht="15.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</row>
    <row r="647" spans="1:19" ht="15.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</row>
    <row r="648" spans="1:19" ht="15.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</row>
    <row r="649" spans="1:19" ht="15.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</row>
    <row r="650" spans="1:19" ht="15.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</row>
    <row r="651" spans="1:19" ht="15.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</row>
    <row r="652" spans="1:19" ht="15.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</row>
    <row r="653" spans="1:19" ht="15.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</row>
    <row r="654" spans="1:19" ht="15.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</row>
    <row r="655" spans="1:19" ht="15.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</row>
    <row r="656" spans="1:19" ht="15.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</row>
    <row r="657" spans="1:19" ht="15.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</row>
    <row r="658" spans="1:19" ht="15.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</row>
    <row r="659" spans="1:19" ht="15.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</row>
    <row r="660" spans="1:19" ht="15.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</row>
    <row r="661" spans="1:19" ht="15.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</row>
    <row r="662" spans="1:19" ht="15.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</row>
    <row r="663" spans="1:19" ht="15.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</row>
    <row r="664" spans="1:19" ht="15.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</row>
    <row r="665" spans="1:19" ht="15.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</row>
    <row r="666" spans="1:19" ht="15.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</row>
    <row r="667" spans="1:19" ht="15.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</row>
    <row r="668" spans="1:19" ht="15.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</row>
    <row r="669" spans="1:19" ht="15.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</row>
    <row r="670" spans="1:19" ht="15.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</row>
    <row r="671" spans="1:19" ht="15.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</row>
    <row r="672" spans="1:19" ht="15.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</row>
    <row r="673" spans="1:19" ht="15.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</row>
    <row r="674" spans="1:19" ht="15.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</row>
    <row r="675" spans="1:19" ht="15.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</row>
    <row r="676" spans="1:19" ht="15.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</row>
    <row r="677" spans="1:19" ht="15.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</row>
    <row r="678" spans="1:19" ht="15.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</row>
    <row r="679" spans="1:19" ht="15.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</row>
    <row r="680" spans="1:19" ht="15.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</row>
    <row r="681" spans="1:19" ht="15.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</row>
    <row r="682" spans="1:19" ht="15.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</row>
    <row r="683" spans="1:19" ht="15.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</row>
    <row r="684" spans="1:19" ht="15.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</row>
    <row r="685" spans="1:19" ht="15.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</row>
    <row r="686" spans="1:19" ht="15.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</row>
    <row r="687" spans="1:19" ht="15.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</row>
    <row r="688" spans="1:19" ht="15.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</row>
    <row r="689" spans="1:19" ht="15.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</row>
    <row r="690" spans="1:19" ht="15.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</row>
    <row r="691" spans="1:19" ht="15.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</row>
    <row r="692" spans="1:19" ht="15.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</row>
    <row r="693" spans="1:19" ht="15.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</row>
    <row r="694" spans="1:19" ht="15.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</row>
    <row r="695" spans="1:19" ht="15.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</row>
    <row r="696" spans="1:19" ht="15.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</row>
    <row r="697" spans="1:19" ht="15.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</row>
    <row r="698" spans="1:19" ht="15.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</row>
    <row r="699" spans="1:19" ht="15.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</row>
    <row r="700" spans="1:19" ht="15.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</row>
    <row r="701" spans="1:19" ht="15.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</row>
    <row r="702" spans="1:19" ht="15.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</row>
    <row r="703" spans="1:19" ht="15.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</row>
    <row r="704" spans="1:19" ht="15.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</row>
    <row r="705" spans="1:19" ht="15.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</row>
    <row r="706" spans="1:19" ht="15.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</row>
    <row r="707" spans="1:19" ht="15.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</row>
    <row r="708" spans="1:19" ht="15.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</row>
    <row r="709" spans="1:19" ht="15.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</row>
    <row r="710" spans="1:19" ht="15.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</row>
    <row r="711" spans="1:19" ht="15.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</row>
    <row r="712" spans="1:19" ht="15.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</row>
    <row r="713" spans="1:19" ht="15.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</row>
    <row r="714" spans="1:19" ht="15.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</row>
    <row r="715" spans="1:19" ht="15.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</row>
    <row r="716" spans="1:19" ht="15.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</row>
    <row r="717" spans="1:19" ht="15.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</row>
    <row r="718" spans="1:19" ht="15.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</row>
    <row r="719" spans="1:19" ht="15.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</row>
    <row r="720" spans="1:19" ht="15.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</row>
    <row r="721" spans="1:19" ht="15.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</row>
    <row r="722" spans="1:19" ht="15.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</row>
    <row r="723" spans="1:19" ht="15.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</row>
    <row r="724" spans="1:19" ht="15.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</row>
    <row r="725" spans="1:19" ht="15.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</row>
    <row r="726" spans="1:19" ht="15.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</row>
    <row r="727" spans="1:19" ht="15.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</row>
    <row r="728" spans="1:19" ht="15.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</row>
    <row r="729" spans="1:19" ht="15.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</row>
    <row r="730" spans="1:19" ht="15.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</row>
    <row r="731" spans="1:19" ht="15.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</row>
    <row r="732" spans="1:19" ht="15.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</row>
    <row r="733" spans="1:19" ht="15.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</row>
    <row r="734" spans="1:19" ht="15.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</row>
    <row r="735" spans="1:19" ht="15.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</row>
    <row r="736" spans="1:19" ht="15.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</row>
    <row r="737" spans="1:19" ht="15.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</row>
    <row r="738" spans="1:19" ht="15.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</row>
    <row r="739" spans="1:19" ht="15.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</row>
    <row r="740" spans="1:19" ht="15.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</row>
    <row r="741" spans="1:19" ht="15.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</row>
    <row r="742" spans="1:19" ht="15.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</row>
    <row r="743" spans="1:19" ht="15.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</row>
    <row r="744" spans="1:19" ht="15.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</row>
    <row r="745" spans="1:19" ht="15.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</row>
    <row r="746" spans="1:19" ht="15.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</row>
    <row r="747" spans="1:19" ht="15.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</row>
    <row r="748" spans="1:19" ht="15.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</row>
    <row r="749" spans="1:19" ht="15.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</row>
    <row r="750" spans="1:19" ht="15.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</row>
    <row r="751" spans="1:19" ht="15.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</row>
    <row r="752" spans="1:19" ht="15.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</row>
    <row r="753" spans="1:19" ht="15.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</row>
    <row r="754" spans="1:19" ht="15.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</row>
    <row r="755" spans="1:19" ht="15.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</row>
    <row r="756" spans="1:19" ht="15.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</row>
    <row r="757" spans="1:19" ht="15.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</row>
    <row r="758" spans="1:19" ht="15.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</row>
    <row r="759" spans="1:19" ht="15.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</row>
    <row r="760" spans="1:19" ht="15.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</row>
    <row r="761" spans="1:19" ht="15.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</row>
    <row r="762" spans="1:19" ht="15.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</row>
    <row r="763" spans="1:19" ht="15.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</row>
    <row r="764" spans="1:19" ht="15.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</row>
    <row r="765" spans="1:19" ht="15.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</row>
    <row r="766" spans="1:19" ht="15.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</row>
    <row r="767" spans="1:19" ht="15.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</row>
    <row r="768" spans="1:19" ht="15.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</row>
    <row r="769" spans="1:19" ht="15.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</row>
    <row r="770" spans="1:19" ht="15.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</row>
    <row r="771" spans="1:19" ht="15.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</row>
    <row r="772" spans="1:19" ht="15.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</row>
    <row r="773" spans="1:19" ht="15.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</row>
    <row r="774" spans="1:19" ht="15.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</row>
    <row r="775" spans="1:19" ht="15.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</row>
    <row r="776" spans="1:19" ht="15.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</row>
    <row r="777" spans="1:19" ht="15.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</row>
    <row r="778" spans="1:19" ht="15.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</row>
    <row r="779" spans="1:19" ht="15.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</row>
    <row r="780" spans="1:19" ht="15.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</row>
    <row r="781" spans="1:19" ht="15.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</row>
    <row r="782" spans="1:19" ht="15.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</row>
    <row r="783" spans="1:19" ht="15.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</row>
    <row r="784" spans="1:19" ht="15.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</row>
    <row r="785" spans="1:19" ht="15.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</row>
    <row r="786" spans="1:19" ht="15.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</row>
    <row r="787" spans="1:19" ht="15.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</row>
    <row r="788" spans="1:19" ht="15.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</row>
    <row r="789" spans="1:19" ht="15.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</row>
    <row r="790" spans="1:19" ht="15.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</row>
    <row r="791" spans="1:19" ht="15.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</row>
    <row r="792" spans="1:19" ht="15.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</row>
    <row r="793" spans="1:19" ht="15.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</row>
    <row r="794" spans="1:19" ht="15.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</row>
    <row r="795" spans="1:19" ht="15.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</row>
    <row r="796" spans="1:19" ht="15.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</row>
    <row r="797" spans="1:19" ht="15.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</row>
    <row r="798" spans="1:19" ht="15.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</row>
    <row r="799" spans="1:19" ht="15.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</row>
    <row r="800" spans="1:19" ht="15.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</row>
    <row r="801" spans="1:19" ht="15.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</row>
    <row r="802" spans="1:19" ht="15.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</row>
    <row r="803" spans="1:19" ht="15.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</row>
    <row r="804" spans="1:19" ht="15.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</row>
    <row r="805" spans="1:19" ht="15.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</row>
    <row r="806" spans="1:19" ht="15.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</row>
    <row r="807" spans="1:19" ht="15.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</row>
    <row r="808" spans="1:19" ht="15.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</row>
    <row r="809" spans="1:19" ht="15.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</row>
    <row r="810" spans="1:19" ht="15.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</row>
    <row r="811" spans="1:19" ht="15.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</row>
    <row r="812" spans="1:19" ht="15.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</row>
    <row r="813" spans="1:19" ht="15.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</row>
    <row r="814" spans="1:19" ht="15.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</row>
    <row r="815" spans="1:19" ht="15.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</row>
    <row r="816" spans="1:19" ht="15.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</row>
    <row r="817" spans="1:19" ht="15.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</row>
    <row r="818" spans="1:19" ht="15.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</row>
    <row r="819" spans="1:19" ht="15.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</row>
    <row r="820" spans="1:19" ht="15.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</row>
    <row r="821" spans="1:19" ht="15.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</row>
    <row r="822" spans="1:19" ht="15.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</row>
    <row r="823" spans="1:19" ht="15.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</row>
    <row r="824" spans="1:19" ht="15.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</row>
    <row r="825" spans="1:19" ht="15.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</row>
    <row r="826" spans="1:19" ht="15.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</row>
    <row r="827" spans="1:19" ht="15.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</row>
    <row r="828" spans="1:19" ht="15.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</row>
    <row r="829" spans="1:19" ht="15.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</row>
    <row r="830" spans="1:19" ht="15.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</row>
    <row r="831" spans="1:19" ht="15.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</row>
    <row r="832" spans="1:19" ht="15.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</row>
    <row r="833" spans="1:19" ht="15.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</row>
    <row r="834" spans="1:19" ht="15.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</row>
    <row r="835" spans="1:19" ht="15.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</row>
    <row r="836" spans="1:19" ht="15.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</row>
    <row r="837" spans="1:19" ht="15.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</row>
    <row r="838" spans="1:19" ht="15.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</row>
    <row r="839" spans="1:19" ht="15.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</row>
    <row r="840" spans="1:19" ht="15.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</row>
    <row r="841" spans="1:19" ht="15.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</row>
    <row r="842" spans="1:19" ht="15.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</row>
    <row r="843" spans="1:19" ht="15.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</row>
    <row r="844" spans="1:19" ht="15.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</row>
    <row r="845" spans="1:19" ht="15.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</row>
    <row r="846" spans="1:19" ht="15.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</row>
    <row r="847" spans="1:19" ht="15.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</row>
    <row r="848" spans="1:19" ht="15.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</row>
    <row r="849" spans="1:19" ht="15.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</row>
    <row r="850" spans="1:19" ht="15.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</row>
    <row r="851" spans="1:19" ht="15.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</row>
    <row r="852" spans="1:19" ht="15.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</row>
    <row r="853" spans="1:19" ht="15.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</row>
    <row r="854" spans="1:19" ht="15.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</row>
    <row r="855" spans="1:19" ht="15.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</row>
    <row r="856" spans="1:19" ht="15.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</row>
    <row r="857" spans="1:19" ht="15.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</row>
    <row r="858" spans="1:19" ht="15.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</row>
    <row r="859" spans="1:19" ht="15.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</row>
    <row r="860" spans="1:19" ht="15.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</row>
    <row r="861" spans="1:19" ht="15.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</row>
    <row r="862" spans="1:19" ht="15.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</row>
    <row r="863" spans="1:19" ht="15.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</row>
    <row r="864" spans="1:19" ht="15.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</row>
    <row r="865" spans="1:19" ht="15.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</row>
    <row r="866" spans="1:19" ht="15.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</row>
    <row r="867" spans="1:19" ht="15.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</row>
    <row r="868" spans="1:19" ht="15.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</row>
    <row r="869" spans="1:19" ht="15.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</row>
    <row r="870" spans="1:19" ht="15.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</row>
    <row r="871" spans="1:19" ht="15.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</row>
    <row r="872" spans="1:19" ht="15.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</row>
    <row r="873" spans="1:19" ht="15.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</row>
    <row r="874" spans="1:19" ht="15.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</row>
    <row r="875" spans="1:19" ht="15.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</row>
    <row r="876" spans="1:19" ht="15.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</row>
    <row r="877" spans="1:19" ht="15.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</row>
    <row r="878" spans="1:19" ht="15.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</row>
    <row r="879" spans="1:19" ht="15.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</row>
    <row r="880" spans="1:19" ht="15.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</row>
    <row r="881" spans="1:19" ht="15.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</row>
    <row r="882" spans="1:19" ht="15.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</row>
    <row r="883" spans="1:19" ht="15.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</row>
    <row r="884" spans="1:19" ht="15.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</row>
    <row r="885" spans="1:19" ht="15.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</row>
    <row r="886" spans="1:19" ht="15.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</row>
    <row r="887" spans="1:19" ht="15.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</row>
    <row r="888" spans="1:19" ht="15.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</row>
    <row r="889" spans="1:19" ht="15.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</row>
    <row r="890" spans="1:19" ht="15.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</row>
    <row r="891" spans="1:19" ht="15.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</row>
    <row r="892" spans="1:19" ht="15.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</row>
    <row r="893" spans="1:19" ht="15.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</row>
    <row r="894" spans="1:19" ht="15.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</row>
    <row r="895" spans="1:19" ht="15.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</row>
    <row r="896" spans="1:19" ht="15.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</row>
    <row r="897" spans="1:19" ht="15.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</row>
    <row r="898" spans="1:19" ht="15.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</row>
    <row r="899" spans="1:19" ht="15.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</row>
    <row r="900" spans="1:19" ht="15.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</row>
    <row r="901" spans="1:19" ht="15.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</row>
    <row r="902" spans="1:19" ht="15.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</row>
    <row r="903" spans="1:19" ht="15.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</row>
    <row r="904" spans="1:19" ht="15.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</row>
    <row r="905" spans="1:19" ht="15.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</row>
    <row r="906" spans="1:19" ht="15.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</row>
    <row r="907" spans="1:19" ht="15.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</row>
    <row r="908" spans="1:19" ht="15.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</row>
    <row r="909" spans="1:19" ht="15.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</row>
    <row r="910" spans="1:19" ht="15.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</row>
    <row r="911" spans="1:19" ht="15.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</row>
    <row r="912" spans="1:19" ht="15.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</row>
    <row r="913" spans="1:19" ht="15.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</row>
    <row r="914" spans="1:19" ht="15.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</row>
    <row r="915" spans="1:19" ht="15.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</row>
    <row r="916" spans="1:19" ht="15.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</row>
    <row r="917" spans="1:19" ht="15.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</row>
    <row r="918" spans="1:19" ht="15.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</row>
    <row r="919" spans="1:19" ht="15.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</row>
    <row r="920" spans="1:19" ht="15.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</row>
    <row r="921" spans="1:19" ht="15.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</row>
    <row r="922" spans="1:19" ht="15.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</row>
    <row r="923" spans="1:19" ht="15.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</row>
    <row r="924" spans="1:19" ht="15.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</row>
    <row r="925" spans="1:19" ht="15.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</row>
    <row r="926" spans="1:19" ht="15.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</row>
    <row r="927" spans="1:19" ht="15.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</row>
    <row r="928" spans="1:19" ht="15.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</row>
    <row r="929" spans="1:19" ht="15.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</row>
    <row r="930" spans="1:19" ht="15.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</row>
    <row r="931" spans="1:19" ht="15.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</row>
    <row r="932" spans="1:19" ht="15.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</row>
    <row r="933" spans="1:19" ht="15.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</row>
    <row r="934" spans="1:19" ht="15.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</row>
    <row r="935" spans="1:19" ht="15.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</row>
    <row r="936" spans="1:19" ht="15.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</row>
    <row r="937" spans="1:19" ht="15.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</row>
    <row r="938" spans="1:19" ht="15.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</row>
    <row r="939" spans="1:19" ht="15.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</row>
    <row r="940" spans="1:19" ht="15.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</row>
    <row r="941" spans="1:19" ht="15.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</row>
    <row r="942" spans="1:19" ht="15.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</row>
    <row r="943" spans="1:19" ht="15.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</row>
    <row r="944" spans="1:19" ht="15.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</row>
    <row r="945" spans="1:19" ht="15.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</row>
    <row r="946" spans="1:19" ht="15.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</row>
    <row r="947" spans="1:19" ht="15.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</row>
    <row r="948" spans="1:19" ht="15.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</row>
    <row r="949" spans="1:19" ht="15.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</row>
    <row r="950" spans="1:19" ht="15.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</row>
    <row r="951" spans="1:19" ht="15.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</row>
    <row r="952" spans="1:19" ht="15.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</row>
    <row r="953" spans="1:19" ht="15.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</row>
    <row r="954" spans="1:19" ht="15.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</row>
    <row r="955" spans="1:19" ht="15.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</row>
    <row r="956" spans="1:19" ht="15.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</row>
    <row r="957" spans="1:19" ht="15.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</row>
    <row r="958" spans="1:19" ht="15.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</row>
    <row r="959" spans="1:19" ht="15.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</row>
    <row r="960" spans="1:19" ht="15.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</row>
    <row r="961" spans="1:19" ht="15.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</row>
    <row r="962" spans="1:19" ht="15.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</row>
    <row r="963" spans="1:19" ht="15.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</row>
    <row r="964" spans="1:19" ht="15.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</row>
    <row r="965" spans="1:19" ht="15.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</row>
    <row r="966" spans="1:19" ht="15.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</row>
    <row r="967" spans="1:19" ht="15.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</row>
    <row r="968" spans="1:19" ht="15.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</row>
    <row r="969" spans="1:19" ht="15.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</row>
    <row r="970" spans="1:19" ht="15.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</row>
    <row r="971" spans="1:19" ht="15.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</row>
    <row r="972" spans="1:19" ht="15.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</row>
    <row r="973" spans="1:19" ht="15.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</row>
    <row r="974" spans="1:19" ht="15.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</row>
    <row r="975" spans="1:19" ht="15.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</row>
    <row r="976" spans="1:19" ht="15.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</row>
    <row r="977" spans="1:19" ht="15.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</row>
    <row r="978" spans="1:19" ht="15.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</row>
    <row r="979" spans="1:19" ht="15.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</row>
    <row r="980" spans="1:19" ht="15.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</row>
    <row r="981" spans="1:19" ht="15.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</row>
    <row r="982" spans="1:19" ht="15.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</row>
    <row r="983" spans="1:19" ht="15.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</row>
    <row r="984" spans="1:19" ht="15.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</row>
    <row r="985" spans="1:19" ht="15.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</row>
    <row r="986" spans="1:19" ht="15.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</row>
    <row r="987" spans="1:19" ht="15.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</row>
    <row r="988" spans="1:19" ht="15.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</row>
    <row r="989" spans="1:19" ht="15.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</row>
    <row r="990" spans="1:19" ht="15.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</row>
    <row r="991" spans="1:19" ht="15.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</row>
    <row r="992" spans="1:19" ht="15.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</row>
    <row r="993" spans="1:19" ht="15.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</row>
    <row r="994" spans="1:19" ht="15.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</row>
    <row r="995" spans="1:19" ht="15.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</row>
    <row r="996" spans="1:19" ht="15.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</row>
    <row r="997" spans="1:19" ht="15.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</row>
    <row r="998" spans="1:19" ht="15.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</row>
    <row r="999" spans="1:19" ht="15.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</row>
    <row r="1000" spans="1:19" ht="15.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</row>
    <row r="1001" spans="1:19" ht="15.5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29"/>
      <c r="S1001" s="29"/>
    </row>
    <row r="1002" spans="1:19" ht="15.5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P1002" s="29"/>
      <c r="Q1002" s="29"/>
      <c r="R1002" s="29"/>
      <c r="S1002" s="29"/>
    </row>
  </sheetData>
  <mergeCells count="7">
    <mergeCell ref="A3:A4"/>
    <mergeCell ref="B3:D4"/>
    <mergeCell ref="E3:E4"/>
    <mergeCell ref="G3:G4"/>
    <mergeCell ref="H3:H4"/>
    <mergeCell ref="A1:T1"/>
    <mergeCell ref="I3:S3"/>
  </mergeCells>
  <printOptions horizontalCentered="1"/>
  <pageMargins left="0.70866141732283472" right="0.70866141732283472" top="0.74803149606299213" bottom="0.74803149606299213" header="0" footer="0"/>
  <pageSetup paperSize="9" scale="64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E9BE9-F651-4760-ACFA-6BEE6B9CBC41}">
  <sheetPr>
    <tabColor rgb="FFFFFF00"/>
    <pageSetUpPr fitToPage="1"/>
  </sheetPr>
  <dimension ref="A1:T1002"/>
  <sheetViews>
    <sheetView tabSelected="1" view="pageBreakPreview" topLeftCell="A26" zoomScale="60" zoomScaleNormal="100" workbookViewId="0">
      <selection activeCell="G10" sqref="G10"/>
    </sheetView>
  </sheetViews>
  <sheetFormatPr defaultColWidth="12.6328125" defaultRowHeight="15.75" customHeight="1"/>
  <cols>
    <col min="1" max="1" width="7.453125" customWidth="1"/>
    <col min="2" max="2" width="6.08984375" customWidth="1"/>
    <col min="3" max="3" width="5.81640625" customWidth="1"/>
    <col min="4" max="4" width="4.81640625" customWidth="1"/>
    <col min="5" max="5" width="61.08984375" customWidth="1"/>
    <col min="6" max="6" width="12" customWidth="1"/>
    <col min="7" max="7" width="8.7265625" customWidth="1"/>
    <col min="8" max="18" width="8" customWidth="1"/>
    <col min="19" max="19" width="9.453125" customWidth="1"/>
  </cols>
  <sheetData>
    <row r="1" spans="1:20" ht="15.75" customHeight="1">
      <c r="A1" s="123" t="s">
        <v>264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3" spans="1:20" ht="31.5" customHeight="1">
      <c r="A3" s="86" t="s">
        <v>0</v>
      </c>
      <c r="B3" s="87" t="s">
        <v>1</v>
      </c>
      <c r="C3" s="88"/>
      <c r="D3" s="89"/>
      <c r="E3" s="86" t="s">
        <v>2</v>
      </c>
      <c r="F3" s="1" t="s">
        <v>3</v>
      </c>
      <c r="G3" s="83" t="s">
        <v>4</v>
      </c>
      <c r="H3" s="83" t="s">
        <v>5</v>
      </c>
      <c r="I3" s="80" t="s">
        <v>14</v>
      </c>
      <c r="J3" s="81"/>
      <c r="K3" s="81"/>
      <c r="L3" s="81"/>
      <c r="M3" s="81"/>
      <c r="N3" s="81"/>
      <c r="O3" s="81"/>
      <c r="P3" s="81"/>
      <c r="Q3" s="81"/>
      <c r="R3" s="81"/>
      <c r="S3" s="82"/>
    </row>
    <row r="4" spans="1:20" ht="15.5">
      <c r="A4" s="84"/>
      <c r="B4" s="90"/>
      <c r="C4" s="91"/>
      <c r="D4" s="92"/>
      <c r="E4" s="84"/>
      <c r="F4" s="1" t="s">
        <v>16</v>
      </c>
      <c r="G4" s="84"/>
      <c r="H4" s="84"/>
      <c r="I4" s="5" t="s">
        <v>17</v>
      </c>
      <c r="J4" s="2">
        <v>2016</v>
      </c>
      <c r="K4" s="3">
        <v>2017</v>
      </c>
      <c r="L4" s="4">
        <v>2018</v>
      </c>
      <c r="M4" s="4">
        <v>2019</v>
      </c>
      <c r="N4" s="4">
        <v>2020</v>
      </c>
      <c r="O4" s="4">
        <v>2021</v>
      </c>
      <c r="P4" s="4">
        <v>2022</v>
      </c>
      <c r="Q4" s="5">
        <v>2023</v>
      </c>
      <c r="R4" s="5">
        <v>2024</v>
      </c>
      <c r="S4" s="1">
        <v>2025</v>
      </c>
    </row>
    <row r="5" spans="1:20" ht="16.5">
      <c r="A5" s="9">
        <v>1</v>
      </c>
      <c r="B5" s="9" t="s">
        <v>19</v>
      </c>
      <c r="C5" s="9"/>
      <c r="D5" s="9"/>
      <c r="E5" s="10" t="s">
        <v>20</v>
      </c>
      <c r="F5" s="11">
        <v>36.299999999999997</v>
      </c>
      <c r="G5" s="9" t="s">
        <v>21</v>
      </c>
      <c r="H5" s="12" t="s">
        <v>22</v>
      </c>
      <c r="I5" s="13">
        <v>3</v>
      </c>
      <c r="J5" s="13"/>
      <c r="K5" s="13"/>
      <c r="L5" s="13"/>
      <c r="M5" s="13"/>
      <c r="N5" s="13"/>
      <c r="O5" s="13"/>
      <c r="P5" s="13"/>
      <c r="Q5" s="13"/>
      <c r="R5" s="13"/>
      <c r="S5" s="13"/>
    </row>
    <row r="6" spans="1:20" ht="15.5">
      <c r="A6" s="9">
        <v>2</v>
      </c>
      <c r="B6" s="9" t="s">
        <v>23</v>
      </c>
      <c r="C6" s="9"/>
      <c r="D6" s="9"/>
      <c r="E6" s="13" t="s">
        <v>24</v>
      </c>
      <c r="F6" s="11">
        <v>49.8</v>
      </c>
      <c r="G6" s="9" t="s">
        <v>21</v>
      </c>
      <c r="H6" s="12" t="s">
        <v>22</v>
      </c>
      <c r="I6" s="13">
        <v>4</v>
      </c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20" ht="16.5">
      <c r="A7" s="9">
        <v>3</v>
      </c>
      <c r="B7" s="9" t="s">
        <v>25</v>
      </c>
      <c r="C7" s="9"/>
      <c r="D7" s="9"/>
      <c r="E7" s="10" t="s">
        <v>26</v>
      </c>
      <c r="F7" s="11">
        <v>48.9</v>
      </c>
      <c r="G7" s="9" t="s">
        <v>21</v>
      </c>
      <c r="H7" s="12" t="s">
        <v>22</v>
      </c>
      <c r="I7" s="13">
        <v>3</v>
      </c>
      <c r="J7" s="13"/>
      <c r="K7" s="13"/>
      <c r="L7" s="13"/>
      <c r="M7" s="13"/>
      <c r="N7" s="13"/>
      <c r="O7" s="13"/>
      <c r="P7" s="13"/>
      <c r="Q7" s="13"/>
      <c r="R7" s="13"/>
      <c r="S7" s="13"/>
    </row>
    <row r="8" spans="1:20" ht="15.5">
      <c r="A8" s="9">
        <v>4</v>
      </c>
      <c r="B8" s="9" t="s">
        <v>27</v>
      </c>
      <c r="C8" s="9"/>
      <c r="D8" s="9"/>
      <c r="E8" s="13" t="s">
        <v>28</v>
      </c>
      <c r="F8" s="11">
        <v>49.6</v>
      </c>
      <c r="G8" s="9" t="s">
        <v>21</v>
      </c>
      <c r="H8" s="12" t="s">
        <v>22</v>
      </c>
      <c r="I8" s="13">
        <v>3</v>
      </c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20" ht="15.5">
      <c r="A9" s="9">
        <v>5</v>
      </c>
      <c r="B9" s="9" t="s">
        <v>29</v>
      </c>
      <c r="C9" s="9"/>
      <c r="D9" s="9"/>
      <c r="E9" s="13" t="s">
        <v>30</v>
      </c>
      <c r="F9" s="11">
        <v>49</v>
      </c>
      <c r="G9" s="9" t="s">
        <v>21</v>
      </c>
      <c r="H9" s="12" t="s">
        <v>22</v>
      </c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</row>
    <row r="10" spans="1:20" ht="15.5">
      <c r="A10" s="9">
        <v>6</v>
      </c>
      <c r="B10" s="9" t="s">
        <v>31</v>
      </c>
      <c r="C10" s="9"/>
      <c r="D10" s="9"/>
      <c r="E10" s="13" t="s">
        <v>32</v>
      </c>
      <c r="F10" s="11">
        <v>20.399999999999999</v>
      </c>
      <c r="G10" s="9" t="s">
        <v>21</v>
      </c>
      <c r="H10" s="12" t="s">
        <v>22</v>
      </c>
      <c r="I10" s="13">
        <v>4</v>
      </c>
      <c r="J10" s="13"/>
      <c r="K10" s="13"/>
      <c r="L10" s="13"/>
      <c r="M10" s="13"/>
      <c r="N10" s="13"/>
      <c r="O10" s="13"/>
      <c r="P10" s="13"/>
      <c r="Q10" s="13"/>
      <c r="R10" s="13"/>
      <c r="S10" s="13"/>
    </row>
    <row r="11" spans="1:20" ht="15.5">
      <c r="A11" s="9">
        <v>7</v>
      </c>
      <c r="B11" s="9" t="s">
        <v>33</v>
      </c>
      <c r="C11" s="9"/>
      <c r="D11" s="9"/>
      <c r="E11" s="13" t="s">
        <v>34</v>
      </c>
      <c r="F11" s="11">
        <v>37.299999999999997</v>
      </c>
      <c r="G11" s="9" t="s">
        <v>21</v>
      </c>
      <c r="H11" s="12" t="s">
        <v>22</v>
      </c>
      <c r="I11" s="13">
        <v>2</v>
      </c>
      <c r="J11" s="13"/>
      <c r="K11" s="13"/>
      <c r="L11" s="13"/>
      <c r="M11" s="13"/>
      <c r="N11" s="13"/>
      <c r="O11" s="13"/>
      <c r="P11" s="13"/>
      <c r="Q11" s="13"/>
      <c r="R11" s="13"/>
      <c r="S11" s="13"/>
    </row>
    <row r="12" spans="1:20" ht="15.5">
      <c r="A12" s="9">
        <v>8</v>
      </c>
      <c r="B12" s="9" t="s">
        <v>33</v>
      </c>
      <c r="C12" s="9">
        <v>11</v>
      </c>
      <c r="D12" s="9" t="s">
        <v>35</v>
      </c>
      <c r="E12" s="13" t="s">
        <v>36</v>
      </c>
      <c r="F12" s="11">
        <v>8.6</v>
      </c>
      <c r="G12" s="9" t="s">
        <v>21</v>
      </c>
      <c r="H12" s="12" t="s">
        <v>22</v>
      </c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</row>
    <row r="13" spans="1:20" ht="15.5">
      <c r="A13" s="9">
        <v>9</v>
      </c>
      <c r="B13" s="9" t="s">
        <v>33</v>
      </c>
      <c r="C13" s="9">
        <v>12</v>
      </c>
      <c r="D13" s="9" t="s">
        <v>35</v>
      </c>
      <c r="E13" s="13" t="s">
        <v>37</v>
      </c>
      <c r="F13" s="11">
        <v>2.2999999999999998</v>
      </c>
      <c r="G13" s="9" t="s">
        <v>21</v>
      </c>
      <c r="H13" s="12" t="s">
        <v>22</v>
      </c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spans="1:20" ht="15.5">
      <c r="A14" s="9">
        <v>10</v>
      </c>
      <c r="B14" s="9" t="s">
        <v>33</v>
      </c>
      <c r="C14" s="9">
        <v>13</v>
      </c>
      <c r="D14" s="9" t="s">
        <v>35</v>
      </c>
      <c r="E14" s="13" t="s">
        <v>38</v>
      </c>
      <c r="F14" s="11">
        <v>0.7</v>
      </c>
      <c r="G14" s="9" t="s">
        <v>21</v>
      </c>
      <c r="H14" s="12" t="s">
        <v>22</v>
      </c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</row>
    <row r="15" spans="1:20" ht="15.5">
      <c r="A15" s="9">
        <v>11</v>
      </c>
      <c r="B15" s="9" t="s">
        <v>33</v>
      </c>
      <c r="C15" s="9">
        <v>14</v>
      </c>
      <c r="D15" s="9" t="s">
        <v>35</v>
      </c>
      <c r="E15" s="13" t="s">
        <v>39</v>
      </c>
      <c r="F15" s="11">
        <v>0.4</v>
      </c>
      <c r="G15" s="9" t="s">
        <v>21</v>
      </c>
      <c r="H15" s="12" t="s">
        <v>22</v>
      </c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</row>
    <row r="16" spans="1:20" ht="15.5">
      <c r="A16" s="9">
        <v>12</v>
      </c>
      <c r="B16" s="9" t="s">
        <v>40</v>
      </c>
      <c r="C16" s="9"/>
      <c r="D16" s="9"/>
      <c r="E16" s="13" t="s">
        <v>41</v>
      </c>
      <c r="F16" s="11">
        <v>34</v>
      </c>
      <c r="G16" s="9" t="s">
        <v>21</v>
      </c>
      <c r="H16" s="12" t="s">
        <v>22</v>
      </c>
      <c r="I16" s="13">
        <v>5</v>
      </c>
      <c r="J16" s="13"/>
      <c r="K16" s="13"/>
      <c r="L16" s="13"/>
      <c r="M16" s="13"/>
      <c r="N16" s="13"/>
      <c r="O16" s="13"/>
      <c r="P16" s="13"/>
      <c r="Q16" s="13"/>
      <c r="R16" s="13"/>
      <c r="S16" s="13"/>
    </row>
    <row r="17" spans="1:19" ht="15.5">
      <c r="A17" s="9">
        <v>13</v>
      </c>
      <c r="B17" s="9" t="s">
        <v>40</v>
      </c>
      <c r="C17" s="9">
        <v>11</v>
      </c>
      <c r="D17" s="9" t="s">
        <v>35</v>
      </c>
      <c r="E17" s="13" t="s">
        <v>42</v>
      </c>
      <c r="F17" s="11">
        <v>0.9</v>
      </c>
      <c r="G17" s="9" t="s">
        <v>21</v>
      </c>
      <c r="H17" s="12" t="s">
        <v>22</v>
      </c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</row>
    <row r="18" spans="1:19" ht="15.5">
      <c r="A18" s="9">
        <v>14</v>
      </c>
      <c r="B18" s="9" t="s">
        <v>40</v>
      </c>
      <c r="C18" s="9">
        <v>12</v>
      </c>
      <c r="D18" s="9" t="s">
        <v>35</v>
      </c>
      <c r="E18" s="13" t="s">
        <v>43</v>
      </c>
      <c r="F18" s="11">
        <v>0.9</v>
      </c>
      <c r="G18" s="9" t="s">
        <v>21</v>
      </c>
      <c r="H18" s="12" t="s">
        <v>22</v>
      </c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</row>
    <row r="19" spans="1:19" ht="15.5">
      <c r="A19" s="9">
        <v>15</v>
      </c>
      <c r="B19" s="9" t="s">
        <v>40</v>
      </c>
      <c r="C19" s="9">
        <v>13</v>
      </c>
      <c r="D19" s="9" t="s">
        <v>35</v>
      </c>
      <c r="E19" s="13" t="s">
        <v>44</v>
      </c>
      <c r="F19" s="11">
        <v>1.2</v>
      </c>
      <c r="G19" s="9" t="s">
        <v>21</v>
      </c>
      <c r="H19" s="12" t="s">
        <v>22</v>
      </c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1:19" ht="15.5">
      <c r="A20" s="9">
        <v>16</v>
      </c>
      <c r="B20" s="9" t="s">
        <v>40</v>
      </c>
      <c r="C20" s="9">
        <v>14</v>
      </c>
      <c r="D20" s="9" t="s">
        <v>35</v>
      </c>
      <c r="E20" s="13" t="s">
        <v>45</v>
      </c>
      <c r="F20" s="11">
        <v>2.2999999999999998</v>
      </c>
      <c r="G20" s="9" t="s">
        <v>21</v>
      </c>
      <c r="H20" s="12" t="s">
        <v>22</v>
      </c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spans="1:19" ht="15.5">
      <c r="A21" s="9">
        <v>17</v>
      </c>
      <c r="B21" s="9" t="s">
        <v>40</v>
      </c>
      <c r="C21" s="9">
        <v>15</v>
      </c>
      <c r="D21" s="9" t="s">
        <v>35</v>
      </c>
      <c r="E21" s="13" t="s">
        <v>46</v>
      </c>
      <c r="F21" s="11">
        <v>1.1000000000000001</v>
      </c>
      <c r="G21" s="9" t="s">
        <v>21</v>
      </c>
      <c r="H21" s="12" t="s">
        <v>22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</row>
    <row r="22" spans="1:19" ht="15.5">
      <c r="A22" s="9">
        <v>18</v>
      </c>
      <c r="B22" s="9" t="s">
        <v>47</v>
      </c>
      <c r="C22" s="9"/>
      <c r="D22" s="9"/>
      <c r="E22" s="13" t="s">
        <v>48</v>
      </c>
      <c r="F22" s="11">
        <v>39.1</v>
      </c>
      <c r="G22" s="9" t="s">
        <v>21</v>
      </c>
      <c r="H22" s="12" t="s">
        <v>49</v>
      </c>
      <c r="I22" s="13">
        <v>5</v>
      </c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3" spans="1:19" ht="15.5">
      <c r="A23" s="9">
        <v>19</v>
      </c>
      <c r="B23" s="9" t="s">
        <v>50</v>
      </c>
      <c r="C23" s="9"/>
      <c r="D23" s="9"/>
      <c r="E23" s="13" t="s">
        <v>51</v>
      </c>
      <c r="F23" s="11">
        <v>55.7</v>
      </c>
      <c r="G23" s="9" t="s">
        <v>21</v>
      </c>
      <c r="H23" s="12" t="s">
        <v>22</v>
      </c>
      <c r="I23" s="13">
        <v>4</v>
      </c>
      <c r="J23" s="13"/>
      <c r="K23" s="13"/>
      <c r="L23" s="13"/>
      <c r="M23" s="13"/>
      <c r="N23" s="13"/>
      <c r="O23" s="13"/>
      <c r="P23" s="13"/>
      <c r="Q23" s="13"/>
      <c r="R23" s="13"/>
      <c r="S23" s="13"/>
    </row>
    <row r="24" spans="1:19" ht="15.5">
      <c r="A24" s="9">
        <v>20</v>
      </c>
      <c r="B24" s="9" t="s">
        <v>52</v>
      </c>
      <c r="C24" s="25"/>
      <c r="D24" s="25"/>
      <c r="E24" s="13" t="s">
        <v>53</v>
      </c>
      <c r="F24" s="11">
        <v>36.1</v>
      </c>
      <c r="G24" s="9" t="s">
        <v>21</v>
      </c>
      <c r="H24" s="9" t="s">
        <v>22</v>
      </c>
      <c r="I24" s="13">
        <v>2</v>
      </c>
      <c r="J24" s="13"/>
      <c r="K24" s="13"/>
      <c r="L24" s="13"/>
      <c r="M24" s="13"/>
      <c r="N24" s="13"/>
      <c r="O24" s="13"/>
      <c r="P24" s="13"/>
      <c r="Q24" s="13"/>
      <c r="R24" s="13"/>
      <c r="S24" s="13"/>
    </row>
    <row r="25" spans="1:19" ht="15.5">
      <c r="A25" s="9">
        <v>21</v>
      </c>
      <c r="B25" s="9" t="s">
        <v>54</v>
      </c>
      <c r="C25" s="25"/>
      <c r="D25" s="25"/>
      <c r="E25" s="13" t="s">
        <v>55</v>
      </c>
      <c r="F25" s="11">
        <v>63.7</v>
      </c>
      <c r="G25" s="9" t="s">
        <v>21</v>
      </c>
      <c r="H25" s="9" t="s">
        <v>22</v>
      </c>
      <c r="I25" s="13">
        <v>2</v>
      </c>
      <c r="J25" s="13"/>
      <c r="K25" s="13"/>
      <c r="L25" s="13"/>
      <c r="M25" s="13"/>
      <c r="N25" s="13"/>
      <c r="O25" s="13"/>
      <c r="P25" s="13"/>
      <c r="Q25" s="13"/>
      <c r="R25" s="13"/>
      <c r="S25" s="13"/>
    </row>
    <row r="26" spans="1:19" ht="15.5">
      <c r="A26" s="9">
        <v>22</v>
      </c>
      <c r="B26" s="9" t="s">
        <v>56</v>
      </c>
      <c r="C26" s="25"/>
      <c r="D26" s="25"/>
      <c r="E26" s="13" t="s">
        <v>57</v>
      </c>
      <c r="F26" s="11">
        <v>52.4</v>
      </c>
      <c r="G26" s="9" t="s">
        <v>21</v>
      </c>
      <c r="H26" s="9" t="s">
        <v>22</v>
      </c>
      <c r="I26" s="13">
        <v>4</v>
      </c>
      <c r="J26" s="13"/>
      <c r="K26" s="13"/>
      <c r="L26" s="13"/>
      <c r="M26" s="13"/>
      <c r="N26" s="13"/>
      <c r="O26" s="13"/>
      <c r="P26" s="13"/>
      <c r="Q26" s="13"/>
      <c r="R26" s="13"/>
      <c r="S26" s="13"/>
    </row>
    <row r="27" spans="1:19" ht="15.5">
      <c r="A27" s="9">
        <v>23</v>
      </c>
      <c r="B27" s="9" t="s">
        <v>58</v>
      </c>
      <c r="C27" s="9"/>
      <c r="D27" s="9"/>
      <c r="E27" s="13" t="s">
        <v>59</v>
      </c>
      <c r="F27" s="11">
        <v>36</v>
      </c>
      <c r="G27" s="9" t="s">
        <v>21</v>
      </c>
      <c r="H27" s="12" t="s">
        <v>22</v>
      </c>
      <c r="I27" s="13">
        <v>4</v>
      </c>
      <c r="J27" s="13"/>
      <c r="K27" s="13"/>
      <c r="L27" s="13"/>
      <c r="M27" s="13"/>
      <c r="N27" s="13"/>
      <c r="O27" s="13"/>
      <c r="P27" s="13"/>
      <c r="Q27" s="13"/>
      <c r="R27" s="13"/>
      <c r="S27" s="13"/>
    </row>
    <row r="28" spans="1:19" ht="15.5">
      <c r="A28" s="9">
        <v>24</v>
      </c>
      <c r="B28" s="9" t="s">
        <v>60</v>
      </c>
      <c r="C28" s="9"/>
      <c r="D28" s="9"/>
      <c r="E28" s="13" t="s">
        <v>61</v>
      </c>
      <c r="F28" s="11">
        <v>21.8</v>
      </c>
      <c r="G28" s="9" t="s">
        <v>21</v>
      </c>
      <c r="H28" s="12" t="s">
        <v>22</v>
      </c>
      <c r="I28" s="13">
        <v>15</v>
      </c>
      <c r="J28" s="13"/>
      <c r="K28" s="13"/>
      <c r="L28" s="13"/>
      <c r="M28" s="13"/>
      <c r="N28" s="13"/>
      <c r="O28" s="13"/>
      <c r="P28" s="13"/>
      <c r="Q28" s="13"/>
      <c r="R28" s="13"/>
      <c r="S28" s="13"/>
    </row>
    <row r="29" spans="1:19" ht="15.5">
      <c r="A29" s="9">
        <v>25</v>
      </c>
      <c r="B29" s="9" t="s">
        <v>62</v>
      </c>
      <c r="C29" s="9"/>
      <c r="D29" s="9"/>
      <c r="E29" s="13" t="s">
        <v>63</v>
      </c>
      <c r="F29" s="11">
        <v>64.400000000000006</v>
      </c>
      <c r="G29" s="9" t="s">
        <v>21</v>
      </c>
      <c r="H29" s="12" t="s">
        <v>22</v>
      </c>
      <c r="I29" s="13">
        <v>17</v>
      </c>
      <c r="J29" s="13"/>
      <c r="K29" s="13"/>
      <c r="L29" s="13"/>
      <c r="M29" s="13"/>
      <c r="N29" s="13"/>
      <c r="O29" s="13"/>
      <c r="P29" s="13"/>
      <c r="Q29" s="13"/>
      <c r="R29" s="13"/>
      <c r="S29" s="13"/>
    </row>
    <row r="30" spans="1:19" ht="15.5">
      <c r="A30" s="9">
        <v>26</v>
      </c>
      <c r="B30" s="9" t="s">
        <v>64</v>
      </c>
      <c r="C30" s="9"/>
      <c r="D30" s="9"/>
      <c r="E30" s="13" t="s">
        <v>65</v>
      </c>
      <c r="F30" s="11">
        <v>5</v>
      </c>
      <c r="G30" s="9" t="s">
        <v>66</v>
      </c>
      <c r="H30" s="12" t="s">
        <v>67</v>
      </c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</row>
    <row r="31" spans="1:19" ht="15.5">
      <c r="A31" s="9">
        <v>27</v>
      </c>
      <c r="B31" s="9" t="s">
        <v>68</v>
      </c>
      <c r="C31" s="9"/>
      <c r="D31" s="9"/>
      <c r="E31" s="13" t="s">
        <v>69</v>
      </c>
      <c r="F31" s="11">
        <v>9.1</v>
      </c>
      <c r="G31" s="9" t="s">
        <v>66</v>
      </c>
      <c r="H31" s="12" t="s">
        <v>67</v>
      </c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</row>
    <row r="32" spans="1:19" ht="15.5">
      <c r="A32" s="9">
        <v>28</v>
      </c>
      <c r="B32" s="9" t="s">
        <v>68</v>
      </c>
      <c r="C32" s="9">
        <v>11</v>
      </c>
      <c r="D32" s="9" t="s">
        <v>35</v>
      </c>
      <c r="E32" s="13" t="s">
        <v>70</v>
      </c>
      <c r="F32" s="11">
        <v>6.7</v>
      </c>
      <c r="G32" s="9" t="s">
        <v>66</v>
      </c>
      <c r="H32" s="12" t="s">
        <v>67</v>
      </c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</row>
    <row r="33" spans="1:19" ht="15.5">
      <c r="A33" s="9">
        <v>29</v>
      </c>
      <c r="B33" s="9" t="s">
        <v>68</v>
      </c>
      <c r="C33" s="9">
        <v>12</v>
      </c>
      <c r="D33" s="9" t="s">
        <v>35</v>
      </c>
      <c r="E33" s="13" t="s">
        <v>71</v>
      </c>
      <c r="F33" s="11">
        <v>1.5</v>
      </c>
      <c r="G33" s="9" t="s">
        <v>66</v>
      </c>
      <c r="H33" s="12" t="s">
        <v>67</v>
      </c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</row>
    <row r="34" spans="1:19" ht="15.5">
      <c r="A34" s="9">
        <v>30</v>
      </c>
      <c r="B34" s="9" t="s">
        <v>68</v>
      </c>
      <c r="C34" s="9">
        <v>13</v>
      </c>
      <c r="D34" s="9" t="s">
        <v>35</v>
      </c>
      <c r="E34" s="13" t="s">
        <v>72</v>
      </c>
      <c r="F34" s="11">
        <v>1.3</v>
      </c>
      <c r="G34" s="9" t="s">
        <v>66</v>
      </c>
      <c r="H34" s="12" t="s">
        <v>67</v>
      </c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</row>
    <row r="35" spans="1:19" ht="15.5">
      <c r="A35" s="9">
        <v>31</v>
      </c>
      <c r="B35" s="9" t="s">
        <v>68</v>
      </c>
      <c r="C35" s="9">
        <v>14</v>
      </c>
      <c r="D35" s="9" t="s">
        <v>35</v>
      </c>
      <c r="E35" s="13" t="s">
        <v>73</v>
      </c>
      <c r="F35" s="11">
        <v>0.6</v>
      </c>
      <c r="G35" s="9" t="s">
        <v>66</v>
      </c>
      <c r="H35" s="12" t="s">
        <v>67</v>
      </c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</row>
    <row r="36" spans="1:19" ht="15.5">
      <c r="A36" s="9">
        <v>32</v>
      </c>
      <c r="B36" s="9" t="s">
        <v>68</v>
      </c>
      <c r="C36" s="9">
        <v>15</v>
      </c>
      <c r="D36" s="9" t="s">
        <v>35</v>
      </c>
      <c r="E36" s="13" t="s">
        <v>74</v>
      </c>
      <c r="F36" s="11">
        <v>1</v>
      </c>
      <c r="G36" s="9" t="s">
        <v>66</v>
      </c>
      <c r="H36" s="12" t="s">
        <v>67</v>
      </c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</row>
    <row r="37" spans="1:19" ht="15.5">
      <c r="A37" s="9">
        <v>33</v>
      </c>
      <c r="B37" s="9" t="s">
        <v>68</v>
      </c>
      <c r="C37" s="9">
        <v>16</v>
      </c>
      <c r="D37" s="9" t="s">
        <v>35</v>
      </c>
      <c r="E37" s="13" t="s">
        <v>75</v>
      </c>
      <c r="F37" s="11">
        <v>1.1000000000000001</v>
      </c>
      <c r="G37" s="9" t="s">
        <v>66</v>
      </c>
      <c r="H37" s="12" t="s">
        <v>67</v>
      </c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</row>
    <row r="38" spans="1:19" ht="15.5">
      <c r="A38" s="9">
        <v>34</v>
      </c>
      <c r="B38" s="9" t="s">
        <v>68</v>
      </c>
      <c r="C38" s="9">
        <v>17</v>
      </c>
      <c r="D38" s="9" t="s">
        <v>35</v>
      </c>
      <c r="E38" s="13" t="s">
        <v>76</v>
      </c>
      <c r="F38" s="11">
        <v>1.7</v>
      </c>
      <c r="G38" s="9" t="s">
        <v>66</v>
      </c>
      <c r="H38" s="12" t="s">
        <v>67</v>
      </c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</row>
    <row r="39" spans="1:19" ht="15.5">
      <c r="A39" s="9">
        <v>35</v>
      </c>
      <c r="B39" s="9" t="s">
        <v>68</v>
      </c>
      <c r="C39" s="9">
        <v>18</v>
      </c>
      <c r="D39" s="9" t="s">
        <v>35</v>
      </c>
      <c r="E39" s="13" t="s">
        <v>77</v>
      </c>
      <c r="F39" s="11">
        <v>1.3</v>
      </c>
      <c r="G39" s="9" t="s">
        <v>66</v>
      </c>
      <c r="H39" s="12" t="s">
        <v>67</v>
      </c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</row>
    <row r="40" spans="1:19" ht="15.5">
      <c r="A40" s="9">
        <v>36</v>
      </c>
      <c r="B40" s="9" t="s">
        <v>68</v>
      </c>
      <c r="C40" s="9">
        <v>19</v>
      </c>
      <c r="D40" s="9" t="s">
        <v>35</v>
      </c>
      <c r="E40" s="13" t="s">
        <v>78</v>
      </c>
      <c r="F40" s="11">
        <v>0.6</v>
      </c>
      <c r="G40" s="9" t="s">
        <v>66</v>
      </c>
      <c r="H40" s="12" t="s">
        <v>67</v>
      </c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</row>
    <row r="41" spans="1:19" ht="15.5">
      <c r="A41" s="9">
        <v>37</v>
      </c>
      <c r="B41" s="9" t="s">
        <v>79</v>
      </c>
      <c r="C41" s="9"/>
      <c r="D41" s="9"/>
      <c r="E41" s="13" t="s">
        <v>80</v>
      </c>
      <c r="F41" s="11">
        <v>14.7</v>
      </c>
      <c r="G41" s="9" t="s">
        <v>21</v>
      </c>
      <c r="H41" s="12" t="s">
        <v>67</v>
      </c>
      <c r="I41" s="13">
        <v>8</v>
      </c>
      <c r="J41" s="13"/>
      <c r="K41" s="13"/>
      <c r="L41" s="13"/>
      <c r="M41" s="13"/>
      <c r="N41" s="13"/>
      <c r="O41" s="13"/>
      <c r="P41" s="13"/>
      <c r="Q41" s="13"/>
      <c r="R41" s="13"/>
      <c r="S41" s="13"/>
    </row>
    <row r="42" spans="1:19" ht="15.5">
      <c r="A42" s="9">
        <v>38</v>
      </c>
      <c r="B42" s="9" t="s">
        <v>79</v>
      </c>
      <c r="C42" s="9">
        <v>11</v>
      </c>
      <c r="D42" s="9" t="s">
        <v>35</v>
      </c>
      <c r="E42" s="13" t="s">
        <v>81</v>
      </c>
      <c r="F42" s="11">
        <v>0.4</v>
      </c>
      <c r="G42" s="9" t="s">
        <v>21</v>
      </c>
      <c r="H42" s="12" t="s">
        <v>67</v>
      </c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</row>
    <row r="43" spans="1:19" ht="15.5">
      <c r="A43" s="9">
        <v>39</v>
      </c>
      <c r="B43" s="9" t="s">
        <v>79</v>
      </c>
      <c r="C43" s="9">
        <v>12</v>
      </c>
      <c r="D43" s="9" t="s">
        <v>35</v>
      </c>
      <c r="E43" s="13" t="s">
        <v>82</v>
      </c>
      <c r="F43" s="11">
        <v>0.6</v>
      </c>
      <c r="G43" s="9" t="s">
        <v>21</v>
      </c>
      <c r="H43" s="12" t="s">
        <v>67</v>
      </c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</row>
    <row r="44" spans="1:19" ht="15.5">
      <c r="A44" s="9">
        <v>40</v>
      </c>
      <c r="B44" s="9" t="s">
        <v>79</v>
      </c>
      <c r="C44" s="9">
        <v>13</v>
      </c>
      <c r="D44" s="9" t="s">
        <v>35</v>
      </c>
      <c r="E44" s="13" t="s">
        <v>83</v>
      </c>
      <c r="F44" s="11">
        <v>0.6</v>
      </c>
      <c r="G44" s="12" t="s">
        <v>21</v>
      </c>
      <c r="H44" s="12" t="s">
        <v>67</v>
      </c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</row>
    <row r="45" spans="1:19" ht="15.5">
      <c r="A45" s="9">
        <v>41</v>
      </c>
      <c r="B45" s="9" t="s">
        <v>79</v>
      </c>
      <c r="C45" s="9">
        <v>14</v>
      </c>
      <c r="D45" s="9" t="s">
        <v>35</v>
      </c>
      <c r="E45" s="13" t="s">
        <v>84</v>
      </c>
      <c r="F45" s="11">
        <v>2.7</v>
      </c>
      <c r="G45" s="12" t="s">
        <v>21</v>
      </c>
      <c r="H45" s="12" t="s">
        <v>67</v>
      </c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</row>
    <row r="46" spans="1:19" ht="15.5">
      <c r="A46" s="9">
        <v>42</v>
      </c>
      <c r="B46" s="9" t="s">
        <v>79</v>
      </c>
      <c r="C46" s="9">
        <v>15</v>
      </c>
      <c r="D46" s="9" t="s">
        <v>35</v>
      </c>
      <c r="E46" s="13" t="s">
        <v>85</v>
      </c>
      <c r="F46" s="11">
        <v>10.1</v>
      </c>
      <c r="G46" s="12" t="s">
        <v>21</v>
      </c>
      <c r="H46" s="12" t="s">
        <v>67</v>
      </c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</row>
    <row r="47" spans="1:19" ht="15.5">
      <c r="A47" s="9">
        <v>43</v>
      </c>
      <c r="B47" s="9" t="s">
        <v>86</v>
      </c>
      <c r="C47" s="9"/>
      <c r="D47" s="9"/>
      <c r="E47" s="13" t="s">
        <v>87</v>
      </c>
      <c r="F47" s="11">
        <v>38.299999999999997</v>
      </c>
      <c r="G47" s="12" t="s">
        <v>21</v>
      </c>
      <c r="H47" s="12" t="s">
        <v>67</v>
      </c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</row>
    <row r="48" spans="1:19" ht="15.5">
      <c r="A48" s="9">
        <v>44</v>
      </c>
      <c r="B48" s="9" t="s">
        <v>88</v>
      </c>
      <c r="C48" s="9"/>
      <c r="D48" s="9"/>
      <c r="E48" s="13" t="s">
        <v>89</v>
      </c>
      <c r="F48" s="11">
        <v>42.7</v>
      </c>
      <c r="G48" s="12" t="s">
        <v>66</v>
      </c>
      <c r="H48" s="12" t="s">
        <v>67</v>
      </c>
      <c r="I48" s="13">
        <v>6</v>
      </c>
      <c r="J48" s="13"/>
      <c r="K48" s="13"/>
      <c r="L48" s="13"/>
      <c r="M48" s="13"/>
      <c r="N48" s="13"/>
      <c r="O48" s="13"/>
      <c r="P48" s="13"/>
      <c r="Q48" s="13"/>
      <c r="R48" s="13"/>
      <c r="S48" s="13"/>
    </row>
    <row r="49" spans="1:19" ht="15.5">
      <c r="A49" s="9">
        <v>45</v>
      </c>
      <c r="B49" s="9" t="s">
        <v>90</v>
      </c>
      <c r="C49" s="9"/>
      <c r="D49" s="9"/>
      <c r="E49" s="13" t="s">
        <v>91</v>
      </c>
      <c r="F49" s="11">
        <v>46.9</v>
      </c>
      <c r="G49" s="12" t="s">
        <v>66</v>
      </c>
      <c r="H49" s="12" t="s">
        <v>67</v>
      </c>
      <c r="I49" s="13">
        <v>7</v>
      </c>
      <c r="J49" s="13"/>
      <c r="K49" s="13"/>
      <c r="L49" s="13"/>
      <c r="M49" s="13"/>
      <c r="N49" s="13"/>
      <c r="O49" s="13"/>
      <c r="P49" s="13"/>
      <c r="Q49" s="13"/>
      <c r="R49" s="13"/>
      <c r="S49" s="13"/>
    </row>
    <row r="50" spans="1:19" ht="15.5">
      <c r="A50" s="9">
        <v>46</v>
      </c>
      <c r="B50" s="9" t="s">
        <v>92</v>
      </c>
      <c r="C50" s="9"/>
      <c r="D50" s="9"/>
      <c r="E50" s="13" t="s">
        <v>93</v>
      </c>
      <c r="F50" s="11">
        <v>56.1</v>
      </c>
      <c r="G50" s="12" t="s">
        <v>66</v>
      </c>
      <c r="H50" s="12" t="s">
        <v>67</v>
      </c>
      <c r="I50" s="13">
        <v>2</v>
      </c>
      <c r="J50" s="13"/>
      <c r="K50" s="13"/>
      <c r="L50" s="13"/>
      <c r="M50" s="13"/>
      <c r="N50" s="13"/>
      <c r="O50" s="13"/>
      <c r="P50" s="13"/>
      <c r="Q50" s="13"/>
      <c r="R50" s="13"/>
      <c r="S50" s="13"/>
    </row>
    <row r="51" spans="1:19" ht="15.5">
      <c r="A51" s="9">
        <v>47</v>
      </c>
      <c r="B51" s="9" t="s">
        <v>94</v>
      </c>
      <c r="C51" s="9"/>
      <c r="D51" s="9"/>
      <c r="E51" s="13" t="s">
        <v>95</v>
      </c>
      <c r="F51" s="11">
        <v>60</v>
      </c>
      <c r="G51" s="12" t="s">
        <v>66</v>
      </c>
      <c r="H51" s="12" t="s">
        <v>67</v>
      </c>
      <c r="I51" s="13">
        <v>2</v>
      </c>
      <c r="J51" s="13"/>
      <c r="K51" s="13"/>
      <c r="L51" s="13">
        <v>2</v>
      </c>
      <c r="M51" s="13"/>
      <c r="N51" s="13"/>
      <c r="O51" s="13"/>
      <c r="P51" s="13"/>
      <c r="Q51" s="13"/>
      <c r="R51" s="13"/>
      <c r="S51" s="13"/>
    </row>
    <row r="52" spans="1:19" ht="15.5">
      <c r="A52" s="9">
        <v>48</v>
      </c>
      <c r="B52" s="9" t="s">
        <v>96</v>
      </c>
      <c r="C52" s="9"/>
      <c r="D52" s="9"/>
      <c r="E52" s="13" t="s">
        <v>97</v>
      </c>
      <c r="F52" s="11">
        <v>57</v>
      </c>
      <c r="G52" s="9" t="s">
        <v>66</v>
      </c>
      <c r="H52" s="12"/>
      <c r="I52" s="13">
        <v>2</v>
      </c>
      <c r="J52" s="13"/>
      <c r="K52" s="13"/>
      <c r="L52" s="13"/>
      <c r="M52" s="13"/>
      <c r="N52" s="13"/>
      <c r="O52" s="13"/>
      <c r="P52" s="13"/>
      <c r="Q52" s="13"/>
      <c r="R52" s="13"/>
      <c r="S52" s="13">
        <v>6</v>
      </c>
    </row>
    <row r="53" spans="1:19" ht="15.5">
      <c r="A53" s="9">
        <v>49</v>
      </c>
      <c r="B53" s="9" t="s">
        <v>98</v>
      </c>
      <c r="C53" s="9"/>
      <c r="D53" s="9"/>
      <c r="E53" s="13" t="s">
        <v>99</v>
      </c>
      <c r="F53" s="11">
        <v>30</v>
      </c>
      <c r="G53" s="9" t="s">
        <v>66</v>
      </c>
      <c r="H53" s="12" t="s">
        <v>67</v>
      </c>
      <c r="I53" s="13">
        <v>2</v>
      </c>
      <c r="J53" s="13"/>
      <c r="K53" s="13"/>
      <c r="L53" s="13"/>
      <c r="M53" s="13"/>
      <c r="N53" s="13"/>
      <c r="O53" s="13"/>
      <c r="P53" s="13"/>
      <c r="Q53" s="13"/>
      <c r="R53" s="13"/>
      <c r="S53" s="13"/>
    </row>
    <row r="54" spans="1:19" ht="15.5">
      <c r="A54" s="9">
        <v>50</v>
      </c>
      <c r="B54" s="9" t="s">
        <v>100</v>
      </c>
      <c r="C54" s="9"/>
      <c r="D54" s="9"/>
      <c r="E54" s="13" t="s">
        <v>101</v>
      </c>
      <c r="F54" s="11">
        <v>17</v>
      </c>
      <c r="G54" s="9" t="s">
        <v>66</v>
      </c>
      <c r="H54" s="12" t="s">
        <v>67</v>
      </c>
      <c r="I54" s="13">
        <v>2</v>
      </c>
      <c r="J54" s="13"/>
      <c r="K54" s="13"/>
      <c r="L54" s="13"/>
      <c r="M54" s="13"/>
      <c r="N54" s="13"/>
      <c r="O54" s="13"/>
      <c r="P54" s="13"/>
      <c r="Q54" s="13"/>
      <c r="R54" s="13"/>
      <c r="S54" s="13"/>
    </row>
    <row r="55" spans="1:19" ht="15.5">
      <c r="A55" s="9">
        <v>51</v>
      </c>
      <c r="B55" s="9" t="s">
        <v>102</v>
      </c>
      <c r="C55" s="9"/>
      <c r="D55" s="9"/>
      <c r="E55" s="13" t="s">
        <v>103</v>
      </c>
      <c r="F55" s="11">
        <v>30.2</v>
      </c>
      <c r="G55" s="9" t="s">
        <v>66</v>
      </c>
      <c r="H55" s="12" t="s">
        <v>67</v>
      </c>
      <c r="I55" s="13">
        <v>10</v>
      </c>
      <c r="J55" s="13"/>
      <c r="K55" s="13"/>
      <c r="L55" s="13"/>
      <c r="M55" s="13"/>
      <c r="N55" s="13"/>
      <c r="O55" s="13"/>
      <c r="P55" s="13"/>
      <c r="Q55" s="13"/>
      <c r="R55" s="13"/>
      <c r="S55" s="13"/>
    </row>
    <row r="56" spans="1:19" ht="15.5">
      <c r="A56" s="9">
        <v>52</v>
      </c>
      <c r="B56" s="9" t="s">
        <v>104</v>
      </c>
      <c r="C56" s="9"/>
      <c r="D56" s="9"/>
      <c r="E56" s="13" t="s">
        <v>105</v>
      </c>
      <c r="F56" s="11">
        <v>29.3</v>
      </c>
      <c r="G56" s="9" t="s">
        <v>66</v>
      </c>
      <c r="H56" s="12" t="s">
        <v>67</v>
      </c>
      <c r="I56" s="13">
        <v>5</v>
      </c>
      <c r="J56" s="13"/>
      <c r="K56" s="13"/>
      <c r="L56" s="13"/>
      <c r="M56" s="13"/>
      <c r="N56" s="13"/>
      <c r="O56" s="13"/>
      <c r="P56" s="13"/>
      <c r="Q56" s="13"/>
      <c r="R56" s="13"/>
      <c r="S56" s="13"/>
    </row>
    <row r="57" spans="1:19" ht="15.5">
      <c r="A57" s="9">
        <v>53</v>
      </c>
      <c r="B57" s="9" t="s">
        <v>106</v>
      </c>
      <c r="C57" s="9"/>
      <c r="D57" s="9"/>
      <c r="E57" s="13" t="s">
        <v>107</v>
      </c>
      <c r="F57" s="11">
        <v>13</v>
      </c>
      <c r="G57" s="9" t="s">
        <v>66</v>
      </c>
      <c r="H57" s="12" t="s">
        <v>67</v>
      </c>
      <c r="I57" s="13">
        <v>2</v>
      </c>
      <c r="J57" s="13"/>
      <c r="K57" s="13"/>
      <c r="L57" s="13"/>
      <c r="M57" s="13"/>
      <c r="N57" s="13"/>
      <c r="O57" s="13"/>
      <c r="P57" s="13"/>
      <c r="Q57" s="13"/>
      <c r="R57" s="13"/>
      <c r="S57" s="13"/>
    </row>
    <row r="58" spans="1:19" ht="15.5">
      <c r="A58" s="9">
        <v>54</v>
      </c>
      <c r="B58" s="9" t="s">
        <v>108</v>
      </c>
      <c r="C58" s="9"/>
      <c r="D58" s="9"/>
      <c r="E58" s="13" t="s">
        <v>109</v>
      </c>
      <c r="F58" s="11">
        <v>8.9</v>
      </c>
      <c r="G58" s="9" t="s">
        <v>66</v>
      </c>
      <c r="H58" s="12" t="s">
        <v>67</v>
      </c>
      <c r="I58" s="13">
        <v>2</v>
      </c>
      <c r="J58" s="13"/>
      <c r="K58" s="13"/>
      <c r="L58" s="13"/>
      <c r="M58" s="13"/>
      <c r="N58" s="13"/>
      <c r="O58" s="13"/>
      <c r="P58" s="13"/>
      <c r="Q58" s="13"/>
      <c r="R58" s="13"/>
      <c r="S58" s="13"/>
    </row>
    <row r="59" spans="1:19" ht="15.5">
      <c r="A59" s="9">
        <v>55</v>
      </c>
      <c r="B59" s="9" t="s">
        <v>110</v>
      </c>
      <c r="C59" s="9"/>
      <c r="D59" s="9"/>
      <c r="E59" s="13" t="s">
        <v>111</v>
      </c>
      <c r="F59" s="11">
        <v>51</v>
      </c>
      <c r="G59" s="9" t="s">
        <v>66</v>
      </c>
      <c r="H59" s="12" t="s">
        <v>67</v>
      </c>
      <c r="I59" s="13">
        <v>25</v>
      </c>
      <c r="J59" s="13"/>
      <c r="K59" s="13"/>
      <c r="L59" s="13"/>
      <c r="M59" s="13"/>
      <c r="N59" s="13"/>
      <c r="O59" s="13"/>
      <c r="P59" s="13"/>
      <c r="Q59" s="13"/>
      <c r="R59" s="13"/>
      <c r="S59" s="13"/>
    </row>
    <row r="60" spans="1:19" ht="15.5">
      <c r="A60" s="9">
        <v>56</v>
      </c>
      <c r="B60" s="9" t="s">
        <v>110</v>
      </c>
      <c r="C60" s="9">
        <v>11</v>
      </c>
      <c r="D60" s="9" t="s">
        <v>35</v>
      </c>
      <c r="E60" s="13" t="s">
        <v>112</v>
      </c>
      <c r="F60" s="11">
        <v>1.3</v>
      </c>
      <c r="G60" s="9" t="s">
        <v>66</v>
      </c>
      <c r="H60" s="12" t="s">
        <v>67</v>
      </c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</row>
    <row r="61" spans="1:19" ht="15.5">
      <c r="A61" s="9">
        <v>57</v>
      </c>
      <c r="B61" s="9" t="s">
        <v>110</v>
      </c>
      <c r="C61" s="9">
        <v>12</v>
      </c>
      <c r="D61" s="9" t="s">
        <v>35</v>
      </c>
      <c r="E61" s="13" t="s">
        <v>113</v>
      </c>
      <c r="F61" s="11">
        <v>0.7</v>
      </c>
      <c r="G61" s="9" t="s">
        <v>66</v>
      </c>
      <c r="H61" s="12" t="s">
        <v>67</v>
      </c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</row>
    <row r="62" spans="1:19" ht="15.5">
      <c r="A62" s="9">
        <v>58</v>
      </c>
      <c r="B62" s="9" t="s">
        <v>110</v>
      </c>
      <c r="C62" s="9">
        <v>13</v>
      </c>
      <c r="D62" s="9" t="s">
        <v>35</v>
      </c>
      <c r="E62" s="13" t="s">
        <v>114</v>
      </c>
      <c r="F62" s="11">
        <v>0.6</v>
      </c>
      <c r="G62" s="9" t="s">
        <v>66</v>
      </c>
      <c r="H62" s="12" t="s">
        <v>67</v>
      </c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</row>
    <row r="63" spans="1:19" ht="15.5">
      <c r="A63" s="9">
        <v>59</v>
      </c>
      <c r="B63" s="9" t="s">
        <v>115</v>
      </c>
      <c r="C63" s="9"/>
      <c r="D63" s="9"/>
      <c r="E63" s="13" t="s">
        <v>116</v>
      </c>
      <c r="F63" s="11">
        <v>3.4</v>
      </c>
      <c r="G63" s="9" t="s">
        <v>66</v>
      </c>
      <c r="H63" s="12" t="s">
        <v>67</v>
      </c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</row>
    <row r="64" spans="1:19" ht="15.5">
      <c r="A64" s="9">
        <v>60</v>
      </c>
      <c r="B64" s="9" t="s">
        <v>115</v>
      </c>
      <c r="C64" s="9">
        <v>11</v>
      </c>
      <c r="D64" s="9" t="s">
        <v>35</v>
      </c>
      <c r="E64" s="13" t="s">
        <v>117</v>
      </c>
      <c r="F64" s="11">
        <v>0.3</v>
      </c>
      <c r="G64" s="9" t="s">
        <v>66</v>
      </c>
      <c r="H64" s="12" t="s">
        <v>22</v>
      </c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</row>
    <row r="65" spans="1:19" ht="15.5">
      <c r="A65" s="9">
        <v>61</v>
      </c>
      <c r="B65" s="9" t="s">
        <v>115</v>
      </c>
      <c r="C65" s="9">
        <v>12</v>
      </c>
      <c r="D65" s="9" t="s">
        <v>35</v>
      </c>
      <c r="E65" s="13" t="s">
        <v>118</v>
      </c>
      <c r="F65" s="11">
        <v>0.8</v>
      </c>
      <c r="G65" s="9" t="s">
        <v>66</v>
      </c>
      <c r="H65" s="12" t="s">
        <v>67</v>
      </c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</row>
    <row r="66" spans="1:19" ht="15.5">
      <c r="A66" s="9">
        <v>62</v>
      </c>
      <c r="B66" s="9" t="s">
        <v>115</v>
      </c>
      <c r="C66" s="9">
        <v>13</v>
      </c>
      <c r="D66" s="9" t="s">
        <v>35</v>
      </c>
      <c r="E66" s="13" t="s">
        <v>119</v>
      </c>
      <c r="F66" s="11">
        <v>2.8</v>
      </c>
      <c r="G66" s="9" t="s">
        <v>66</v>
      </c>
      <c r="H66" s="12" t="s">
        <v>67</v>
      </c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</row>
    <row r="67" spans="1:19" ht="15.5">
      <c r="A67" s="9">
        <v>63</v>
      </c>
      <c r="B67" s="9" t="s">
        <v>120</v>
      </c>
      <c r="C67" s="9"/>
      <c r="D67" s="9"/>
      <c r="E67" s="13" t="s">
        <v>121</v>
      </c>
      <c r="F67" s="11">
        <v>19</v>
      </c>
      <c r="G67" s="9" t="s">
        <v>21</v>
      </c>
      <c r="H67" s="12" t="s">
        <v>67</v>
      </c>
      <c r="I67" s="13">
        <v>4</v>
      </c>
      <c r="J67" s="13"/>
      <c r="K67" s="13"/>
      <c r="L67" s="13"/>
      <c r="M67" s="13"/>
      <c r="N67" s="13"/>
      <c r="O67" s="13"/>
      <c r="P67" s="13"/>
      <c r="Q67" s="13"/>
      <c r="R67" s="13"/>
      <c r="S67" s="13"/>
    </row>
    <row r="68" spans="1:19" ht="15.5">
      <c r="A68" s="9">
        <v>64</v>
      </c>
      <c r="B68" s="9" t="s">
        <v>122</v>
      </c>
      <c r="C68" s="9"/>
      <c r="D68" s="9"/>
      <c r="E68" s="13" t="s">
        <v>123</v>
      </c>
      <c r="F68" s="11">
        <v>28.4</v>
      </c>
      <c r="G68" s="9" t="s">
        <v>21</v>
      </c>
      <c r="H68" s="12" t="s">
        <v>22</v>
      </c>
      <c r="I68" s="13">
        <v>5</v>
      </c>
      <c r="J68" s="13"/>
      <c r="K68" s="13"/>
      <c r="L68" s="13"/>
      <c r="M68" s="13"/>
      <c r="N68" s="13"/>
      <c r="O68" s="13"/>
      <c r="P68" s="13"/>
      <c r="Q68" s="13"/>
      <c r="R68" s="13"/>
      <c r="S68" s="13"/>
    </row>
    <row r="69" spans="1:19" ht="15.5">
      <c r="A69" s="9">
        <v>65</v>
      </c>
      <c r="B69" s="9" t="s">
        <v>124</v>
      </c>
      <c r="C69" s="9"/>
      <c r="D69" s="9"/>
      <c r="E69" s="13" t="s">
        <v>125</v>
      </c>
      <c r="F69" s="11">
        <v>72.900000000000006</v>
      </c>
      <c r="G69" s="9" t="s">
        <v>21</v>
      </c>
      <c r="H69" s="12" t="s">
        <v>22</v>
      </c>
      <c r="I69" s="13">
        <v>5</v>
      </c>
      <c r="J69" s="13"/>
      <c r="K69" s="13"/>
      <c r="L69" s="13"/>
      <c r="M69" s="13"/>
      <c r="N69" s="13"/>
      <c r="O69" s="13"/>
      <c r="P69" s="13"/>
      <c r="Q69" s="13"/>
      <c r="R69" s="13"/>
      <c r="S69" s="13"/>
    </row>
    <row r="70" spans="1:19" ht="15.5">
      <c r="A70" s="9">
        <v>66</v>
      </c>
      <c r="B70" s="9" t="s">
        <v>126</v>
      </c>
      <c r="C70" s="9"/>
      <c r="D70" s="9"/>
      <c r="E70" s="13" t="s">
        <v>127</v>
      </c>
      <c r="F70" s="11">
        <v>26.9</v>
      </c>
      <c r="G70" s="9" t="s">
        <v>21</v>
      </c>
      <c r="H70" s="12" t="s">
        <v>22</v>
      </c>
      <c r="I70" s="13">
        <v>2</v>
      </c>
      <c r="J70" s="13"/>
      <c r="K70" s="13"/>
      <c r="L70" s="13"/>
      <c r="M70" s="13"/>
      <c r="N70" s="13"/>
      <c r="O70" s="13"/>
      <c r="P70" s="13"/>
      <c r="Q70" s="13"/>
      <c r="R70" s="13"/>
      <c r="S70" s="13"/>
    </row>
    <row r="71" spans="1:19" ht="15.5">
      <c r="A71" s="9">
        <v>67</v>
      </c>
      <c r="B71" s="9" t="s">
        <v>128</v>
      </c>
      <c r="C71" s="25"/>
      <c r="D71" s="25"/>
      <c r="E71" s="13" t="s">
        <v>129</v>
      </c>
      <c r="F71" s="11">
        <v>40.9</v>
      </c>
      <c r="G71" s="9" t="s">
        <v>21</v>
      </c>
      <c r="H71" s="9" t="s">
        <v>22</v>
      </c>
      <c r="I71" s="13">
        <v>6</v>
      </c>
      <c r="J71" s="13"/>
      <c r="K71" s="13"/>
      <c r="L71" s="13"/>
      <c r="M71" s="13"/>
      <c r="N71" s="13"/>
      <c r="O71" s="13"/>
      <c r="P71" s="13"/>
      <c r="Q71" s="13"/>
      <c r="R71" s="13"/>
      <c r="S71" s="13"/>
    </row>
    <row r="72" spans="1:19" ht="15.5">
      <c r="A72" s="9">
        <v>68</v>
      </c>
      <c r="B72" s="9" t="s">
        <v>130</v>
      </c>
      <c r="C72" s="25"/>
      <c r="D72" s="25"/>
      <c r="E72" s="13" t="s">
        <v>131</v>
      </c>
      <c r="F72" s="11">
        <v>52</v>
      </c>
      <c r="G72" s="9" t="s">
        <v>21</v>
      </c>
      <c r="H72" s="9" t="s">
        <v>22</v>
      </c>
      <c r="I72" s="13">
        <v>6</v>
      </c>
      <c r="J72" s="13"/>
      <c r="K72" s="13"/>
      <c r="L72" s="13"/>
      <c r="M72" s="13"/>
      <c r="N72" s="13"/>
      <c r="O72" s="13"/>
      <c r="P72" s="13"/>
      <c r="Q72" s="13"/>
      <c r="R72" s="13"/>
      <c r="S72" s="13"/>
    </row>
    <row r="73" spans="1:19" ht="15.5">
      <c r="A73" s="9">
        <v>69</v>
      </c>
      <c r="B73" s="9" t="s">
        <v>132</v>
      </c>
      <c r="C73" s="25"/>
      <c r="D73" s="25"/>
      <c r="E73" s="13" t="s">
        <v>133</v>
      </c>
      <c r="F73" s="11">
        <v>68.7</v>
      </c>
      <c r="G73" s="9" t="s">
        <v>21</v>
      </c>
      <c r="H73" s="9" t="s">
        <v>22</v>
      </c>
      <c r="I73" s="13">
        <v>8</v>
      </c>
      <c r="J73" s="13"/>
      <c r="K73" s="13"/>
      <c r="L73" s="13"/>
      <c r="M73" s="13"/>
      <c r="N73" s="13"/>
      <c r="O73" s="13"/>
      <c r="P73" s="13"/>
      <c r="Q73" s="13"/>
      <c r="R73" s="13"/>
      <c r="S73" s="13"/>
    </row>
    <row r="74" spans="1:19" ht="15.5">
      <c r="A74" s="9">
        <v>70</v>
      </c>
      <c r="B74" s="9" t="s">
        <v>134</v>
      </c>
      <c r="C74" s="9"/>
      <c r="D74" s="9"/>
      <c r="E74" s="13" t="s">
        <v>135</v>
      </c>
      <c r="F74" s="11">
        <v>57.1</v>
      </c>
      <c r="G74" s="9" t="s">
        <v>21</v>
      </c>
      <c r="H74" s="12" t="s">
        <v>22</v>
      </c>
      <c r="I74" s="13">
        <v>4</v>
      </c>
      <c r="J74" s="13"/>
      <c r="K74" s="13"/>
      <c r="L74" s="13"/>
      <c r="M74" s="13"/>
      <c r="N74" s="13"/>
      <c r="O74" s="13"/>
      <c r="P74" s="13"/>
      <c r="Q74" s="13"/>
      <c r="R74" s="13"/>
      <c r="S74" s="13"/>
    </row>
    <row r="75" spans="1:19" ht="15.5">
      <c r="A75" s="9">
        <v>71</v>
      </c>
      <c r="B75" s="9" t="s">
        <v>136</v>
      </c>
      <c r="C75" s="9"/>
      <c r="D75" s="9"/>
      <c r="E75" s="13" t="s">
        <v>137</v>
      </c>
      <c r="F75" s="11">
        <v>6.4</v>
      </c>
      <c r="G75" s="9" t="s">
        <v>21</v>
      </c>
      <c r="H75" s="12" t="s">
        <v>22</v>
      </c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</row>
    <row r="76" spans="1:19" ht="15.5">
      <c r="A76" s="9">
        <v>72</v>
      </c>
      <c r="B76" s="9" t="s">
        <v>136</v>
      </c>
      <c r="C76" s="9">
        <v>11</v>
      </c>
      <c r="D76" s="9" t="s">
        <v>35</v>
      </c>
      <c r="E76" s="13" t="s">
        <v>138</v>
      </c>
      <c r="F76" s="11">
        <v>3.4</v>
      </c>
      <c r="G76" s="9" t="s">
        <v>21</v>
      </c>
      <c r="H76" s="12" t="s">
        <v>22</v>
      </c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</row>
    <row r="77" spans="1:19" ht="15.5">
      <c r="A77" s="9">
        <v>73</v>
      </c>
      <c r="B77" s="9" t="s">
        <v>136</v>
      </c>
      <c r="C77" s="9">
        <v>12</v>
      </c>
      <c r="D77" s="9" t="s">
        <v>35</v>
      </c>
      <c r="E77" s="13" t="s">
        <v>139</v>
      </c>
      <c r="F77" s="11">
        <v>0.3</v>
      </c>
      <c r="G77" s="9" t="s">
        <v>21</v>
      </c>
      <c r="H77" s="12" t="s">
        <v>22</v>
      </c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</row>
    <row r="78" spans="1:19" ht="15.5">
      <c r="A78" s="9">
        <v>74</v>
      </c>
      <c r="B78" s="9" t="s">
        <v>136</v>
      </c>
      <c r="C78" s="9">
        <v>13</v>
      </c>
      <c r="D78" s="9" t="s">
        <v>35</v>
      </c>
      <c r="E78" s="13" t="s">
        <v>140</v>
      </c>
      <c r="F78" s="11">
        <v>0.7</v>
      </c>
      <c r="G78" s="9" t="s">
        <v>21</v>
      </c>
      <c r="H78" s="12" t="s">
        <v>22</v>
      </c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</row>
    <row r="79" spans="1:19" ht="15.5">
      <c r="A79" s="9">
        <v>75</v>
      </c>
      <c r="B79" s="9" t="s">
        <v>136</v>
      </c>
      <c r="C79" s="9">
        <v>14</v>
      </c>
      <c r="D79" s="9" t="s">
        <v>35</v>
      </c>
      <c r="E79" s="13" t="s">
        <v>141</v>
      </c>
      <c r="F79" s="11">
        <v>0.5</v>
      </c>
      <c r="G79" s="9" t="s">
        <v>21</v>
      </c>
      <c r="H79" s="12" t="s">
        <v>22</v>
      </c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</row>
    <row r="80" spans="1:19" ht="15.5">
      <c r="A80" s="9">
        <v>76</v>
      </c>
      <c r="B80" s="9" t="s">
        <v>142</v>
      </c>
      <c r="C80" s="9"/>
      <c r="D80" s="9"/>
      <c r="E80" s="13" t="s">
        <v>143</v>
      </c>
      <c r="F80" s="11">
        <v>0.5</v>
      </c>
      <c r="G80" s="9" t="s">
        <v>21</v>
      </c>
      <c r="H80" s="12" t="s">
        <v>22</v>
      </c>
      <c r="I80" s="13">
        <v>17</v>
      </c>
      <c r="J80" s="13"/>
      <c r="K80" s="13"/>
      <c r="L80" s="13"/>
      <c r="M80" s="13"/>
      <c r="N80" s="13"/>
      <c r="O80" s="13"/>
      <c r="P80" s="13"/>
      <c r="Q80" s="13"/>
      <c r="R80" s="13"/>
      <c r="S80" s="13"/>
    </row>
    <row r="81" spans="1:19" ht="15.5">
      <c r="A81" s="9">
        <v>77</v>
      </c>
      <c r="B81" s="9" t="s">
        <v>142</v>
      </c>
      <c r="C81" s="9">
        <v>11</v>
      </c>
      <c r="D81" s="9" t="s">
        <v>35</v>
      </c>
      <c r="E81" s="13" t="s">
        <v>144</v>
      </c>
      <c r="F81" s="11">
        <v>1.2</v>
      </c>
      <c r="G81" s="9" t="s">
        <v>21</v>
      </c>
      <c r="H81" s="12" t="s">
        <v>22</v>
      </c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</row>
    <row r="82" spans="1:19" ht="15.5">
      <c r="A82" s="9">
        <v>78</v>
      </c>
      <c r="B82" s="9" t="s">
        <v>142</v>
      </c>
      <c r="C82" s="9">
        <v>12</v>
      </c>
      <c r="D82" s="9" t="s">
        <v>35</v>
      </c>
      <c r="E82" s="13" t="s">
        <v>145</v>
      </c>
      <c r="F82" s="11">
        <v>0.8</v>
      </c>
      <c r="G82" s="9" t="s">
        <v>21</v>
      </c>
      <c r="H82" s="12" t="s">
        <v>22</v>
      </c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</row>
    <row r="83" spans="1:19" ht="15.5">
      <c r="A83" s="9">
        <v>79</v>
      </c>
      <c r="B83" s="9" t="s">
        <v>142</v>
      </c>
      <c r="C83" s="9">
        <v>13</v>
      </c>
      <c r="D83" s="9" t="s">
        <v>35</v>
      </c>
      <c r="E83" s="13" t="s">
        <v>146</v>
      </c>
      <c r="F83" s="11">
        <v>1.2</v>
      </c>
      <c r="G83" s="9" t="s">
        <v>21</v>
      </c>
      <c r="H83" s="12" t="s">
        <v>22</v>
      </c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</row>
    <row r="84" spans="1:19" ht="15.5">
      <c r="A84" s="9">
        <v>80</v>
      </c>
      <c r="B84" s="9" t="s">
        <v>142</v>
      </c>
      <c r="C84" s="9">
        <v>14</v>
      </c>
      <c r="D84" s="9" t="s">
        <v>35</v>
      </c>
      <c r="E84" s="13" t="s">
        <v>147</v>
      </c>
      <c r="F84" s="11">
        <v>10.1</v>
      </c>
      <c r="G84" s="9" t="s">
        <v>21</v>
      </c>
      <c r="H84" s="12" t="s">
        <v>22</v>
      </c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</row>
    <row r="85" spans="1:19" ht="15.5">
      <c r="A85" s="9">
        <v>81</v>
      </c>
      <c r="B85" s="9" t="s">
        <v>142</v>
      </c>
      <c r="C85" s="9">
        <v>15</v>
      </c>
      <c r="D85" s="9" t="s">
        <v>35</v>
      </c>
      <c r="E85" s="13" t="s">
        <v>148</v>
      </c>
      <c r="F85" s="11">
        <v>1</v>
      </c>
      <c r="G85" s="9" t="s">
        <v>21</v>
      </c>
      <c r="H85" s="12" t="s">
        <v>22</v>
      </c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</row>
    <row r="86" spans="1:19" ht="15.5">
      <c r="A86" s="9">
        <v>82</v>
      </c>
      <c r="B86" s="9" t="s">
        <v>142</v>
      </c>
      <c r="C86" s="9">
        <v>16</v>
      </c>
      <c r="D86" s="9" t="s">
        <v>35</v>
      </c>
      <c r="E86" s="13" t="s">
        <v>149</v>
      </c>
      <c r="F86" s="11">
        <v>42.1</v>
      </c>
      <c r="G86" s="9" t="s">
        <v>21</v>
      </c>
      <c r="H86" s="12" t="s">
        <v>22</v>
      </c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</row>
    <row r="87" spans="1:19" ht="15.5">
      <c r="A87" s="9">
        <v>83</v>
      </c>
      <c r="B87" s="9" t="s">
        <v>150</v>
      </c>
      <c r="C87" s="9"/>
      <c r="D87" s="9"/>
      <c r="E87" s="13" t="s">
        <v>151</v>
      </c>
      <c r="F87" s="11">
        <v>41</v>
      </c>
      <c r="G87" s="9" t="s">
        <v>21</v>
      </c>
      <c r="H87" s="12" t="s">
        <v>22</v>
      </c>
      <c r="I87" s="13">
        <v>25</v>
      </c>
      <c r="J87" s="13"/>
      <c r="K87" s="13"/>
      <c r="L87" s="13"/>
      <c r="M87" s="13"/>
      <c r="N87" s="13"/>
      <c r="O87" s="13"/>
      <c r="P87" s="13"/>
      <c r="Q87" s="13"/>
      <c r="R87" s="13"/>
      <c r="S87" s="13"/>
    </row>
    <row r="88" spans="1:19" ht="15.5">
      <c r="A88" s="9">
        <v>84</v>
      </c>
      <c r="B88" s="9" t="s">
        <v>152</v>
      </c>
      <c r="C88" s="9"/>
      <c r="D88" s="9"/>
      <c r="E88" s="13" t="s">
        <v>153</v>
      </c>
      <c r="F88" s="11">
        <v>53.3</v>
      </c>
      <c r="G88" s="9" t="s">
        <v>21</v>
      </c>
      <c r="H88" s="12" t="s">
        <v>22</v>
      </c>
      <c r="I88" s="13">
        <v>15</v>
      </c>
      <c r="J88" s="13"/>
      <c r="K88" s="13"/>
      <c r="L88" s="13"/>
      <c r="M88" s="13"/>
      <c r="N88" s="13"/>
      <c r="O88" s="13"/>
      <c r="P88" s="13"/>
      <c r="Q88" s="13"/>
      <c r="R88" s="13"/>
      <c r="S88" s="13"/>
    </row>
    <row r="89" spans="1:19" ht="15.5">
      <c r="A89" s="9">
        <v>85</v>
      </c>
      <c r="B89" s="9" t="s">
        <v>154</v>
      </c>
      <c r="C89" s="9"/>
      <c r="D89" s="9"/>
      <c r="E89" s="13" t="s">
        <v>155</v>
      </c>
      <c r="F89" s="11">
        <v>57</v>
      </c>
      <c r="G89" s="9" t="s">
        <v>21</v>
      </c>
      <c r="H89" s="12" t="s">
        <v>22</v>
      </c>
      <c r="I89" s="13">
        <v>2</v>
      </c>
      <c r="J89" s="13"/>
      <c r="K89" s="13"/>
      <c r="L89" s="13"/>
      <c r="M89" s="13"/>
      <c r="N89" s="13"/>
      <c r="O89" s="13"/>
      <c r="P89" s="13"/>
      <c r="Q89" s="13"/>
      <c r="R89" s="13"/>
      <c r="S89" s="13"/>
    </row>
    <row r="90" spans="1:19" ht="15.5">
      <c r="A90" s="9">
        <v>86</v>
      </c>
      <c r="B90" s="9" t="s">
        <v>156</v>
      </c>
      <c r="C90" s="9"/>
      <c r="D90" s="9"/>
      <c r="E90" s="13" t="s">
        <v>157</v>
      </c>
      <c r="F90" s="11">
        <v>15.9</v>
      </c>
      <c r="G90" s="9" t="s">
        <v>21</v>
      </c>
      <c r="H90" s="12" t="s">
        <v>22</v>
      </c>
      <c r="I90" s="13">
        <v>2</v>
      </c>
      <c r="J90" s="13"/>
      <c r="K90" s="13"/>
      <c r="L90" s="13"/>
      <c r="M90" s="13"/>
      <c r="N90" s="13"/>
      <c r="O90" s="13"/>
      <c r="P90" s="13"/>
      <c r="Q90" s="13"/>
      <c r="R90" s="13"/>
      <c r="S90" s="13"/>
    </row>
    <row r="91" spans="1:19" ht="15.5">
      <c r="A91" s="9">
        <v>87</v>
      </c>
      <c r="B91" s="9" t="s">
        <v>158</v>
      </c>
      <c r="C91" s="9">
        <v>1</v>
      </c>
      <c r="D91" s="9"/>
      <c r="E91" s="13" t="s">
        <v>159</v>
      </c>
      <c r="F91" s="11">
        <v>23.7</v>
      </c>
      <c r="G91" s="12" t="s">
        <v>21</v>
      </c>
      <c r="H91" s="12" t="s">
        <v>22</v>
      </c>
      <c r="I91" s="13">
        <v>2</v>
      </c>
      <c r="J91" s="13"/>
      <c r="K91" s="13"/>
      <c r="L91" s="13"/>
      <c r="M91" s="13"/>
      <c r="N91" s="13"/>
      <c r="O91" s="13"/>
      <c r="P91" s="13"/>
      <c r="Q91" s="13"/>
      <c r="R91" s="13"/>
      <c r="S91" s="13"/>
    </row>
    <row r="92" spans="1:19" ht="15.5">
      <c r="A92" s="9">
        <v>88</v>
      </c>
      <c r="B92" s="9" t="s">
        <v>158</v>
      </c>
      <c r="C92" s="9">
        <v>2</v>
      </c>
      <c r="D92" s="9"/>
      <c r="E92" s="13" t="s">
        <v>160</v>
      </c>
      <c r="F92" s="11">
        <v>28.5</v>
      </c>
      <c r="G92" s="12" t="s">
        <v>21</v>
      </c>
      <c r="H92" s="12" t="s">
        <v>22</v>
      </c>
      <c r="I92" s="13">
        <v>2</v>
      </c>
      <c r="J92" s="13"/>
      <c r="K92" s="13"/>
      <c r="L92" s="13"/>
      <c r="M92" s="13"/>
      <c r="N92" s="13"/>
      <c r="O92" s="13"/>
      <c r="P92" s="13"/>
      <c r="Q92" s="13"/>
      <c r="R92" s="13"/>
      <c r="S92" s="13"/>
    </row>
    <row r="93" spans="1:19" ht="15.5">
      <c r="A93" s="9">
        <v>89</v>
      </c>
      <c r="B93" s="9" t="s">
        <v>161</v>
      </c>
      <c r="C93" s="9"/>
      <c r="D93" s="9"/>
      <c r="E93" s="13" t="s">
        <v>162</v>
      </c>
      <c r="F93" s="11">
        <v>48.8</v>
      </c>
      <c r="G93" s="12" t="s">
        <v>21</v>
      </c>
      <c r="H93" s="12" t="s">
        <v>22</v>
      </c>
      <c r="I93" s="13">
        <v>6</v>
      </c>
      <c r="J93" s="13"/>
      <c r="K93" s="13"/>
      <c r="L93" s="13"/>
      <c r="M93" s="13"/>
      <c r="N93" s="13"/>
      <c r="O93" s="13"/>
      <c r="P93" s="13"/>
      <c r="Q93" s="13"/>
      <c r="R93" s="13"/>
      <c r="S93" s="13"/>
    </row>
    <row r="94" spans="1:19" ht="15.5">
      <c r="A94" s="9">
        <v>90</v>
      </c>
      <c r="B94" s="9" t="s">
        <v>163</v>
      </c>
      <c r="C94" s="9"/>
      <c r="D94" s="9"/>
      <c r="E94" s="13" t="s">
        <v>164</v>
      </c>
      <c r="F94" s="11">
        <v>42</v>
      </c>
      <c r="G94" s="12" t="s">
        <v>21</v>
      </c>
      <c r="H94" s="12" t="s">
        <v>22</v>
      </c>
      <c r="I94" s="13">
        <v>4</v>
      </c>
      <c r="J94" s="13"/>
      <c r="K94" s="13"/>
      <c r="L94" s="13"/>
      <c r="M94" s="13"/>
      <c r="N94" s="13"/>
      <c r="O94" s="13"/>
      <c r="P94" s="13"/>
      <c r="Q94" s="13"/>
      <c r="R94" s="13"/>
      <c r="S94" s="13"/>
    </row>
    <row r="95" spans="1:19" ht="15.5">
      <c r="A95" s="9">
        <v>91</v>
      </c>
      <c r="B95" s="9" t="s">
        <v>165</v>
      </c>
      <c r="C95" s="9"/>
      <c r="D95" s="9"/>
      <c r="E95" s="13" t="s">
        <v>166</v>
      </c>
      <c r="F95" s="11">
        <v>66</v>
      </c>
      <c r="G95" s="12" t="s">
        <v>21</v>
      </c>
      <c r="H95" s="12" t="s">
        <v>22</v>
      </c>
      <c r="I95" s="13">
        <v>6</v>
      </c>
      <c r="J95" s="13"/>
      <c r="K95" s="13"/>
      <c r="L95" s="13"/>
      <c r="M95" s="13"/>
      <c r="N95" s="13"/>
      <c r="O95" s="13"/>
      <c r="P95" s="13"/>
      <c r="Q95" s="13"/>
      <c r="R95" s="13"/>
      <c r="S95" s="13"/>
    </row>
    <row r="96" spans="1:19" ht="15.5">
      <c r="A96" s="9">
        <v>92</v>
      </c>
      <c r="B96" s="9" t="s">
        <v>167</v>
      </c>
      <c r="C96" s="9"/>
      <c r="D96" s="9"/>
      <c r="E96" s="13" t="s">
        <v>168</v>
      </c>
      <c r="F96" s="11">
        <v>17.5</v>
      </c>
      <c r="G96" s="12" t="s">
        <v>66</v>
      </c>
      <c r="H96" s="12" t="s">
        <v>67</v>
      </c>
      <c r="I96" s="13">
        <v>2</v>
      </c>
      <c r="J96" s="13"/>
      <c r="K96" s="13"/>
      <c r="L96" s="13"/>
      <c r="M96" s="13"/>
      <c r="N96" s="13"/>
      <c r="O96" s="13"/>
      <c r="P96" s="13"/>
      <c r="Q96" s="13"/>
      <c r="R96" s="13"/>
      <c r="S96" s="13"/>
    </row>
    <row r="97" spans="1:19" ht="15.5">
      <c r="A97" s="9">
        <v>93</v>
      </c>
      <c r="B97" s="9" t="s">
        <v>169</v>
      </c>
      <c r="C97" s="9"/>
      <c r="D97" s="9"/>
      <c r="E97" s="13" t="s">
        <v>170</v>
      </c>
      <c r="F97" s="11">
        <v>28.9</v>
      </c>
      <c r="G97" s="12" t="s">
        <v>66</v>
      </c>
      <c r="H97" s="12" t="s">
        <v>67</v>
      </c>
      <c r="I97" s="13">
        <v>4</v>
      </c>
      <c r="J97" s="13"/>
      <c r="K97" s="13"/>
      <c r="L97" s="13"/>
      <c r="M97" s="13"/>
      <c r="N97" s="13"/>
      <c r="O97" s="13"/>
      <c r="P97" s="13"/>
      <c r="Q97" s="13"/>
      <c r="R97" s="13"/>
      <c r="S97" s="13"/>
    </row>
    <row r="98" spans="1:19" ht="15.5">
      <c r="A98" s="9">
        <v>94</v>
      </c>
      <c r="B98" s="9" t="s">
        <v>171</v>
      </c>
      <c r="C98" s="9"/>
      <c r="D98" s="9"/>
      <c r="E98" s="13" t="s">
        <v>172</v>
      </c>
      <c r="F98" s="11">
        <v>1.5</v>
      </c>
      <c r="G98" s="12" t="s">
        <v>66</v>
      </c>
      <c r="H98" s="12" t="s">
        <v>67</v>
      </c>
      <c r="I98" s="13">
        <v>2</v>
      </c>
      <c r="J98" s="13"/>
      <c r="K98" s="13"/>
      <c r="L98" s="13"/>
      <c r="M98" s="13"/>
      <c r="N98" s="13"/>
      <c r="O98" s="13"/>
      <c r="P98" s="13"/>
      <c r="Q98" s="13"/>
      <c r="R98" s="13"/>
      <c r="S98" s="13"/>
    </row>
    <row r="99" spans="1:19" ht="15.5">
      <c r="A99" s="9">
        <v>95</v>
      </c>
      <c r="B99" s="9" t="s">
        <v>173</v>
      </c>
      <c r="C99" s="9"/>
      <c r="D99" s="9"/>
      <c r="E99" s="13" t="s">
        <v>174</v>
      </c>
      <c r="F99" s="11">
        <v>47.9</v>
      </c>
      <c r="G99" s="9" t="s">
        <v>66</v>
      </c>
      <c r="H99" s="12" t="s">
        <v>22</v>
      </c>
      <c r="I99" s="13">
        <v>2</v>
      </c>
      <c r="J99" s="13"/>
      <c r="K99" s="13"/>
      <c r="L99" s="13"/>
      <c r="M99" s="13"/>
      <c r="N99" s="13"/>
      <c r="O99" s="13"/>
      <c r="P99" s="13"/>
      <c r="Q99" s="13"/>
      <c r="R99" s="13"/>
      <c r="S99" s="13"/>
    </row>
    <row r="100" spans="1:19" ht="15.5">
      <c r="A100" s="9">
        <v>96</v>
      </c>
      <c r="B100" s="9" t="s">
        <v>175</v>
      </c>
      <c r="C100" s="9"/>
      <c r="D100" s="9"/>
      <c r="E100" s="13" t="s">
        <v>176</v>
      </c>
      <c r="F100" s="11">
        <v>33.700000000000003</v>
      </c>
      <c r="G100" s="9" t="s">
        <v>66</v>
      </c>
      <c r="H100" s="12" t="s">
        <v>22</v>
      </c>
      <c r="I100" s="13">
        <v>2</v>
      </c>
      <c r="J100" s="13"/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:19" ht="15.5">
      <c r="A101" s="9">
        <v>97</v>
      </c>
      <c r="B101" s="9" t="s">
        <v>177</v>
      </c>
      <c r="C101" s="9"/>
      <c r="D101" s="9"/>
      <c r="E101" s="13" t="s">
        <v>178</v>
      </c>
      <c r="F101" s="11">
        <v>27</v>
      </c>
      <c r="G101" s="9" t="s">
        <v>66</v>
      </c>
      <c r="H101" s="12" t="s">
        <v>22</v>
      </c>
      <c r="I101" s="13">
        <v>2</v>
      </c>
      <c r="J101" s="13"/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:19" ht="15.5">
      <c r="A102" s="9">
        <v>98</v>
      </c>
      <c r="B102" s="9" t="s">
        <v>179</v>
      </c>
      <c r="C102" s="9"/>
      <c r="D102" s="9"/>
      <c r="E102" s="13" t="s">
        <v>180</v>
      </c>
      <c r="F102" s="11">
        <v>40.700000000000003</v>
      </c>
      <c r="G102" s="9" t="s">
        <v>66</v>
      </c>
      <c r="H102" s="12" t="s">
        <v>22</v>
      </c>
      <c r="I102" s="13">
        <v>2</v>
      </c>
      <c r="J102" s="13"/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:19" ht="15.5">
      <c r="A103" s="9">
        <v>99</v>
      </c>
      <c r="B103" s="9" t="s">
        <v>181</v>
      </c>
      <c r="C103" s="9"/>
      <c r="D103" s="9"/>
      <c r="E103" s="13" t="s">
        <v>182</v>
      </c>
      <c r="F103" s="11">
        <v>20.6</v>
      </c>
      <c r="G103" s="9" t="s">
        <v>21</v>
      </c>
      <c r="H103" s="12" t="s">
        <v>22</v>
      </c>
      <c r="I103" s="13">
        <v>2</v>
      </c>
      <c r="J103" s="13"/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:19" ht="15.5">
      <c r="A104" s="9">
        <v>100</v>
      </c>
      <c r="B104" s="9" t="s">
        <v>183</v>
      </c>
      <c r="C104" s="9"/>
      <c r="D104" s="9"/>
      <c r="E104" s="13" t="s">
        <v>184</v>
      </c>
      <c r="F104" s="11">
        <v>12.3</v>
      </c>
      <c r="G104" s="9" t="s">
        <v>21</v>
      </c>
      <c r="H104" s="12" t="s">
        <v>22</v>
      </c>
      <c r="I104" s="13">
        <v>2</v>
      </c>
      <c r="J104" s="13"/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:19" ht="15.5">
      <c r="A105" s="9">
        <v>101</v>
      </c>
      <c r="B105" s="9" t="s">
        <v>185</v>
      </c>
      <c r="C105" s="9"/>
      <c r="D105" s="9"/>
      <c r="E105" s="13" t="s">
        <v>186</v>
      </c>
      <c r="F105" s="11">
        <v>50.9</v>
      </c>
      <c r="G105" s="9" t="s">
        <v>21</v>
      </c>
      <c r="H105" s="12" t="s">
        <v>22</v>
      </c>
      <c r="I105" s="13">
        <v>4</v>
      </c>
      <c r="J105" s="13"/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:19" ht="15.5">
      <c r="A106" s="9">
        <v>102</v>
      </c>
      <c r="B106" s="9" t="s">
        <v>187</v>
      </c>
      <c r="C106" s="9"/>
      <c r="D106" s="9"/>
      <c r="E106" s="13" t="s">
        <v>188</v>
      </c>
      <c r="F106" s="11">
        <v>19</v>
      </c>
      <c r="G106" s="9" t="s">
        <v>21</v>
      </c>
      <c r="H106" s="12" t="s">
        <v>22</v>
      </c>
      <c r="I106" s="13">
        <v>2</v>
      </c>
      <c r="J106" s="13"/>
      <c r="K106" s="13"/>
      <c r="L106" s="13"/>
      <c r="M106" s="13"/>
      <c r="N106" s="13"/>
      <c r="O106" s="13"/>
      <c r="P106" s="13"/>
      <c r="Q106" s="13"/>
      <c r="R106" s="13"/>
      <c r="S106" s="13"/>
    </row>
    <row r="107" spans="1:19" ht="15.5">
      <c r="A107" s="9">
        <v>103</v>
      </c>
      <c r="B107" s="9" t="s">
        <v>189</v>
      </c>
      <c r="C107" s="9"/>
      <c r="D107" s="9"/>
      <c r="E107" s="13" t="s">
        <v>190</v>
      </c>
      <c r="F107" s="11">
        <v>1.3</v>
      </c>
      <c r="G107" s="9" t="s">
        <v>21</v>
      </c>
      <c r="H107" s="12" t="s">
        <v>67</v>
      </c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</row>
    <row r="108" spans="1:19" ht="15.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5">
      <c r="A111" s="29"/>
      <c r="B111" s="29"/>
      <c r="C111" s="29"/>
      <c r="D111" s="29"/>
      <c r="E111" s="29"/>
      <c r="F111" s="33"/>
      <c r="G111" s="29"/>
      <c r="H111" s="29"/>
      <c r="I111" s="34"/>
      <c r="J111" s="29"/>
      <c r="K111" s="29"/>
      <c r="L111" s="29"/>
      <c r="M111" s="29"/>
      <c r="N111" s="29"/>
      <c r="O111" s="29"/>
      <c r="P111" s="29"/>
      <c r="Q111" s="29"/>
      <c r="R111" s="29"/>
      <c r="S111" s="34"/>
    </row>
    <row r="112" spans="1:19" ht="15.5">
      <c r="A112" s="29"/>
      <c r="B112" s="29"/>
      <c r="C112" s="29"/>
      <c r="D112" s="29"/>
      <c r="E112" s="29"/>
      <c r="F112" s="29"/>
      <c r="G112" s="29"/>
      <c r="H112" s="29"/>
      <c r="I112" s="34"/>
      <c r="J112" s="29"/>
      <c r="K112" s="29"/>
      <c r="L112" s="29"/>
      <c r="M112" s="29"/>
      <c r="N112" s="29"/>
      <c r="O112" s="29"/>
      <c r="P112" s="29"/>
      <c r="Q112" s="29"/>
      <c r="R112" s="29"/>
      <c r="S112" s="34"/>
    </row>
    <row r="113" spans="1:19" ht="15.5">
      <c r="A113" s="29"/>
      <c r="B113" s="29"/>
      <c r="C113" s="29"/>
      <c r="D113" s="29"/>
      <c r="E113" s="29"/>
      <c r="F113" s="29"/>
      <c r="G113" s="29"/>
      <c r="H113" s="29"/>
      <c r="I113" s="34"/>
      <c r="J113" s="29"/>
      <c r="K113" s="29"/>
      <c r="L113" s="29"/>
      <c r="M113" s="29"/>
      <c r="N113" s="29"/>
      <c r="O113" s="29"/>
      <c r="P113" s="29"/>
      <c r="Q113" s="29"/>
      <c r="R113" s="29"/>
      <c r="S113" s="34"/>
    </row>
    <row r="114" spans="1:19" ht="15.5">
      <c r="A114" s="29"/>
      <c r="B114" s="29"/>
      <c r="C114" s="29"/>
      <c r="D114" s="29"/>
      <c r="E114" s="29"/>
      <c r="F114" s="29"/>
      <c r="G114" s="29"/>
      <c r="H114" s="29"/>
      <c r="I114" s="34"/>
      <c r="J114" s="29"/>
      <c r="K114" s="29"/>
      <c r="L114" s="29"/>
      <c r="M114" s="29"/>
      <c r="N114" s="29"/>
      <c r="O114" s="29"/>
      <c r="P114" s="29"/>
      <c r="Q114" s="29"/>
      <c r="R114" s="29"/>
      <c r="S114" s="34"/>
    </row>
    <row r="115" spans="1:19" ht="15.5">
      <c r="A115" s="29"/>
      <c r="B115" s="29"/>
      <c r="C115" s="29"/>
      <c r="D115" s="29"/>
      <c r="E115" s="29"/>
      <c r="F115" s="29"/>
      <c r="G115" s="29"/>
      <c r="H115" s="29"/>
      <c r="I115" s="34"/>
      <c r="J115" s="29"/>
      <c r="K115" s="29"/>
      <c r="L115" s="29"/>
      <c r="M115" s="29"/>
      <c r="N115" s="29"/>
      <c r="O115" s="29"/>
      <c r="P115" s="29"/>
      <c r="Q115" s="29"/>
      <c r="R115" s="29"/>
      <c r="S115" s="34"/>
    </row>
    <row r="116" spans="1:19" ht="15.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</row>
    <row r="222" spans="1:19" ht="15.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</row>
    <row r="223" spans="1:19" ht="15.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</row>
    <row r="224" spans="1:19" ht="15.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</row>
    <row r="225" spans="1:19" ht="15.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</row>
    <row r="226" spans="1:19" ht="15.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</row>
    <row r="227" spans="1:19" ht="15.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</row>
    <row r="228" spans="1:19" ht="15.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</row>
    <row r="229" spans="1:19" ht="15.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</row>
    <row r="230" spans="1:19" ht="15.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</row>
    <row r="231" spans="1:19" ht="15.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</row>
    <row r="232" spans="1:19" ht="15.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</row>
    <row r="233" spans="1:19" ht="15.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</row>
    <row r="234" spans="1:19" ht="15.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</row>
    <row r="235" spans="1:19" ht="15.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</row>
    <row r="236" spans="1:19" ht="15.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</row>
    <row r="237" spans="1:19" ht="15.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</row>
    <row r="238" spans="1:19" ht="15.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</row>
    <row r="239" spans="1:19" ht="15.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</row>
    <row r="240" spans="1:19" ht="15.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</row>
    <row r="241" spans="1:19" ht="15.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</row>
    <row r="242" spans="1:19" ht="15.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</row>
    <row r="243" spans="1:19" ht="15.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</row>
    <row r="244" spans="1:19" ht="15.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</row>
    <row r="245" spans="1:19" ht="15.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</row>
    <row r="246" spans="1:19" ht="15.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</row>
    <row r="247" spans="1:19" ht="15.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</row>
    <row r="248" spans="1:19" ht="15.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</row>
    <row r="249" spans="1:19" ht="15.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</row>
    <row r="250" spans="1:19" ht="15.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</row>
    <row r="251" spans="1:19" ht="15.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</row>
    <row r="252" spans="1:19" ht="15.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</row>
    <row r="253" spans="1:19" ht="15.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</row>
    <row r="254" spans="1:19" ht="15.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</row>
    <row r="255" spans="1:19" ht="15.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</row>
    <row r="256" spans="1:19" ht="15.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</row>
    <row r="257" spans="1:19" ht="15.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</row>
    <row r="258" spans="1:19" ht="15.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</row>
    <row r="259" spans="1:19" ht="15.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</row>
    <row r="260" spans="1:19" ht="15.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</row>
    <row r="261" spans="1:19" ht="15.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</row>
    <row r="262" spans="1:19" ht="15.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</row>
    <row r="263" spans="1:19" ht="15.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</row>
    <row r="264" spans="1:19" ht="15.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</row>
    <row r="265" spans="1:19" ht="15.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</row>
    <row r="266" spans="1:19" ht="15.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</row>
    <row r="267" spans="1:19" ht="15.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</row>
    <row r="268" spans="1:19" ht="15.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</row>
    <row r="269" spans="1:19" ht="15.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</row>
    <row r="270" spans="1:19" ht="15.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</row>
    <row r="271" spans="1:19" ht="15.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</row>
    <row r="272" spans="1:19" ht="15.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</row>
    <row r="273" spans="1:19" ht="15.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</row>
    <row r="274" spans="1:19" ht="15.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</row>
    <row r="275" spans="1:19" ht="15.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</row>
    <row r="276" spans="1:19" ht="15.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</row>
    <row r="277" spans="1:19" ht="15.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</row>
    <row r="278" spans="1:19" ht="15.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</row>
    <row r="279" spans="1:19" ht="15.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</row>
    <row r="280" spans="1:19" ht="15.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</row>
    <row r="281" spans="1:19" ht="15.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</row>
    <row r="282" spans="1:19" ht="15.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</row>
    <row r="283" spans="1:19" ht="15.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</row>
    <row r="284" spans="1:19" ht="15.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</row>
    <row r="285" spans="1:19" ht="15.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</row>
    <row r="286" spans="1:19" ht="15.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</row>
    <row r="287" spans="1:19" ht="15.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</row>
    <row r="288" spans="1:19" ht="15.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</row>
    <row r="289" spans="1:19" ht="15.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</row>
    <row r="290" spans="1:19" ht="15.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</row>
    <row r="291" spans="1:19" ht="15.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</row>
    <row r="292" spans="1:19" ht="15.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</row>
    <row r="293" spans="1:19" ht="15.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</row>
    <row r="294" spans="1:19" ht="15.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</row>
    <row r="295" spans="1:19" ht="15.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</row>
    <row r="296" spans="1:19" ht="15.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</row>
    <row r="297" spans="1:19" ht="15.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</row>
    <row r="298" spans="1:19" ht="15.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</row>
    <row r="299" spans="1:19" ht="15.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</row>
    <row r="300" spans="1:19" ht="15.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</row>
    <row r="301" spans="1:19" ht="15.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</row>
    <row r="302" spans="1:19" ht="15.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</row>
    <row r="303" spans="1:19" ht="15.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</row>
    <row r="304" spans="1:19" ht="15.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</row>
    <row r="305" spans="1:19" ht="15.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</row>
    <row r="306" spans="1:19" ht="15.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</row>
    <row r="307" spans="1:19" ht="15.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</row>
    <row r="308" spans="1:19" ht="15.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</row>
    <row r="309" spans="1:19" ht="15.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</row>
    <row r="310" spans="1:19" ht="15.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</row>
    <row r="311" spans="1:19" ht="15.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</row>
    <row r="312" spans="1:19" ht="15.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</row>
    <row r="313" spans="1:19" ht="15.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</row>
    <row r="314" spans="1:19" ht="15.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</row>
    <row r="315" spans="1:19" ht="15.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</row>
    <row r="316" spans="1:19" ht="15.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</row>
    <row r="317" spans="1:19" ht="15.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</row>
    <row r="318" spans="1:19" ht="15.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</row>
    <row r="319" spans="1:19" ht="15.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</row>
    <row r="320" spans="1:19" ht="15.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</row>
    <row r="321" spans="1:19" ht="15.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</row>
    <row r="322" spans="1:19" ht="15.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</row>
    <row r="323" spans="1:19" ht="15.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</row>
    <row r="324" spans="1:19" ht="15.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</row>
    <row r="325" spans="1:19" ht="15.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</row>
    <row r="326" spans="1:19" ht="15.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</row>
    <row r="327" spans="1:19" ht="15.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</row>
    <row r="328" spans="1:19" ht="15.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</row>
    <row r="329" spans="1:19" ht="15.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</row>
    <row r="330" spans="1:19" ht="15.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</row>
    <row r="331" spans="1:19" ht="15.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</row>
    <row r="332" spans="1:19" ht="15.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</row>
    <row r="333" spans="1:19" ht="15.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</row>
    <row r="334" spans="1:19" ht="15.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</row>
    <row r="335" spans="1:19" ht="15.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</row>
    <row r="336" spans="1:19" ht="15.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</row>
    <row r="337" spans="1:19" ht="15.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</row>
    <row r="338" spans="1:19" ht="15.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</row>
    <row r="339" spans="1:19" ht="15.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</row>
    <row r="340" spans="1:19" ht="15.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</row>
    <row r="341" spans="1:19" ht="15.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</row>
    <row r="342" spans="1:19" ht="15.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</row>
    <row r="343" spans="1:19" ht="15.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</row>
    <row r="344" spans="1:19" ht="15.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</row>
    <row r="345" spans="1:19" ht="15.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</row>
    <row r="346" spans="1:19" ht="15.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</row>
    <row r="347" spans="1:19" ht="15.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</row>
    <row r="348" spans="1:19" ht="15.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</row>
    <row r="349" spans="1:19" ht="15.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</row>
    <row r="350" spans="1:19" ht="15.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</row>
    <row r="351" spans="1:19" ht="15.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</row>
    <row r="352" spans="1:19" ht="15.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</row>
    <row r="353" spans="1:19" ht="15.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</row>
    <row r="354" spans="1:19" ht="15.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</row>
    <row r="355" spans="1:19" ht="15.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</row>
    <row r="356" spans="1:19" ht="15.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</row>
    <row r="357" spans="1:19" ht="15.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</row>
    <row r="358" spans="1:19" ht="15.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</row>
    <row r="359" spans="1:19" ht="15.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</row>
    <row r="360" spans="1:19" ht="15.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</row>
    <row r="361" spans="1:19" ht="15.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</row>
    <row r="362" spans="1:19" ht="15.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</row>
    <row r="363" spans="1:19" ht="15.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</row>
    <row r="364" spans="1:19" ht="15.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</row>
    <row r="365" spans="1:19" ht="15.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</row>
    <row r="366" spans="1:19" ht="15.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</row>
    <row r="367" spans="1:19" ht="15.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</row>
    <row r="368" spans="1:19" ht="15.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</row>
    <row r="369" spans="1:19" ht="15.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</row>
    <row r="370" spans="1:19" ht="15.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</row>
    <row r="371" spans="1:19" ht="15.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</row>
    <row r="372" spans="1:19" ht="15.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</row>
    <row r="373" spans="1:19" ht="15.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</row>
    <row r="374" spans="1:19" ht="15.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</row>
    <row r="375" spans="1:19" ht="15.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</row>
    <row r="376" spans="1:19" ht="15.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</row>
    <row r="377" spans="1:19" ht="15.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</row>
    <row r="378" spans="1:19" ht="15.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</row>
    <row r="379" spans="1:19" ht="15.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</row>
    <row r="380" spans="1:19" ht="15.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</row>
    <row r="381" spans="1:19" ht="15.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</row>
    <row r="382" spans="1:19" ht="15.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</row>
    <row r="383" spans="1:19" ht="15.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</row>
    <row r="384" spans="1:19" ht="15.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</row>
    <row r="385" spans="1:19" ht="15.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</row>
    <row r="386" spans="1:19" ht="15.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</row>
    <row r="387" spans="1:19" ht="15.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</row>
    <row r="388" spans="1:19" ht="15.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</row>
    <row r="389" spans="1:19" ht="15.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</row>
    <row r="390" spans="1:19" ht="15.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</row>
    <row r="391" spans="1:19" ht="15.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</row>
    <row r="392" spans="1:19" ht="15.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</row>
    <row r="393" spans="1:19" ht="15.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</row>
    <row r="394" spans="1:19" ht="15.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</row>
    <row r="395" spans="1:19" ht="15.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</row>
    <row r="396" spans="1:19" ht="15.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</row>
    <row r="397" spans="1:19" ht="15.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</row>
    <row r="398" spans="1:19" ht="15.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</row>
    <row r="399" spans="1:19" ht="15.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</row>
    <row r="400" spans="1:19" ht="15.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</row>
    <row r="401" spans="1:19" ht="15.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</row>
    <row r="402" spans="1:19" ht="15.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</row>
    <row r="403" spans="1:19" ht="15.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</row>
    <row r="404" spans="1:19" ht="15.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</row>
    <row r="405" spans="1:19" ht="15.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</row>
    <row r="406" spans="1:19" ht="15.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</row>
    <row r="407" spans="1:19" ht="15.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</row>
    <row r="408" spans="1:19" ht="15.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</row>
    <row r="409" spans="1:19" ht="15.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</row>
    <row r="410" spans="1:19" ht="15.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</row>
    <row r="411" spans="1:19" ht="15.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</row>
    <row r="412" spans="1:19" ht="15.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</row>
    <row r="413" spans="1:19" ht="15.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</row>
    <row r="414" spans="1:19" ht="15.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</row>
    <row r="415" spans="1:19" ht="15.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</row>
    <row r="416" spans="1:19" ht="15.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</row>
    <row r="417" spans="1:19" ht="15.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</row>
    <row r="418" spans="1:19" ht="15.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</row>
    <row r="419" spans="1:19" ht="15.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</row>
    <row r="420" spans="1:19" ht="15.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</row>
    <row r="421" spans="1:19" ht="15.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</row>
    <row r="422" spans="1:19" ht="15.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</row>
    <row r="423" spans="1:19" ht="15.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</row>
    <row r="424" spans="1:19" ht="15.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</row>
    <row r="425" spans="1:19" ht="15.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</row>
    <row r="426" spans="1:19" ht="15.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</row>
    <row r="427" spans="1:19" ht="15.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</row>
    <row r="428" spans="1:19" ht="15.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</row>
    <row r="429" spans="1:19" ht="15.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</row>
    <row r="430" spans="1:19" ht="15.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</row>
    <row r="431" spans="1:19" ht="15.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</row>
    <row r="432" spans="1:19" ht="15.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</row>
    <row r="433" spans="1:19" ht="15.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</row>
    <row r="434" spans="1:19" ht="15.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</row>
    <row r="435" spans="1:19" ht="15.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</row>
    <row r="436" spans="1:19" ht="15.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</row>
    <row r="437" spans="1:19" ht="15.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</row>
    <row r="438" spans="1:19" ht="15.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</row>
    <row r="439" spans="1:19" ht="15.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</row>
    <row r="440" spans="1:19" ht="15.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</row>
    <row r="441" spans="1:19" ht="15.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</row>
    <row r="442" spans="1:19" ht="15.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</row>
    <row r="443" spans="1:19" ht="15.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</row>
    <row r="444" spans="1:19" ht="15.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</row>
    <row r="445" spans="1:19" ht="15.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</row>
    <row r="446" spans="1:19" ht="15.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</row>
    <row r="447" spans="1:19" ht="15.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</row>
    <row r="448" spans="1:19" ht="15.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</row>
    <row r="449" spans="1:19" ht="15.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</row>
    <row r="450" spans="1:19" ht="15.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</row>
    <row r="451" spans="1:19" ht="15.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</row>
    <row r="452" spans="1:19" ht="15.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</row>
    <row r="453" spans="1:19" ht="15.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</row>
    <row r="454" spans="1:19" ht="15.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</row>
    <row r="455" spans="1:19" ht="15.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</row>
    <row r="456" spans="1:19" ht="15.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</row>
    <row r="457" spans="1:19" ht="15.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</row>
    <row r="458" spans="1:19" ht="15.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</row>
    <row r="459" spans="1:19" ht="15.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</row>
    <row r="460" spans="1:19" ht="15.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</row>
    <row r="461" spans="1:19" ht="15.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</row>
    <row r="462" spans="1:19" ht="15.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</row>
    <row r="463" spans="1:19" ht="15.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</row>
    <row r="464" spans="1:19" ht="15.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</row>
    <row r="465" spans="1:19" ht="15.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</row>
    <row r="466" spans="1:19" ht="15.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</row>
    <row r="467" spans="1:19" ht="15.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</row>
    <row r="468" spans="1:19" ht="15.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</row>
    <row r="469" spans="1:19" ht="15.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</row>
    <row r="470" spans="1:19" ht="15.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</row>
    <row r="471" spans="1:19" ht="15.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</row>
    <row r="472" spans="1:19" ht="15.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</row>
    <row r="473" spans="1:19" ht="15.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</row>
    <row r="474" spans="1:19" ht="15.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</row>
    <row r="475" spans="1:19" ht="15.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</row>
    <row r="476" spans="1:19" ht="15.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</row>
    <row r="477" spans="1:19" ht="15.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</row>
    <row r="478" spans="1:19" ht="15.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</row>
    <row r="479" spans="1:19" ht="15.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</row>
    <row r="480" spans="1:19" ht="15.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</row>
    <row r="481" spans="1:19" ht="15.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</row>
    <row r="482" spans="1:19" ht="15.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</row>
    <row r="483" spans="1:19" ht="15.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</row>
    <row r="484" spans="1:19" ht="15.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</row>
    <row r="485" spans="1:19" ht="15.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</row>
    <row r="486" spans="1:19" ht="15.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</row>
    <row r="487" spans="1:19" ht="15.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</row>
    <row r="488" spans="1:19" ht="15.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</row>
    <row r="489" spans="1:19" ht="15.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</row>
    <row r="490" spans="1:19" ht="15.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</row>
    <row r="491" spans="1:19" ht="15.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</row>
    <row r="492" spans="1:19" ht="15.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</row>
    <row r="493" spans="1:19" ht="15.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</row>
    <row r="494" spans="1:19" ht="15.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</row>
    <row r="495" spans="1:19" ht="15.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</row>
    <row r="496" spans="1:19" ht="15.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</row>
    <row r="497" spans="1:19" ht="15.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</row>
    <row r="498" spans="1:19" ht="15.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</row>
    <row r="499" spans="1:19" ht="15.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</row>
    <row r="500" spans="1:19" ht="15.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</row>
    <row r="501" spans="1:19" ht="15.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</row>
    <row r="502" spans="1:19" ht="15.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</row>
    <row r="503" spans="1:19" ht="15.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</row>
    <row r="504" spans="1:19" ht="15.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</row>
    <row r="505" spans="1:19" ht="15.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</row>
    <row r="506" spans="1:19" ht="15.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</row>
    <row r="507" spans="1:19" ht="15.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</row>
    <row r="508" spans="1:19" ht="15.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</row>
    <row r="509" spans="1:19" ht="15.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</row>
    <row r="510" spans="1:19" ht="15.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</row>
    <row r="511" spans="1:19" ht="15.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</row>
    <row r="512" spans="1:19" ht="15.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</row>
    <row r="513" spans="1:19" ht="15.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</row>
    <row r="514" spans="1:19" ht="15.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</row>
    <row r="515" spans="1:19" ht="15.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</row>
    <row r="516" spans="1:19" ht="15.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</row>
    <row r="517" spans="1:19" ht="15.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</row>
    <row r="518" spans="1:19" ht="15.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</row>
    <row r="519" spans="1:19" ht="15.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</row>
    <row r="520" spans="1:19" ht="15.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</row>
    <row r="521" spans="1:19" ht="15.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</row>
    <row r="522" spans="1:19" ht="15.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</row>
    <row r="523" spans="1:19" ht="15.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</row>
    <row r="524" spans="1:19" ht="15.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</row>
    <row r="525" spans="1:19" ht="15.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</row>
    <row r="526" spans="1:19" ht="15.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</row>
    <row r="527" spans="1:19" ht="15.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</row>
    <row r="528" spans="1:19" ht="15.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</row>
    <row r="529" spans="1:19" ht="15.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</row>
    <row r="530" spans="1:19" ht="15.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</row>
    <row r="531" spans="1:19" ht="15.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</row>
    <row r="532" spans="1:19" ht="15.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</row>
    <row r="533" spans="1:19" ht="15.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</row>
    <row r="534" spans="1:19" ht="15.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</row>
    <row r="535" spans="1:19" ht="15.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</row>
    <row r="536" spans="1:19" ht="15.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</row>
    <row r="537" spans="1:19" ht="15.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</row>
    <row r="538" spans="1:19" ht="15.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</row>
    <row r="539" spans="1:19" ht="15.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</row>
    <row r="540" spans="1:19" ht="15.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</row>
    <row r="541" spans="1:19" ht="15.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</row>
    <row r="542" spans="1:19" ht="15.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</row>
    <row r="543" spans="1:19" ht="15.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</row>
    <row r="544" spans="1:19" ht="15.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</row>
    <row r="545" spans="1:19" ht="15.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</row>
    <row r="546" spans="1:19" ht="15.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</row>
    <row r="547" spans="1:19" ht="15.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</row>
    <row r="548" spans="1:19" ht="15.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</row>
    <row r="549" spans="1:19" ht="15.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</row>
    <row r="550" spans="1:19" ht="15.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</row>
    <row r="551" spans="1:19" ht="15.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</row>
    <row r="552" spans="1:19" ht="15.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</row>
    <row r="553" spans="1:19" ht="15.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</row>
    <row r="554" spans="1:19" ht="15.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</row>
    <row r="555" spans="1:19" ht="15.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</row>
    <row r="556" spans="1:19" ht="15.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</row>
    <row r="557" spans="1:19" ht="15.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</row>
    <row r="558" spans="1:19" ht="15.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</row>
    <row r="559" spans="1:19" ht="15.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</row>
    <row r="560" spans="1:19" ht="15.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</row>
    <row r="561" spans="1:19" ht="15.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</row>
    <row r="562" spans="1:19" ht="15.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</row>
    <row r="563" spans="1:19" ht="15.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</row>
    <row r="564" spans="1:19" ht="15.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</row>
    <row r="565" spans="1:19" ht="15.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</row>
    <row r="566" spans="1:19" ht="15.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</row>
    <row r="567" spans="1:19" ht="15.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</row>
    <row r="568" spans="1:19" ht="15.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</row>
    <row r="569" spans="1:19" ht="15.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</row>
    <row r="570" spans="1:19" ht="15.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</row>
    <row r="571" spans="1:19" ht="15.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</row>
    <row r="572" spans="1:19" ht="15.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</row>
    <row r="573" spans="1:19" ht="15.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</row>
    <row r="574" spans="1:19" ht="15.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</row>
    <row r="575" spans="1:19" ht="15.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</row>
    <row r="576" spans="1:19" ht="15.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</row>
    <row r="577" spans="1:19" ht="15.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</row>
    <row r="578" spans="1:19" ht="15.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</row>
    <row r="579" spans="1:19" ht="15.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</row>
    <row r="580" spans="1:19" ht="15.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</row>
    <row r="581" spans="1:19" ht="15.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</row>
    <row r="582" spans="1:19" ht="15.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</row>
    <row r="583" spans="1:19" ht="15.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</row>
    <row r="584" spans="1:19" ht="15.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</row>
    <row r="585" spans="1:19" ht="15.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</row>
    <row r="586" spans="1:19" ht="15.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</row>
    <row r="587" spans="1:19" ht="15.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</row>
    <row r="588" spans="1:19" ht="15.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</row>
    <row r="589" spans="1:19" ht="15.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</row>
    <row r="590" spans="1:19" ht="15.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</row>
    <row r="591" spans="1:19" ht="15.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</row>
    <row r="592" spans="1:19" ht="15.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</row>
    <row r="593" spans="1:19" ht="15.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</row>
    <row r="594" spans="1:19" ht="15.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</row>
    <row r="595" spans="1:19" ht="15.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</row>
    <row r="596" spans="1:19" ht="15.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</row>
    <row r="597" spans="1:19" ht="15.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</row>
    <row r="598" spans="1:19" ht="15.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</row>
    <row r="599" spans="1:19" ht="15.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</row>
    <row r="600" spans="1:19" ht="15.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</row>
    <row r="601" spans="1:19" ht="15.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</row>
    <row r="602" spans="1:19" ht="15.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</row>
    <row r="603" spans="1:19" ht="15.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</row>
    <row r="604" spans="1:19" ht="15.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</row>
    <row r="605" spans="1:19" ht="15.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</row>
    <row r="606" spans="1:19" ht="15.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</row>
    <row r="607" spans="1:19" ht="15.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</row>
    <row r="608" spans="1:19" ht="15.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</row>
    <row r="609" spans="1:19" ht="15.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</row>
    <row r="610" spans="1:19" ht="15.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</row>
    <row r="611" spans="1:19" ht="15.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</row>
    <row r="612" spans="1:19" ht="15.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</row>
    <row r="613" spans="1:19" ht="15.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</row>
    <row r="614" spans="1:19" ht="15.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</row>
    <row r="615" spans="1:19" ht="15.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</row>
    <row r="616" spans="1:19" ht="15.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</row>
    <row r="617" spans="1:19" ht="15.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</row>
    <row r="618" spans="1:19" ht="15.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</row>
    <row r="619" spans="1:19" ht="15.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</row>
    <row r="620" spans="1:19" ht="15.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</row>
    <row r="621" spans="1:19" ht="15.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</row>
    <row r="622" spans="1:19" ht="15.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</row>
    <row r="623" spans="1:19" ht="15.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</row>
    <row r="624" spans="1:19" ht="15.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</row>
    <row r="625" spans="1:19" ht="15.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</row>
    <row r="626" spans="1:19" ht="15.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</row>
    <row r="627" spans="1:19" ht="15.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</row>
    <row r="628" spans="1:19" ht="15.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</row>
    <row r="629" spans="1:19" ht="15.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</row>
    <row r="630" spans="1:19" ht="15.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</row>
    <row r="631" spans="1:19" ht="15.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</row>
    <row r="632" spans="1:19" ht="15.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</row>
    <row r="633" spans="1:19" ht="15.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</row>
    <row r="634" spans="1:19" ht="15.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</row>
    <row r="635" spans="1:19" ht="15.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</row>
    <row r="636" spans="1:19" ht="15.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</row>
    <row r="637" spans="1:19" ht="15.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</row>
    <row r="638" spans="1:19" ht="15.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</row>
    <row r="639" spans="1:19" ht="15.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</row>
    <row r="640" spans="1:19" ht="15.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</row>
    <row r="641" spans="1:19" ht="15.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</row>
    <row r="642" spans="1:19" ht="15.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</row>
    <row r="643" spans="1:19" ht="15.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</row>
    <row r="644" spans="1:19" ht="15.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</row>
    <row r="645" spans="1:19" ht="15.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</row>
    <row r="646" spans="1:19" ht="15.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</row>
    <row r="647" spans="1:19" ht="15.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</row>
    <row r="648" spans="1:19" ht="15.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</row>
    <row r="649" spans="1:19" ht="15.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</row>
    <row r="650" spans="1:19" ht="15.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</row>
    <row r="651" spans="1:19" ht="15.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</row>
    <row r="652" spans="1:19" ht="15.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</row>
    <row r="653" spans="1:19" ht="15.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</row>
    <row r="654" spans="1:19" ht="15.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</row>
    <row r="655" spans="1:19" ht="15.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</row>
    <row r="656" spans="1:19" ht="15.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</row>
    <row r="657" spans="1:19" ht="15.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</row>
    <row r="658" spans="1:19" ht="15.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</row>
    <row r="659" spans="1:19" ht="15.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</row>
    <row r="660" spans="1:19" ht="15.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</row>
    <row r="661" spans="1:19" ht="15.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</row>
    <row r="662" spans="1:19" ht="15.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</row>
    <row r="663" spans="1:19" ht="15.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</row>
    <row r="664" spans="1:19" ht="15.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</row>
    <row r="665" spans="1:19" ht="15.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</row>
    <row r="666" spans="1:19" ht="15.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</row>
    <row r="667" spans="1:19" ht="15.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</row>
    <row r="668" spans="1:19" ht="15.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</row>
    <row r="669" spans="1:19" ht="15.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</row>
    <row r="670" spans="1:19" ht="15.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</row>
    <row r="671" spans="1:19" ht="15.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</row>
    <row r="672" spans="1:19" ht="15.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</row>
    <row r="673" spans="1:19" ht="15.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</row>
    <row r="674" spans="1:19" ht="15.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</row>
    <row r="675" spans="1:19" ht="15.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</row>
    <row r="676" spans="1:19" ht="15.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</row>
    <row r="677" spans="1:19" ht="15.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</row>
    <row r="678" spans="1:19" ht="15.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</row>
    <row r="679" spans="1:19" ht="15.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</row>
    <row r="680" spans="1:19" ht="15.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</row>
    <row r="681" spans="1:19" ht="15.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</row>
    <row r="682" spans="1:19" ht="15.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</row>
    <row r="683" spans="1:19" ht="15.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</row>
    <row r="684" spans="1:19" ht="15.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</row>
    <row r="685" spans="1:19" ht="15.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</row>
    <row r="686" spans="1:19" ht="15.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</row>
    <row r="687" spans="1:19" ht="15.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</row>
    <row r="688" spans="1:19" ht="15.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</row>
    <row r="689" spans="1:19" ht="15.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</row>
    <row r="690" spans="1:19" ht="15.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</row>
    <row r="691" spans="1:19" ht="15.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</row>
    <row r="692" spans="1:19" ht="15.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</row>
    <row r="693" spans="1:19" ht="15.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</row>
    <row r="694" spans="1:19" ht="15.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</row>
    <row r="695" spans="1:19" ht="15.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</row>
    <row r="696" spans="1:19" ht="15.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</row>
    <row r="697" spans="1:19" ht="15.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</row>
    <row r="698" spans="1:19" ht="15.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</row>
    <row r="699" spans="1:19" ht="15.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</row>
    <row r="700" spans="1:19" ht="15.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</row>
    <row r="701" spans="1:19" ht="15.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</row>
    <row r="702" spans="1:19" ht="15.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</row>
    <row r="703" spans="1:19" ht="15.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</row>
    <row r="704" spans="1:19" ht="15.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</row>
    <row r="705" spans="1:19" ht="15.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</row>
    <row r="706" spans="1:19" ht="15.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</row>
    <row r="707" spans="1:19" ht="15.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</row>
    <row r="708" spans="1:19" ht="15.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</row>
    <row r="709" spans="1:19" ht="15.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</row>
    <row r="710" spans="1:19" ht="15.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</row>
    <row r="711" spans="1:19" ht="15.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</row>
    <row r="712" spans="1:19" ht="15.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</row>
    <row r="713" spans="1:19" ht="15.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</row>
    <row r="714" spans="1:19" ht="15.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</row>
    <row r="715" spans="1:19" ht="15.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</row>
    <row r="716" spans="1:19" ht="15.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</row>
    <row r="717" spans="1:19" ht="15.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</row>
    <row r="718" spans="1:19" ht="15.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</row>
    <row r="719" spans="1:19" ht="15.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</row>
    <row r="720" spans="1:19" ht="15.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</row>
    <row r="721" spans="1:19" ht="15.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</row>
    <row r="722" spans="1:19" ht="15.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</row>
    <row r="723" spans="1:19" ht="15.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</row>
    <row r="724" spans="1:19" ht="15.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</row>
    <row r="725" spans="1:19" ht="15.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</row>
    <row r="726" spans="1:19" ht="15.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</row>
    <row r="727" spans="1:19" ht="15.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</row>
    <row r="728" spans="1:19" ht="15.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</row>
    <row r="729" spans="1:19" ht="15.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</row>
    <row r="730" spans="1:19" ht="15.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</row>
    <row r="731" spans="1:19" ht="15.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</row>
    <row r="732" spans="1:19" ht="15.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</row>
    <row r="733" spans="1:19" ht="15.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</row>
    <row r="734" spans="1:19" ht="15.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</row>
    <row r="735" spans="1:19" ht="15.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</row>
    <row r="736" spans="1:19" ht="15.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</row>
    <row r="737" spans="1:19" ht="15.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</row>
    <row r="738" spans="1:19" ht="15.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</row>
    <row r="739" spans="1:19" ht="15.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</row>
    <row r="740" spans="1:19" ht="15.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</row>
    <row r="741" spans="1:19" ht="15.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</row>
    <row r="742" spans="1:19" ht="15.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</row>
    <row r="743" spans="1:19" ht="15.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</row>
    <row r="744" spans="1:19" ht="15.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</row>
    <row r="745" spans="1:19" ht="15.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</row>
    <row r="746" spans="1:19" ht="15.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</row>
    <row r="747" spans="1:19" ht="15.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</row>
    <row r="748" spans="1:19" ht="15.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</row>
    <row r="749" spans="1:19" ht="15.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</row>
    <row r="750" spans="1:19" ht="15.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</row>
    <row r="751" spans="1:19" ht="15.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</row>
    <row r="752" spans="1:19" ht="15.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</row>
    <row r="753" spans="1:19" ht="15.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</row>
    <row r="754" spans="1:19" ht="15.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</row>
    <row r="755" spans="1:19" ht="15.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</row>
    <row r="756" spans="1:19" ht="15.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</row>
    <row r="757" spans="1:19" ht="15.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</row>
    <row r="758" spans="1:19" ht="15.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</row>
    <row r="759" spans="1:19" ht="15.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</row>
    <row r="760" spans="1:19" ht="15.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</row>
    <row r="761" spans="1:19" ht="15.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</row>
    <row r="762" spans="1:19" ht="15.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</row>
    <row r="763" spans="1:19" ht="15.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</row>
    <row r="764" spans="1:19" ht="15.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</row>
    <row r="765" spans="1:19" ht="15.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</row>
    <row r="766" spans="1:19" ht="15.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</row>
    <row r="767" spans="1:19" ht="15.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</row>
    <row r="768" spans="1:19" ht="15.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</row>
    <row r="769" spans="1:19" ht="15.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</row>
    <row r="770" spans="1:19" ht="15.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</row>
    <row r="771" spans="1:19" ht="15.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</row>
    <row r="772" spans="1:19" ht="15.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</row>
    <row r="773" spans="1:19" ht="15.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</row>
    <row r="774" spans="1:19" ht="15.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</row>
    <row r="775" spans="1:19" ht="15.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</row>
    <row r="776" spans="1:19" ht="15.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</row>
    <row r="777" spans="1:19" ht="15.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</row>
    <row r="778" spans="1:19" ht="15.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</row>
    <row r="779" spans="1:19" ht="15.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</row>
    <row r="780" spans="1:19" ht="15.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</row>
    <row r="781" spans="1:19" ht="15.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</row>
    <row r="782" spans="1:19" ht="15.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</row>
    <row r="783" spans="1:19" ht="15.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</row>
    <row r="784" spans="1:19" ht="15.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</row>
    <row r="785" spans="1:19" ht="15.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</row>
    <row r="786" spans="1:19" ht="15.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</row>
    <row r="787" spans="1:19" ht="15.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</row>
    <row r="788" spans="1:19" ht="15.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</row>
    <row r="789" spans="1:19" ht="15.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</row>
    <row r="790" spans="1:19" ht="15.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</row>
    <row r="791" spans="1:19" ht="15.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</row>
    <row r="792" spans="1:19" ht="15.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</row>
    <row r="793" spans="1:19" ht="15.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</row>
    <row r="794" spans="1:19" ht="15.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</row>
    <row r="795" spans="1:19" ht="15.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</row>
    <row r="796" spans="1:19" ht="15.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</row>
    <row r="797" spans="1:19" ht="15.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</row>
    <row r="798" spans="1:19" ht="15.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</row>
    <row r="799" spans="1:19" ht="15.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</row>
    <row r="800" spans="1:19" ht="15.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</row>
    <row r="801" spans="1:19" ht="15.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</row>
    <row r="802" spans="1:19" ht="15.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</row>
    <row r="803" spans="1:19" ht="15.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</row>
    <row r="804" spans="1:19" ht="15.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</row>
    <row r="805" spans="1:19" ht="15.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</row>
    <row r="806" spans="1:19" ht="15.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</row>
    <row r="807" spans="1:19" ht="15.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</row>
    <row r="808" spans="1:19" ht="15.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</row>
    <row r="809" spans="1:19" ht="15.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</row>
    <row r="810" spans="1:19" ht="15.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</row>
    <row r="811" spans="1:19" ht="15.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</row>
    <row r="812" spans="1:19" ht="15.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</row>
    <row r="813" spans="1:19" ht="15.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</row>
    <row r="814" spans="1:19" ht="15.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</row>
    <row r="815" spans="1:19" ht="15.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</row>
    <row r="816" spans="1:19" ht="15.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</row>
    <row r="817" spans="1:19" ht="15.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</row>
    <row r="818" spans="1:19" ht="15.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</row>
    <row r="819" spans="1:19" ht="15.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</row>
    <row r="820" spans="1:19" ht="15.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</row>
    <row r="821" spans="1:19" ht="15.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</row>
    <row r="822" spans="1:19" ht="15.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</row>
    <row r="823" spans="1:19" ht="15.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</row>
    <row r="824" spans="1:19" ht="15.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</row>
    <row r="825" spans="1:19" ht="15.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</row>
    <row r="826" spans="1:19" ht="15.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</row>
    <row r="827" spans="1:19" ht="15.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</row>
    <row r="828" spans="1:19" ht="15.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</row>
    <row r="829" spans="1:19" ht="15.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</row>
    <row r="830" spans="1:19" ht="15.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</row>
    <row r="831" spans="1:19" ht="15.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</row>
    <row r="832" spans="1:19" ht="15.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</row>
    <row r="833" spans="1:19" ht="15.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</row>
    <row r="834" spans="1:19" ht="15.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</row>
    <row r="835" spans="1:19" ht="15.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</row>
    <row r="836" spans="1:19" ht="15.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</row>
    <row r="837" spans="1:19" ht="15.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</row>
    <row r="838" spans="1:19" ht="15.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</row>
    <row r="839" spans="1:19" ht="15.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</row>
    <row r="840" spans="1:19" ht="15.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</row>
    <row r="841" spans="1:19" ht="15.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</row>
    <row r="842" spans="1:19" ht="15.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</row>
    <row r="843" spans="1:19" ht="15.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</row>
    <row r="844" spans="1:19" ht="15.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</row>
    <row r="845" spans="1:19" ht="15.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</row>
    <row r="846" spans="1:19" ht="15.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</row>
    <row r="847" spans="1:19" ht="15.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</row>
    <row r="848" spans="1:19" ht="15.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</row>
    <row r="849" spans="1:19" ht="15.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</row>
    <row r="850" spans="1:19" ht="15.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</row>
    <row r="851" spans="1:19" ht="15.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</row>
    <row r="852" spans="1:19" ht="15.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</row>
    <row r="853" spans="1:19" ht="15.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</row>
    <row r="854" spans="1:19" ht="15.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</row>
    <row r="855" spans="1:19" ht="15.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</row>
    <row r="856" spans="1:19" ht="15.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</row>
    <row r="857" spans="1:19" ht="15.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</row>
    <row r="858" spans="1:19" ht="15.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</row>
    <row r="859" spans="1:19" ht="15.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</row>
    <row r="860" spans="1:19" ht="15.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</row>
    <row r="861" spans="1:19" ht="15.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</row>
    <row r="862" spans="1:19" ht="15.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</row>
    <row r="863" spans="1:19" ht="15.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</row>
    <row r="864" spans="1:19" ht="15.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</row>
    <row r="865" spans="1:19" ht="15.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</row>
    <row r="866" spans="1:19" ht="15.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</row>
    <row r="867" spans="1:19" ht="15.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</row>
    <row r="868" spans="1:19" ht="15.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</row>
    <row r="869" spans="1:19" ht="15.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</row>
    <row r="870" spans="1:19" ht="15.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</row>
    <row r="871" spans="1:19" ht="15.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</row>
    <row r="872" spans="1:19" ht="15.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</row>
    <row r="873" spans="1:19" ht="15.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</row>
    <row r="874" spans="1:19" ht="15.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</row>
    <row r="875" spans="1:19" ht="15.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</row>
    <row r="876" spans="1:19" ht="15.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</row>
    <row r="877" spans="1:19" ht="15.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</row>
    <row r="878" spans="1:19" ht="15.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</row>
    <row r="879" spans="1:19" ht="15.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</row>
    <row r="880" spans="1:19" ht="15.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</row>
    <row r="881" spans="1:19" ht="15.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</row>
    <row r="882" spans="1:19" ht="15.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</row>
    <row r="883" spans="1:19" ht="15.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</row>
    <row r="884" spans="1:19" ht="15.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</row>
    <row r="885" spans="1:19" ht="15.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</row>
    <row r="886" spans="1:19" ht="15.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</row>
    <row r="887" spans="1:19" ht="15.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</row>
    <row r="888" spans="1:19" ht="15.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</row>
    <row r="889" spans="1:19" ht="15.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</row>
    <row r="890" spans="1:19" ht="15.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</row>
    <row r="891" spans="1:19" ht="15.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</row>
    <row r="892" spans="1:19" ht="15.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</row>
    <row r="893" spans="1:19" ht="15.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</row>
    <row r="894" spans="1:19" ht="15.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</row>
    <row r="895" spans="1:19" ht="15.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</row>
    <row r="896" spans="1:19" ht="15.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</row>
    <row r="897" spans="1:19" ht="15.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</row>
    <row r="898" spans="1:19" ht="15.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</row>
    <row r="899" spans="1:19" ht="15.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</row>
    <row r="900" spans="1:19" ht="15.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</row>
    <row r="901" spans="1:19" ht="15.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</row>
    <row r="902" spans="1:19" ht="15.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</row>
    <row r="903" spans="1:19" ht="15.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</row>
    <row r="904" spans="1:19" ht="15.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</row>
    <row r="905" spans="1:19" ht="15.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</row>
    <row r="906" spans="1:19" ht="15.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</row>
    <row r="907" spans="1:19" ht="15.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</row>
    <row r="908" spans="1:19" ht="15.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</row>
    <row r="909" spans="1:19" ht="15.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</row>
    <row r="910" spans="1:19" ht="15.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</row>
    <row r="911" spans="1:19" ht="15.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</row>
    <row r="912" spans="1:19" ht="15.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</row>
    <row r="913" spans="1:19" ht="15.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</row>
    <row r="914" spans="1:19" ht="15.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</row>
    <row r="915" spans="1:19" ht="15.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</row>
    <row r="916" spans="1:19" ht="15.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</row>
    <row r="917" spans="1:19" ht="15.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</row>
    <row r="918" spans="1:19" ht="15.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</row>
    <row r="919" spans="1:19" ht="15.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</row>
    <row r="920" spans="1:19" ht="15.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</row>
    <row r="921" spans="1:19" ht="15.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</row>
    <row r="922" spans="1:19" ht="15.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</row>
    <row r="923" spans="1:19" ht="15.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</row>
    <row r="924" spans="1:19" ht="15.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</row>
    <row r="925" spans="1:19" ht="15.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</row>
    <row r="926" spans="1:19" ht="15.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</row>
    <row r="927" spans="1:19" ht="15.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</row>
    <row r="928" spans="1:19" ht="15.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</row>
    <row r="929" spans="1:19" ht="15.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</row>
    <row r="930" spans="1:19" ht="15.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</row>
    <row r="931" spans="1:19" ht="15.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</row>
    <row r="932" spans="1:19" ht="15.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</row>
    <row r="933" spans="1:19" ht="15.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</row>
    <row r="934" spans="1:19" ht="15.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</row>
    <row r="935" spans="1:19" ht="15.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</row>
    <row r="936" spans="1:19" ht="15.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</row>
    <row r="937" spans="1:19" ht="15.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</row>
    <row r="938" spans="1:19" ht="15.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</row>
    <row r="939" spans="1:19" ht="15.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</row>
    <row r="940" spans="1:19" ht="15.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</row>
    <row r="941" spans="1:19" ht="15.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</row>
    <row r="942" spans="1:19" ht="15.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</row>
    <row r="943" spans="1:19" ht="15.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</row>
    <row r="944" spans="1:19" ht="15.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</row>
    <row r="945" spans="1:19" ht="15.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</row>
    <row r="946" spans="1:19" ht="15.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</row>
    <row r="947" spans="1:19" ht="15.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</row>
    <row r="948" spans="1:19" ht="15.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</row>
    <row r="949" spans="1:19" ht="15.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</row>
    <row r="950" spans="1:19" ht="15.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</row>
    <row r="951" spans="1:19" ht="15.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</row>
    <row r="952" spans="1:19" ht="15.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</row>
    <row r="953" spans="1:19" ht="15.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</row>
    <row r="954" spans="1:19" ht="15.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</row>
    <row r="955" spans="1:19" ht="15.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</row>
    <row r="956" spans="1:19" ht="15.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</row>
    <row r="957" spans="1:19" ht="15.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</row>
    <row r="958" spans="1:19" ht="15.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</row>
    <row r="959" spans="1:19" ht="15.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</row>
    <row r="960" spans="1:19" ht="15.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</row>
    <row r="961" spans="1:19" ht="15.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</row>
    <row r="962" spans="1:19" ht="15.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</row>
    <row r="963" spans="1:19" ht="15.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</row>
    <row r="964" spans="1:19" ht="15.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</row>
    <row r="965" spans="1:19" ht="15.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</row>
    <row r="966" spans="1:19" ht="15.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</row>
    <row r="967" spans="1:19" ht="15.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</row>
    <row r="968" spans="1:19" ht="15.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</row>
    <row r="969" spans="1:19" ht="15.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</row>
    <row r="970" spans="1:19" ht="15.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</row>
    <row r="971" spans="1:19" ht="15.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</row>
    <row r="972" spans="1:19" ht="15.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</row>
    <row r="973" spans="1:19" ht="15.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</row>
    <row r="974" spans="1:19" ht="15.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</row>
    <row r="975" spans="1:19" ht="15.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</row>
    <row r="976" spans="1:19" ht="15.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</row>
    <row r="977" spans="1:19" ht="15.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</row>
    <row r="978" spans="1:19" ht="15.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</row>
    <row r="979" spans="1:19" ht="15.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</row>
    <row r="980" spans="1:19" ht="15.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</row>
    <row r="981" spans="1:19" ht="15.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</row>
    <row r="982" spans="1:19" ht="15.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</row>
    <row r="983" spans="1:19" ht="15.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</row>
    <row r="984" spans="1:19" ht="15.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</row>
    <row r="985" spans="1:19" ht="15.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</row>
    <row r="986" spans="1:19" ht="15.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</row>
    <row r="987" spans="1:19" ht="15.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</row>
    <row r="988" spans="1:19" ht="15.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</row>
    <row r="989" spans="1:19" ht="15.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</row>
    <row r="990" spans="1:19" ht="15.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</row>
    <row r="991" spans="1:19" ht="15.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</row>
    <row r="992" spans="1:19" ht="15.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</row>
    <row r="993" spans="1:19" ht="15.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</row>
    <row r="994" spans="1:19" ht="15.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</row>
    <row r="995" spans="1:19" ht="15.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</row>
    <row r="996" spans="1:19" ht="15.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</row>
    <row r="997" spans="1:19" ht="15.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</row>
    <row r="998" spans="1:19" ht="15.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</row>
    <row r="999" spans="1:19" ht="15.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</row>
    <row r="1000" spans="1:19" ht="15.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</row>
    <row r="1001" spans="1:19" ht="15.5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29"/>
      <c r="S1001" s="29"/>
    </row>
    <row r="1002" spans="1:19" ht="15.5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P1002" s="29"/>
      <c r="Q1002" s="29"/>
      <c r="R1002" s="29"/>
      <c r="S1002" s="29"/>
    </row>
  </sheetData>
  <mergeCells count="7">
    <mergeCell ref="A3:A4"/>
    <mergeCell ref="B3:D4"/>
    <mergeCell ref="E3:E4"/>
    <mergeCell ref="G3:G4"/>
    <mergeCell ref="H3:H4"/>
    <mergeCell ref="A1:T1"/>
    <mergeCell ref="I3:S3"/>
  </mergeCells>
  <printOptions horizontalCentered="1"/>
  <pageMargins left="0.70866141732283472" right="0.70866141732283472" top="0.74803149606299213" bottom="0.74803149606299213" header="0" footer="0"/>
  <pageSetup paperSize="9" scale="65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DI1000"/>
  <sheetViews>
    <sheetView view="pageBreakPreview" zoomScale="60" zoomScaleNormal="100" workbookViewId="0">
      <pane xSplit="5" ySplit="2" topLeftCell="CO3" activePane="bottomRight" state="frozen"/>
      <selection pane="topRight" activeCell="F1" sqref="F1"/>
      <selection pane="bottomLeft" activeCell="A3" sqref="A3"/>
      <selection pane="bottomRight" activeCell="DK15" sqref="DK15"/>
    </sheetView>
  </sheetViews>
  <sheetFormatPr defaultColWidth="12.6328125" defaultRowHeight="15.75" customHeight="1"/>
  <cols>
    <col min="1" max="1" width="5.7265625" customWidth="1"/>
    <col min="2" max="2" width="5" customWidth="1"/>
    <col min="3" max="3" width="4.6328125" customWidth="1"/>
    <col min="4" max="4" width="3" customWidth="1"/>
    <col min="5" max="5" width="61.08984375" customWidth="1"/>
    <col min="6" max="6" width="12" customWidth="1"/>
    <col min="7" max="7" width="8.7265625" customWidth="1"/>
    <col min="8" max="8" width="8" customWidth="1"/>
    <col min="9" max="9" width="11.26953125" customWidth="1"/>
    <col min="10" max="10" width="8" customWidth="1"/>
    <col min="11" max="11" width="7.453125" customWidth="1"/>
    <col min="12" max="14" width="9.453125" customWidth="1"/>
    <col min="15" max="15" width="8" customWidth="1"/>
    <col min="16" max="16" width="7.08984375" customWidth="1"/>
    <col min="17" max="18" width="7.453125" customWidth="1"/>
    <col min="19" max="21" width="10.453125" customWidth="1"/>
    <col min="22" max="23" width="9.453125" customWidth="1"/>
    <col min="24" max="24" width="7.7265625" customWidth="1"/>
    <col min="25" max="25" width="8" customWidth="1"/>
    <col min="26" max="26" width="7.453125" customWidth="1"/>
    <col min="27" max="27" width="8.453125" customWidth="1"/>
    <col min="28" max="30" width="9.453125" customWidth="1"/>
    <col min="31" max="32" width="11.36328125" customWidth="1"/>
    <col min="33" max="34" width="9.453125" customWidth="1"/>
    <col min="35" max="35" width="7.453125" customWidth="1"/>
    <col min="36" max="36" width="8.90625" customWidth="1"/>
    <col min="37" max="39" width="9.453125" customWidth="1"/>
    <col min="40" max="41" width="8" customWidth="1"/>
    <col min="42" max="43" width="10.453125" customWidth="1"/>
    <col min="44" max="44" width="8" customWidth="1"/>
    <col min="45" max="45" width="9" customWidth="1"/>
    <col min="46" max="49" width="9.453125" customWidth="1"/>
    <col min="50" max="50" width="8" customWidth="1"/>
    <col min="51" max="51" width="9" customWidth="1"/>
    <col min="52" max="58" width="9.453125" customWidth="1"/>
    <col min="59" max="59" width="8" customWidth="1"/>
    <col min="60" max="60" width="9" customWidth="1"/>
    <col min="61" max="68" width="9.453125" customWidth="1"/>
    <col min="69" max="69" width="8" customWidth="1"/>
    <col min="70" max="70" width="9" customWidth="1"/>
    <col min="71" max="74" width="9.453125" customWidth="1"/>
    <col min="75" max="76" width="8" customWidth="1"/>
    <col min="77" max="78" width="9.453125" customWidth="1"/>
    <col min="79" max="79" width="8" customWidth="1"/>
    <col min="80" max="80" width="9" customWidth="1"/>
    <col min="81" max="84" width="9.453125" customWidth="1"/>
    <col min="85" max="99" width="8" customWidth="1"/>
    <col min="100" max="101" width="9.453125" customWidth="1"/>
    <col min="102" max="111" width="8" customWidth="1"/>
    <col min="112" max="113" width="9.453125" customWidth="1"/>
  </cols>
  <sheetData>
    <row r="1" spans="1:113" ht="31.5" customHeight="1">
      <c r="A1" s="86" t="s">
        <v>0</v>
      </c>
      <c r="B1" s="87" t="s">
        <v>1</v>
      </c>
      <c r="C1" s="88"/>
      <c r="D1" s="89"/>
      <c r="E1" s="86" t="s">
        <v>2</v>
      </c>
      <c r="F1" s="1" t="s">
        <v>3</v>
      </c>
      <c r="G1" s="83" t="s">
        <v>4</v>
      </c>
      <c r="H1" s="83" t="s">
        <v>5</v>
      </c>
      <c r="I1" s="80" t="s">
        <v>6</v>
      </c>
      <c r="J1" s="81"/>
      <c r="K1" s="81"/>
      <c r="L1" s="81"/>
      <c r="M1" s="81"/>
      <c r="N1" s="81"/>
      <c r="O1" s="81"/>
      <c r="P1" s="81"/>
      <c r="Q1" s="81"/>
      <c r="R1" s="81"/>
      <c r="S1" s="82"/>
      <c r="T1" s="83" t="s">
        <v>7</v>
      </c>
      <c r="U1" s="85" t="s">
        <v>8</v>
      </c>
      <c r="V1" s="81"/>
      <c r="W1" s="81"/>
      <c r="X1" s="81"/>
      <c r="Y1" s="81"/>
      <c r="Z1" s="81"/>
      <c r="AA1" s="81"/>
      <c r="AB1" s="81"/>
      <c r="AC1" s="81"/>
      <c r="AD1" s="81"/>
      <c r="AE1" s="82"/>
      <c r="AF1" s="85" t="s">
        <v>9</v>
      </c>
      <c r="AG1" s="81"/>
      <c r="AH1" s="81"/>
      <c r="AI1" s="81"/>
      <c r="AJ1" s="81"/>
      <c r="AK1" s="81"/>
      <c r="AL1" s="81"/>
      <c r="AM1" s="81"/>
      <c r="AN1" s="81"/>
      <c r="AO1" s="81"/>
      <c r="AP1" s="82"/>
      <c r="AQ1" s="83" t="s">
        <v>7</v>
      </c>
      <c r="AR1" s="85" t="s">
        <v>10</v>
      </c>
      <c r="AS1" s="81"/>
      <c r="AT1" s="81"/>
      <c r="AU1" s="81"/>
      <c r="AV1" s="81"/>
      <c r="AW1" s="81"/>
      <c r="AX1" s="81"/>
      <c r="AY1" s="81"/>
      <c r="AZ1" s="81"/>
      <c r="BA1" s="81"/>
      <c r="BB1" s="82"/>
      <c r="BC1" s="85" t="s">
        <v>11</v>
      </c>
      <c r="BD1" s="81"/>
      <c r="BE1" s="81"/>
      <c r="BF1" s="81"/>
      <c r="BG1" s="81"/>
      <c r="BH1" s="81"/>
      <c r="BI1" s="81"/>
      <c r="BJ1" s="81"/>
      <c r="BK1" s="81"/>
      <c r="BL1" s="81"/>
      <c r="BM1" s="82"/>
      <c r="BN1" s="83" t="s">
        <v>7</v>
      </c>
      <c r="BO1" s="85" t="s">
        <v>12</v>
      </c>
      <c r="BP1" s="81"/>
      <c r="BQ1" s="81"/>
      <c r="BR1" s="81"/>
      <c r="BS1" s="81"/>
      <c r="BT1" s="81"/>
      <c r="BU1" s="81"/>
      <c r="BV1" s="81"/>
      <c r="BW1" s="81"/>
      <c r="BX1" s="81"/>
      <c r="BY1" s="82"/>
      <c r="BZ1" s="83" t="s">
        <v>7</v>
      </c>
      <c r="CA1" s="80" t="s">
        <v>13</v>
      </c>
      <c r="CB1" s="81"/>
      <c r="CC1" s="81"/>
      <c r="CD1" s="81"/>
      <c r="CE1" s="81"/>
      <c r="CF1" s="81"/>
      <c r="CG1" s="81"/>
      <c r="CH1" s="81"/>
      <c r="CI1" s="81"/>
      <c r="CJ1" s="81"/>
      <c r="CK1" s="82"/>
      <c r="CL1" s="80" t="s">
        <v>14</v>
      </c>
      <c r="CM1" s="81"/>
      <c r="CN1" s="81"/>
      <c r="CO1" s="81"/>
      <c r="CP1" s="81"/>
      <c r="CQ1" s="81"/>
      <c r="CR1" s="81"/>
      <c r="CS1" s="81"/>
      <c r="CT1" s="81"/>
      <c r="CU1" s="81"/>
      <c r="CV1" s="82"/>
      <c r="CW1" s="83" t="s">
        <v>7</v>
      </c>
      <c r="CX1" s="80" t="s">
        <v>15</v>
      </c>
      <c r="CY1" s="81"/>
      <c r="CZ1" s="81"/>
      <c r="DA1" s="81"/>
      <c r="DB1" s="81"/>
      <c r="DC1" s="81"/>
      <c r="DD1" s="81"/>
      <c r="DE1" s="81"/>
      <c r="DF1" s="81"/>
      <c r="DG1" s="81"/>
      <c r="DH1" s="82"/>
      <c r="DI1" s="83" t="s">
        <v>7</v>
      </c>
    </row>
    <row r="2" spans="1:113" ht="15.5">
      <c r="A2" s="84"/>
      <c r="B2" s="90"/>
      <c r="C2" s="91"/>
      <c r="D2" s="92"/>
      <c r="E2" s="84"/>
      <c r="F2" s="1" t="s">
        <v>16</v>
      </c>
      <c r="G2" s="84"/>
      <c r="H2" s="84"/>
      <c r="I2" s="1" t="s">
        <v>17</v>
      </c>
      <c r="J2" s="2">
        <v>2016</v>
      </c>
      <c r="K2" s="3">
        <v>2017</v>
      </c>
      <c r="L2" s="4">
        <v>2018</v>
      </c>
      <c r="M2" s="4">
        <v>2019</v>
      </c>
      <c r="N2" s="4">
        <v>2020</v>
      </c>
      <c r="O2" s="4">
        <v>2021</v>
      </c>
      <c r="P2" s="4">
        <v>2022</v>
      </c>
      <c r="Q2" s="5">
        <v>2023</v>
      </c>
      <c r="R2" s="6">
        <v>2024</v>
      </c>
      <c r="S2" s="5">
        <v>2025</v>
      </c>
      <c r="T2" s="84"/>
      <c r="U2" s="5" t="s">
        <v>17</v>
      </c>
      <c r="V2" s="2">
        <v>2016</v>
      </c>
      <c r="W2" s="3">
        <v>2017</v>
      </c>
      <c r="X2" s="4">
        <v>2018</v>
      </c>
      <c r="Y2" s="4">
        <v>2019</v>
      </c>
      <c r="Z2" s="4">
        <v>2020</v>
      </c>
      <c r="AA2" s="4">
        <v>2021</v>
      </c>
      <c r="AB2" s="4">
        <v>2022</v>
      </c>
      <c r="AC2" s="5">
        <v>2023</v>
      </c>
      <c r="AD2" s="6">
        <v>2024</v>
      </c>
      <c r="AE2" s="5">
        <v>2025</v>
      </c>
      <c r="AF2" s="5" t="s">
        <v>17</v>
      </c>
      <c r="AG2" s="2">
        <v>2016</v>
      </c>
      <c r="AH2" s="3">
        <v>2017</v>
      </c>
      <c r="AI2" s="4">
        <v>2018</v>
      </c>
      <c r="AJ2" s="4">
        <v>2019</v>
      </c>
      <c r="AK2" s="4">
        <v>2020</v>
      </c>
      <c r="AL2" s="4">
        <v>2021</v>
      </c>
      <c r="AM2" s="4">
        <v>2022</v>
      </c>
      <c r="AN2" s="5">
        <v>2023</v>
      </c>
      <c r="AO2" s="6">
        <v>2024</v>
      </c>
      <c r="AP2" s="5">
        <v>2025</v>
      </c>
      <c r="AQ2" s="84"/>
      <c r="AR2" s="5" t="s">
        <v>17</v>
      </c>
      <c r="AS2" s="2">
        <v>2016</v>
      </c>
      <c r="AT2" s="3">
        <v>2017</v>
      </c>
      <c r="AU2" s="4">
        <v>2018</v>
      </c>
      <c r="AV2" s="4">
        <v>2019</v>
      </c>
      <c r="AW2" s="4">
        <v>2020</v>
      </c>
      <c r="AX2" s="4">
        <v>2021</v>
      </c>
      <c r="AY2" s="4">
        <v>2022</v>
      </c>
      <c r="AZ2" s="5">
        <v>2023</v>
      </c>
      <c r="BA2" s="5">
        <v>2024</v>
      </c>
      <c r="BB2" s="5">
        <v>2025</v>
      </c>
      <c r="BC2" s="5" t="s">
        <v>17</v>
      </c>
      <c r="BD2" s="2">
        <v>2016</v>
      </c>
      <c r="BE2" s="3">
        <v>2017</v>
      </c>
      <c r="BF2" s="4">
        <v>2018</v>
      </c>
      <c r="BG2" s="4">
        <v>2019</v>
      </c>
      <c r="BH2" s="4">
        <v>2020</v>
      </c>
      <c r="BI2" s="4">
        <v>2021</v>
      </c>
      <c r="BJ2" s="4">
        <v>2022</v>
      </c>
      <c r="BK2" s="5">
        <v>2023</v>
      </c>
      <c r="BL2" s="5">
        <v>2024</v>
      </c>
      <c r="BM2" s="5">
        <v>2025</v>
      </c>
      <c r="BN2" s="84"/>
      <c r="BO2" s="5" t="s">
        <v>17</v>
      </c>
      <c r="BP2" s="2">
        <v>2016</v>
      </c>
      <c r="BQ2" s="3">
        <v>2017</v>
      </c>
      <c r="BR2" s="4">
        <v>2018</v>
      </c>
      <c r="BS2" s="4">
        <v>2019</v>
      </c>
      <c r="BT2" s="4">
        <v>2020</v>
      </c>
      <c r="BU2" s="4">
        <v>2021</v>
      </c>
      <c r="BV2" s="4">
        <v>2022</v>
      </c>
      <c r="BW2" s="5">
        <v>2023</v>
      </c>
      <c r="BX2" s="5">
        <v>2024</v>
      </c>
      <c r="BY2" s="7" t="s">
        <v>18</v>
      </c>
      <c r="BZ2" s="84"/>
      <c r="CA2" s="5" t="s">
        <v>17</v>
      </c>
      <c r="CB2" s="2">
        <v>2016</v>
      </c>
      <c r="CC2" s="3">
        <v>2017</v>
      </c>
      <c r="CD2" s="4">
        <v>2018</v>
      </c>
      <c r="CE2" s="4">
        <v>2019</v>
      </c>
      <c r="CF2" s="4">
        <v>2020</v>
      </c>
      <c r="CG2" s="4">
        <v>2021</v>
      </c>
      <c r="CH2" s="4">
        <v>2022</v>
      </c>
      <c r="CI2" s="5">
        <v>2023</v>
      </c>
      <c r="CJ2" s="5">
        <v>2024</v>
      </c>
      <c r="CK2" s="5">
        <v>2025</v>
      </c>
      <c r="CL2" s="5" t="s">
        <v>17</v>
      </c>
      <c r="CM2" s="2">
        <v>2016</v>
      </c>
      <c r="CN2" s="3">
        <v>2017</v>
      </c>
      <c r="CO2" s="4">
        <v>2018</v>
      </c>
      <c r="CP2" s="4">
        <v>2019</v>
      </c>
      <c r="CQ2" s="4">
        <v>2020</v>
      </c>
      <c r="CR2" s="4">
        <v>2021</v>
      </c>
      <c r="CS2" s="4">
        <v>2022</v>
      </c>
      <c r="CT2" s="5">
        <v>2023</v>
      </c>
      <c r="CU2" s="5">
        <v>2024</v>
      </c>
      <c r="CV2" s="1">
        <v>2025</v>
      </c>
      <c r="CW2" s="84"/>
      <c r="CX2" s="5" t="s">
        <v>17</v>
      </c>
      <c r="CY2" s="2">
        <v>2016</v>
      </c>
      <c r="CZ2" s="3">
        <v>2017</v>
      </c>
      <c r="DA2" s="4">
        <v>2018</v>
      </c>
      <c r="DB2" s="4">
        <v>2019</v>
      </c>
      <c r="DC2" s="4">
        <v>2020</v>
      </c>
      <c r="DD2" s="4">
        <v>2021</v>
      </c>
      <c r="DE2" s="4">
        <v>2022</v>
      </c>
      <c r="DF2" s="4">
        <v>2023</v>
      </c>
      <c r="DG2" s="8">
        <v>2024</v>
      </c>
      <c r="DH2" s="5">
        <v>2025</v>
      </c>
      <c r="DI2" s="84"/>
    </row>
    <row r="3" spans="1:113" ht="16.5">
      <c r="A3" s="9">
        <v>1</v>
      </c>
      <c r="B3" s="9" t="s">
        <v>19</v>
      </c>
      <c r="C3" s="9"/>
      <c r="D3" s="9"/>
      <c r="E3" s="10" t="s">
        <v>20</v>
      </c>
      <c r="F3" s="11">
        <v>36.299999999999997</v>
      </c>
      <c r="G3" s="9" t="s">
        <v>21</v>
      </c>
      <c r="H3" s="12" t="s">
        <v>22</v>
      </c>
      <c r="I3" s="12">
        <v>622</v>
      </c>
      <c r="J3" s="12"/>
      <c r="K3" s="13"/>
      <c r="L3" s="13">
        <v>299</v>
      </c>
      <c r="M3" s="13"/>
      <c r="N3" s="13"/>
      <c r="O3" s="12"/>
      <c r="P3" s="13"/>
      <c r="Q3" s="13"/>
      <c r="R3" s="14"/>
      <c r="S3" s="15"/>
      <c r="T3" s="16">
        <f t="shared" ref="T3:T105" si="0">I3-SUM(J3:R3)</f>
        <v>323</v>
      </c>
      <c r="U3" s="15">
        <v>82</v>
      </c>
      <c r="V3" s="13"/>
      <c r="W3" s="13"/>
      <c r="X3" s="13"/>
      <c r="Y3" s="12"/>
      <c r="Z3" s="17"/>
      <c r="AA3" s="18"/>
      <c r="AB3" s="19"/>
      <c r="AC3" s="15"/>
      <c r="AD3" s="20"/>
      <c r="AE3" s="21"/>
      <c r="AF3" s="13">
        <v>84700</v>
      </c>
      <c r="AG3" s="13"/>
      <c r="AH3" s="12"/>
      <c r="AI3" s="13"/>
      <c r="AJ3" s="13"/>
      <c r="AK3" s="13"/>
      <c r="AL3" s="13"/>
      <c r="AM3" s="13"/>
      <c r="AN3" s="12"/>
      <c r="AO3" s="22"/>
      <c r="AP3" s="15">
        <v>6400</v>
      </c>
      <c r="AQ3" s="16">
        <f t="shared" ref="AQ3:AQ105" si="1">AF3-SUM(AG3:AO3)</f>
        <v>84700</v>
      </c>
      <c r="AR3" s="12"/>
      <c r="AS3" s="13"/>
      <c r="AT3" s="13"/>
      <c r="AU3" s="13"/>
      <c r="AV3" s="13"/>
      <c r="AW3" s="13"/>
      <c r="AX3" s="12"/>
      <c r="AY3" s="13"/>
      <c r="AZ3" s="13"/>
      <c r="BA3" s="13"/>
      <c r="BB3" s="13"/>
      <c r="BC3" s="13">
        <v>245</v>
      </c>
      <c r="BD3" s="13"/>
      <c r="BE3" s="13"/>
      <c r="BF3" s="13"/>
      <c r="BG3" s="12"/>
      <c r="BH3" s="13"/>
      <c r="BI3" s="13"/>
      <c r="BJ3" s="13"/>
      <c r="BK3" s="13"/>
      <c r="BL3" s="13"/>
      <c r="BM3" s="13"/>
      <c r="BN3" s="13">
        <f t="shared" ref="BN3:BN105" si="2">SUM(BD3:BL3)-BC3</f>
        <v>-245</v>
      </c>
      <c r="BO3" s="13">
        <v>2200</v>
      </c>
      <c r="BP3" s="13"/>
      <c r="BQ3" s="12"/>
      <c r="BR3" s="13">
        <v>240</v>
      </c>
      <c r="BS3" s="13"/>
      <c r="BT3" s="13"/>
      <c r="BU3" s="13"/>
      <c r="BV3" s="13"/>
      <c r="BW3" s="12"/>
      <c r="BX3" s="12"/>
      <c r="BY3" s="13"/>
      <c r="BZ3" s="13">
        <f t="shared" ref="BZ3:BZ105" si="3">SUM(BP3:BX3)-BO3</f>
        <v>-1960</v>
      </c>
      <c r="CA3" s="12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>
        <v>3</v>
      </c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>
        <f t="shared" ref="CW3:CW105" si="4">SUM(CM3:CU3)-CL3</f>
        <v>-3</v>
      </c>
      <c r="CX3" s="13">
        <v>4</v>
      </c>
      <c r="CY3" s="13"/>
      <c r="CZ3" s="13"/>
      <c r="DA3" s="13"/>
      <c r="DB3" s="13"/>
      <c r="DC3" s="13"/>
      <c r="DD3" s="13"/>
      <c r="DE3" s="13"/>
      <c r="DF3" s="13"/>
      <c r="DG3" s="23"/>
      <c r="DH3" s="13"/>
      <c r="DI3" s="13">
        <f t="shared" ref="DI3:DI105" si="5">SUM(CY3:DG3)-CX3</f>
        <v>-4</v>
      </c>
    </row>
    <row r="4" spans="1:113" ht="15.5">
      <c r="A4" s="9">
        <v>2</v>
      </c>
      <c r="B4" s="9" t="s">
        <v>23</v>
      </c>
      <c r="C4" s="9"/>
      <c r="D4" s="9"/>
      <c r="E4" s="13" t="s">
        <v>24</v>
      </c>
      <c r="F4" s="11">
        <v>49.8</v>
      </c>
      <c r="G4" s="9" t="s">
        <v>21</v>
      </c>
      <c r="H4" s="12" t="s">
        <v>22</v>
      </c>
      <c r="I4" s="12">
        <v>244</v>
      </c>
      <c r="J4" s="12"/>
      <c r="K4" s="13">
        <v>233</v>
      </c>
      <c r="L4" s="13"/>
      <c r="M4" s="13"/>
      <c r="N4" s="13"/>
      <c r="O4" s="12"/>
      <c r="P4" s="13"/>
      <c r="Q4" s="13"/>
      <c r="R4" s="14"/>
      <c r="S4" s="15"/>
      <c r="T4" s="16">
        <f t="shared" si="0"/>
        <v>11</v>
      </c>
      <c r="U4" s="15">
        <v>100</v>
      </c>
      <c r="V4" s="13"/>
      <c r="W4" s="13">
        <v>19</v>
      </c>
      <c r="X4" s="13"/>
      <c r="Y4" s="12"/>
      <c r="Z4" s="17"/>
      <c r="AA4" s="18"/>
      <c r="AB4" s="24"/>
      <c r="AC4" s="15">
        <v>11</v>
      </c>
      <c r="AD4" s="20"/>
      <c r="AE4" s="21"/>
      <c r="AF4" s="13">
        <v>116200</v>
      </c>
      <c r="AG4" s="13"/>
      <c r="AH4" s="12">
        <v>3474</v>
      </c>
      <c r="AI4" s="13"/>
      <c r="AJ4" s="13"/>
      <c r="AK4" s="13"/>
      <c r="AL4" s="13"/>
      <c r="AM4" s="13"/>
      <c r="AN4" s="12"/>
      <c r="AO4" s="22"/>
      <c r="AP4" s="15"/>
      <c r="AQ4" s="16">
        <f t="shared" si="1"/>
        <v>112726</v>
      </c>
      <c r="AR4" s="12"/>
      <c r="AS4" s="13"/>
      <c r="AT4" s="13"/>
      <c r="AU4" s="13"/>
      <c r="AV4" s="13"/>
      <c r="AW4" s="13"/>
      <c r="AX4" s="12"/>
      <c r="AY4" s="13"/>
      <c r="AZ4" s="13"/>
      <c r="BA4" s="13"/>
      <c r="BB4" s="13"/>
      <c r="BC4" s="13">
        <v>80</v>
      </c>
      <c r="BD4" s="13"/>
      <c r="BE4" s="13"/>
      <c r="BF4" s="13"/>
      <c r="BG4" s="12"/>
      <c r="BH4" s="13"/>
      <c r="BI4" s="13"/>
      <c r="BJ4" s="13"/>
      <c r="BK4" s="13"/>
      <c r="BL4" s="13"/>
      <c r="BM4" s="13"/>
      <c r="BN4" s="13">
        <f t="shared" si="2"/>
        <v>-80</v>
      </c>
      <c r="BO4" s="13">
        <v>1900</v>
      </c>
      <c r="BP4" s="13"/>
      <c r="BQ4" s="12">
        <v>600</v>
      </c>
      <c r="BR4" s="13"/>
      <c r="BS4" s="13"/>
      <c r="BT4" s="13"/>
      <c r="BU4" s="13"/>
      <c r="BV4" s="13"/>
      <c r="BW4" s="12"/>
      <c r="BX4" s="12"/>
      <c r="BY4" s="13"/>
      <c r="BZ4" s="13">
        <f t="shared" si="3"/>
        <v>-1300</v>
      </c>
      <c r="CA4" s="12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>
        <v>4</v>
      </c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>
        <f t="shared" si="4"/>
        <v>-4</v>
      </c>
      <c r="CX4" s="13">
        <v>6</v>
      </c>
      <c r="CY4" s="13"/>
      <c r="CZ4" s="13"/>
      <c r="DA4" s="13"/>
      <c r="DB4" s="13"/>
      <c r="DC4" s="13"/>
      <c r="DD4" s="13"/>
      <c r="DE4" s="13"/>
      <c r="DF4" s="13"/>
      <c r="DG4" s="23"/>
      <c r="DH4" s="13"/>
      <c r="DI4" s="13">
        <f t="shared" si="5"/>
        <v>-6</v>
      </c>
    </row>
    <row r="5" spans="1:113" ht="16.5">
      <c r="A5" s="9">
        <v>3</v>
      </c>
      <c r="B5" s="9" t="s">
        <v>25</v>
      </c>
      <c r="C5" s="9"/>
      <c r="D5" s="9"/>
      <c r="E5" s="10" t="s">
        <v>26</v>
      </c>
      <c r="F5" s="11">
        <v>48.9</v>
      </c>
      <c r="G5" s="9" t="s">
        <v>21</v>
      </c>
      <c r="H5" s="12" t="s">
        <v>22</v>
      </c>
      <c r="I5" s="12">
        <v>1012</v>
      </c>
      <c r="J5" s="12"/>
      <c r="K5" s="13">
        <v>456</v>
      </c>
      <c r="L5" s="10">
        <v>139</v>
      </c>
      <c r="M5" s="13"/>
      <c r="N5" s="13"/>
      <c r="O5" s="12"/>
      <c r="P5" s="13"/>
      <c r="Q5" s="13">
        <v>879</v>
      </c>
      <c r="R5" s="14"/>
      <c r="S5" s="15"/>
      <c r="T5" s="16">
        <f t="shared" si="0"/>
        <v>-462</v>
      </c>
      <c r="U5" s="15">
        <v>74</v>
      </c>
      <c r="V5" s="13"/>
      <c r="W5" s="13">
        <v>12</v>
      </c>
      <c r="X5" s="13"/>
      <c r="Y5" s="12"/>
      <c r="Z5" s="17"/>
      <c r="AA5" s="18"/>
      <c r="AB5" s="19"/>
      <c r="AC5" s="15">
        <v>67</v>
      </c>
      <c r="AD5" s="20"/>
      <c r="AE5" s="21"/>
      <c r="AF5" s="13">
        <v>114100</v>
      </c>
      <c r="AG5" s="13"/>
      <c r="AH5" s="12">
        <v>3370</v>
      </c>
      <c r="AI5" s="13">
        <v>6859</v>
      </c>
      <c r="AJ5" s="13"/>
      <c r="AK5" s="13"/>
      <c r="AL5" s="13"/>
      <c r="AM5" s="13"/>
      <c r="AN5" s="12"/>
      <c r="AO5" s="22"/>
      <c r="AP5" s="15"/>
      <c r="AQ5" s="16">
        <f t="shared" si="1"/>
        <v>103871</v>
      </c>
      <c r="AR5" s="12"/>
      <c r="AS5" s="13"/>
      <c r="AT5" s="13"/>
      <c r="AU5" s="13"/>
      <c r="AV5" s="13"/>
      <c r="AW5" s="13"/>
      <c r="AX5" s="12"/>
      <c r="AY5" s="13"/>
      <c r="AZ5" s="13"/>
      <c r="BA5" s="13"/>
      <c r="BB5" s="13"/>
      <c r="BC5" s="13">
        <v>125</v>
      </c>
      <c r="BD5" s="13"/>
      <c r="BE5" s="13"/>
      <c r="BF5" s="13"/>
      <c r="BG5" s="12"/>
      <c r="BH5" s="13"/>
      <c r="BI5" s="13"/>
      <c r="BJ5" s="13"/>
      <c r="BK5" s="13"/>
      <c r="BL5" s="13"/>
      <c r="BM5" s="13"/>
      <c r="BN5" s="13">
        <f t="shared" si="2"/>
        <v>-125</v>
      </c>
      <c r="BO5" s="13">
        <v>1340</v>
      </c>
      <c r="BP5" s="13"/>
      <c r="BQ5" s="12">
        <v>600</v>
      </c>
      <c r="BR5" s="13"/>
      <c r="BS5" s="13"/>
      <c r="BT5" s="13"/>
      <c r="BU5" s="13"/>
      <c r="BV5" s="13"/>
      <c r="BW5" s="12"/>
      <c r="BX5" s="12"/>
      <c r="BY5" s="13"/>
      <c r="BZ5" s="13">
        <f t="shared" si="3"/>
        <v>-740</v>
      </c>
      <c r="CA5" s="12">
        <v>1</v>
      </c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>
        <v>3</v>
      </c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>
        <f t="shared" si="4"/>
        <v>-3</v>
      </c>
      <c r="CX5" s="13">
        <v>6</v>
      </c>
      <c r="CY5" s="13"/>
      <c r="CZ5" s="13"/>
      <c r="DA5" s="13"/>
      <c r="DB5" s="13"/>
      <c r="DC5" s="13"/>
      <c r="DD5" s="13"/>
      <c r="DE5" s="13"/>
      <c r="DF5" s="13"/>
      <c r="DG5" s="23"/>
      <c r="DH5" s="13"/>
      <c r="DI5" s="13">
        <f t="shared" si="5"/>
        <v>-6</v>
      </c>
    </row>
    <row r="6" spans="1:113" ht="15.5">
      <c r="A6" s="9">
        <v>4</v>
      </c>
      <c r="B6" s="9" t="s">
        <v>27</v>
      </c>
      <c r="C6" s="9"/>
      <c r="D6" s="9"/>
      <c r="E6" s="13" t="s">
        <v>28</v>
      </c>
      <c r="F6" s="11">
        <v>49.6</v>
      </c>
      <c r="G6" s="9" t="s">
        <v>21</v>
      </c>
      <c r="H6" s="12" t="s">
        <v>22</v>
      </c>
      <c r="I6" s="12">
        <v>1611</v>
      </c>
      <c r="J6" s="12"/>
      <c r="K6" s="13"/>
      <c r="L6" s="13"/>
      <c r="M6" s="13">
        <v>360</v>
      </c>
      <c r="N6" s="13">
        <v>64</v>
      </c>
      <c r="O6" s="12">
        <v>254</v>
      </c>
      <c r="P6" s="13"/>
      <c r="Q6" s="13">
        <v>341</v>
      </c>
      <c r="R6" s="14"/>
      <c r="S6" s="15"/>
      <c r="T6" s="16">
        <f t="shared" si="0"/>
        <v>592</v>
      </c>
      <c r="U6" s="15">
        <v>170</v>
      </c>
      <c r="V6" s="13"/>
      <c r="W6" s="13"/>
      <c r="X6" s="13"/>
      <c r="Y6" s="12">
        <v>12</v>
      </c>
      <c r="Z6" s="17">
        <v>18</v>
      </c>
      <c r="AA6" s="18">
        <v>35</v>
      </c>
      <c r="AB6" s="19"/>
      <c r="AC6" s="15">
        <v>17</v>
      </c>
      <c r="AD6" s="20"/>
      <c r="AE6" s="21"/>
      <c r="AF6" s="13">
        <v>115733</v>
      </c>
      <c r="AG6" s="13"/>
      <c r="AH6" s="12"/>
      <c r="AI6" s="13"/>
      <c r="AJ6" s="13">
        <v>30241</v>
      </c>
      <c r="AK6" s="13"/>
      <c r="AL6" s="13"/>
      <c r="AM6" s="13"/>
      <c r="AN6" s="12"/>
      <c r="AO6" s="22"/>
      <c r="AP6" s="15"/>
      <c r="AQ6" s="16">
        <f t="shared" si="1"/>
        <v>85492</v>
      </c>
      <c r="AR6" s="12"/>
      <c r="AS6" s="13"/>
      <c r="AT6" s="13"/>
      <c r="AU6" s="13"/>
      <c r="AV6" s="13"/>
      <c r="AW6" s="13"/>
      <c r="AX6" s="12"/>
      <c r="AY6" s="13"/>
      <c r="AZ6" s="13"/>
      <c r="BA6" s="13"/>
      <c r="BB6" s="13"/>
      <c r="BC6" s="13">
        <v>325</v>
      </c>
      <c r="BD6" s="13"/>
      <c r="BE6" s="13"/>
      <c r="BF6" s="13"/>
      <c r="BG6" s="12"/>
      <c r="BH6" s="13"/>
      <c r="BI6" s="13"/>
      <c r="BJ6" s="13"/>
      <c r="BK6" s="13"/>
      <c r="BL6" s="13"/>
      <c r="BM6" s="13"/>
      <c r="BN6" s="13">
        <f t="shared" si="2"/>
        <v>-325</v>
      </c>
      <c r="BO6" s="13">
        <v>3100</v>
      </c>
      <c r="BP6" s="13"/>
      <c r="BQ6" s="12"/>
      <c r="BR6" s="13"/>
      <c r="BS6" s="13"/>
      <c r="BT6" s="13"/>
      <c r="BU6" s="13"/>
      <c r="BV6" s="13"/>
      <c r="BW6" s="12"/>
      <c r="BX6" s="12"/>
      <c r="BY6" s="13"/>
      <c r="BZ6" s="13">
        <f t="shared" si="3"/>
        <v>-3100</v>
      </c>
      <c r="CA6" s="12">
        <v>1</v>
      </c>
      <c r="CB6" s="13"/>
      <c r="CC6" s="13"/>
      <c r="CD6" s="13"/>
      <c r="CE6" s="13"/>
      <c r="CF6" s="13"/>
      <c r="CG6" s="13">
        <v>1</v>
      </c>
      <c r="CH6" s="13"/>
      <c r="CI6" s="13"/>
      <c r="CJ6" s="13"/>
      <c r="CK6" s="13"/>
      <c r="CL6" s="13">
        <v>3</v>
      </c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>
        <f t="shared" si="4"/>
        <v>-3</v>
      </c>
      <c r="CX6" s="13">
        <v>8</v>
      </c>
      <c r="CY6" s="13"/>
      <c r="CZ6" s="13"/>
      <c r="DA6" s="13"/>
      <c r="DB6" s="13"/>
      <c r="DC6" s="13"/>
      <c r="DD6" s="13">
        <v>2</v>
      </c>
      <c r="DE6" s="13"/>
      <c r="DF6" s="13"/>
      <c r="DG6" s="23"/>
      <c r="DH6" s="13"/>
      <c r="DI6" s="13">
        <f t="shared" si="5"/>
        <v>-6</v>
      </c>
    </row>
    <row r="7" spans="1:113" ht="15.5">
      <c r="A7" s="9">
        <v>5</v>
      </c>
      <c r="B7" s="9" t="s">
        <v>29</v>
      </c>
      <c r="C7" s="9"/>
      <c r="D7" s="9"/>
      <c r="E7" s="13" t="s">
        <v>30</v>
      </c>
      <c r="F7" s="11">
        <v>49</v>
      </c>
      <c r="G7" s="9" t="s">
        <v>21</v>
      </c>
      <c r="H7" s="12" t="s">
        <v>22</v>
      </c>
      <c r="I7" s="12">
        <v>887</v>
      </c>
      <c r="J7" s="12"/>
      <c r="K7" s="13"/>
      <c r="L7" s="13">
        <v>121</v>
      </c>
      <c r="M7" s="13"/>
      <c r="N7" s="13"/>
      <c r="O7" s="12"/>
      <c r="P7" s="13"/>
      <c r="Q7" s="13"/>
      <c r="R7" s="14"/>
      <c r="S7" s="15"/>
      <c r="T7" s="16">
        <f t="shared" si="0"/>
        <v>766</v>
      </c>
      <c r="U7" s="15">
        <v>54</v>
      </c>
      <c r="V7" s="13"/>
      <c r="W7" s="13">
        <v>10</v>
      </c>
      <c r="X7" s="13"/>
      <c r="Y7" s="12"/>
      <c r="Z7" s="17"/>
      <c r="AA7" s="18"/>
      <c r="AB7" s="19"/>
      <c r="AC7" s="15"/>
      <c r="AD7" s="20"/>
      <c r="AE7" s="21"/>
      <c r="AF7" s="13">
        <v>114333</v>
      </c>
      <c r="AG7" s="13"/>
      <c r="AH7" s="12"/>
      <c r="AI7" s="13">
        <v>2700</v>
      </c>
      <c r="AJ7" s="13"/>
      <c r="AK7" s="13"/>
      <c r="AL7" s="13"/>
      <c r="AM7" s="13"/>
      <c r="AN7" s="12"/>
      <c r="AO7" s="22"/>
      <c r="AP7" s="15"/>
      <c r="AQ7" s="16">
        <f t="shared" si="1"/>
        <v>111633</v>
      </c>
      <c r="AR7" s="12"/>
      <c r="AS7" s="13"/>
      <c r="AT7" s="13"/>
      <c r="AU7" s="13"/>
      <c r="AV7" s="13"/>
      <c r="AW7" s="13"/>
      <c r="AX7" s="12"/>
      <c r="AY7" s="13"/>
      <c r="AZ7" s="13"/>
      <c r="BA7" s="13"/>
      <c r="BB7" s="13"/>
      <c r="BC7" s="13">
        <v>400</v>
      </c>
      <c r="BD7" s="13"/>
      <c r="BE7" s="13"/>
      <c r="BF7" s="13"/>
      <c r="BG7" s="12"/>
      <c r="BH7" s="13"/>
      <c r="BI7" s="13"/>
      <c r="BJ7" s="13"/>
      <c r="BK7" s="13"/>
      <c r="BL7" s="13"/>
      <c r="BM7" s="13"/>
      <c r="BN7" s="13">
        <f t="shared" si="2"/>
        <v>-400</v>
      </c>
      <c r="BO7" s="13">
        <v>10000</v>
      </c>
      <c r="BP7" s="13"/>
      <c r="BQ7" s="12"/>
      <c r="BR7" s="13"/>
      <c r="BS7" s="13"/>
      <c r="BT7" s="13"/>
      <c r="BU7" s="13"/>
      <c r="BV7" s="13"/>
      <c r="BW7" s="12"/>
      <c r="BX7" s="12"/>
      <c r="BY7" s="13"/>
      <c r="BZ7" s="13">
        <f t="shared" si="3"/>
        <v>-10000</v>
      </c>
      <c r="CA7" s="12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>
        <f t="shared" si="4"/>
        <v>0</v>
      </c>
      <c r="CX7" s="13">
        <v>2</v>
      </c>
      <c r="CY7" s="13"/>
      <c r="CZ7" s="13"/>
      <c r="DA7" s="13"/>
      <c r="DB7" s="13"/>
      <c r="DC7" s="13"/>
      <c r="DD7" s="13"/>
      <c r="DE7" s="13"/>
      <c r="DF7" s="13"/>
      <c r="DG7" s="23"/>
      <c r="DH7" s="13"/>
      <c r="DI7" s="13">
        <f t="shared" si="5"/>
        <v>-2</v>
      </c>
    </row>
    <row r="8" spans="1:113" ht="15.5">
      <c r="A8" s="9">
        <v>6</v>
      </c>
      <c r="B8" s="9" t="s">
        <v>31</v>
      </c>
      <c r="C8" s="9"/>
      <c r="D8" s="9"/>
      <c r="E8" s="13" t="s">
        <v>32</v>
      </c>
      <c r="F8" s="11">
        <v>20.399999999999999</v>
      </c>
      <c r="G8" s="9" t="s">
        <v>21</v>
      </c>
      <c r="H8" s="12" t="s">
        <v>22</v>
      </c>
      <c r="I8" s="12">
        <v>432</v>
      </c>
      <c r="J8" s="12"/>
      <c r="K8" s="13"/>
      <c r="L8" s="13">
        <v>134</v>
      </c>
      <c r="M8" s="13"/>
      <c r="N8" s="13"/>
      <c r="O8" s="12"/>
      <c r="P8" s="13"/>
      <c r="Q8" s="13"/>
      <c r="R8" s="14"/>
      <c r="S8" s="15"/>
      <c r="T8" s="16">
        <f t="shared" si="0"/>
        <v>298</v>
      </c>
      <c r="U8" s="15">
        <v>40</v>
      </c>
      <c r="V8" s="13"/>
      <c r="W8" s="13"/>
      <c r="X8" s="13"/>
      <c r="Y8" s="12"/>
      <c r="Z8" s="17"/>
      <c r="AA8" s="18"/>
      <c r="AB8" s="19"/>
      <c r="AC8" s="15"/>
      <c r="AD8" s="20"/>
      <c r="AE8" s="21"/>
      <c r="AF8" s="13">
        <v>47600</v>
      </c>
      <c r="AG8" s="13"/>
      <c r="AH8" s="12"/>
      <c r="AI8" s="13"/>
      <c r="AJ8" s="13"/>
      <c r="AK8" s="13"/>
      <c r="AL8" s="13"/>
      <c r="AM8" s="13"/>
      <c r="AN8" s="12"/>
      <c r="AO8" s="22"/>
      <c r="AP8" s="15">
        <v>350</v>
      </c>
      <c r="AQ8" s="16">
        <f t="shared" si="1"/>
        <v>47600</v>
      </c>
      <c r="AR8" s="12"/>
      <c r="AS8" s="13"/>
      <c r="AT8" s="13"/>
      <c r="AU8" s="13"/>
      <c r="AV8" s="13"/>
      <c r="AW8" s="13"/>
      <c r="AX8" s="12"/>
      <c r="AY8" s="13"/>
      <c r="AZ8" s="13"/>
      <c r="BA8" s="13"/>
      <c r="BB8" s="13"/>
      <c r="BC8" s="13">
        <v>165</v>
      </c>
      <c r="BD8" s="13"/>
      <c r="BE8" s="13"/>
      <c r="BF8" s="13"/>
      <c r="BG8" s="12"/>
      <c r="BH8" s="13"/>
      <c r="BI8" s="13"/>
      <c r="BJ8" s="13"/>
      <c r="BK8" s="13"/>
      <c r="BL8" s="13"/>
      <c r="BM8" s="13"/>
      <c r="BN8" s="13">
        <f t="shared" si="2"/>
        <v>-165</v>
      </c>
      <c r="BO8" s="13">
        <v>4000</v>
      </c>
      <c r="BP8" s="13"/>
      <c r="BQ8" s="12"/>
      <c r="BR8" s="13"/>
      <c r="BS8" s="13"/>
      <c r="BT8" s="13"/>
      <c r="BU8" s="13"/>
      <c r="BV8" s="13"/>
      <c r="BW8" s="12"/>
      <c r="BX8" s="12"/>
      <c r="BY8" s="13"/>
      <c r="BZ8" s="13">
        <f t="shared" si="3"/>
        <v>-4000</v>
      </c>
      <c r="CA8" s="12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>
        <v>4</v>
      </c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>
        <f t="shared" si="4"/>
        <v>-4</v>
      </c>
      <c r="CX8" s="13">
        <v>6</v>
      </c>
      <c r="CY8" s="13"/>
      <c r="CZ8" s="13"/>
      <c r="DA8" s="13"/>
      <c r="DB8" s="13"/>
      <c r="DC8" s="13"/>
      <c r="DD8" s="13"/>
      <c r="DE8" s="13"/>
      <c r="DF8" s="13"/>
      <c r="DG8" s="23"/>
      <c r="DH8" s="13"/>
      <c r="DI8" s="13">
        <f t="shared" si="5"/>
        <v>-6</v>
      </c>
    </row>
    <row r="9" spans="1:113" ht="15.5">
      <c r="A9" s="9">
        <v>7</v>
      </c>
      <c r="B9" s="9" t="s">
        <v>33</v>
      </c>
      <c r="C9" s="9"/>
      <c r="D9" s="9"/>
      <c r="E9" s="13" t="s">
        <v>34</v>
      </c>
      <c r="F9" s="11">
        <v>37.299999999999997</v>
      </c>
      <c r="G9" s="9" t="s">
        <v>21</v>
      </c>
      <c r="H9" s="12" t="s">
        <v>22</v>
      </c>
      <c r="I9" s="12">
        <v>729</v>
      </c>
      <c r="J9" s="12"/>
      <c r="K9" s="13"/>
      <c r="L9" s="13"/>
      <c r="M9" s="13">
        <v>43</v>
      </c>
      <c r="N9" s="13"/>
      <c r="O9" s="12">
        <v>554</v>
      </c>
      <c r="P9" s="13"/>
      <c r="Q9" s="13"/>
      <c r="R9" s="14"/>
      <c r="S9" s="15"/>
      <c r="T9" s="16">
        <f t="shared" si="0"/>
        <v>132</v>
      </c>
      <c r="U9" s="15">
        <v>84</v>
      </c>
      <c r="V9" s="13"/>
      <c r="W9" s="13"/>
      <c r="X9" s="13"/>
      <c r="Y9" s="12"/>
      <c r="Z9" s="17"/>
      <c r="AA9" s="18">
        <v>25</v>
      </c>
      <c r="AB9" s="19"/>
      <c r="AC9" s="15"/>
      <c r="AD9" s="20"/>
      <c r="AE9" s="21"/>
      <c r="AF9" s="13">
        <v>87033</v>
      </c>
      <c r="AG9" s="13"/>
      <c r="AH9" s="12"/>
      <c r="AI9" s="13"/>
      <c r="AJ9" s="13">
        <v>8985</v>
      </c>
      <c r="AK9" s="13"/>
      <c r="AL9" s="13"/>
      <c r="AM9" s="13"/>
      <c r="AN9" s="12"/>
      <c r="AO9" s="22"/>
      <c r="AP9" s="15">
        <v>2100</v>
      </c>
      <c r="AQ9" s="16">
        <f t="shared" si="1"/>
        <v>78048</v>
      </c>
      <c r="AR9" s="12"/>
      <c r="AS9" s="13"/>
      <c r="AT9" s="13"/>
      <c r="AU9" s="13"/>
      <c r="AV9" s="13"/>
      <c r="AW9" s="13"/>
      <c r="AX9" s="12"/>
      <c r="AY9" s="13"/>
      <c r="AZ9" s="13"/>
      <c r="BA9" s="13"/>
      <c r="BB9" s="13"/>
      <c r="BC9" s="13">
        <v>250</v>
      </c>
      <c r="BD9" s="13"/>
      <c r="BE9" s="13"/>
      <c r="BF9" s="13"/>
      <c r="BG9" s="12"/>
      <c r="BH9" s="13"/>
      <c r="BI9" s="13"/>
      <c r="BJ9" s="13"/>
      <c r="BK9" s="13"/>
      <c r="BL9" s="13"/>
      <c r="BM9" s="13"/>
      <c r="BN9" s="13">
        <f t="shared" si="2"/>
        <v>-250</v>
      </c>
      <c r="BO9" s="13">
        <v>1500</v>
      </c>
      <c r="BP9" s="13"/>
      <c r="BQ9" s="12"/>
      <c r="BR9" s="13"/>
      <c r="BS9" s="13"/>
      <c r="BT9" s="13"/>
      <c r="BU9" s="13"/>
      <c r="BV9" s="13"/>
      <c r="BW9" s="12"/>
      <c r="BX9" s="12"/>
      <c r="BY9" s="13"/>
      <c r="BZ9" s="13">
        <f t="shared" si="3"/>
        <v>-1500</v>
      </c>
      <c r="CA9" s="12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>
        <v>2</v>
      </c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>
        <f t="shared" si="4"/>
        <v>-2</v>
      </c>
      <c r="CX9" s="13">
        <v>6</v>
      </c>
      <c r="CY9" s="13"/>
      <c r="CZ9" s="13"/>
      <c r="DA9" s="13"/>
      <c r="DB9" s="13"/>
      <c r="DC9" s="13"/>
      <c r="DD9" s="13"/>
      <c r="DE9" s="13"/>
      <c r="DF9" s="13"/>
      <c r="DG9" s="23"/>
      <c r="DH9" s="13"/>
      <c r="DI9" s="13">
        <f t="shared" si="5"/>
        <v>-6</v>
      </c>
    </row>
    <row r="10" spans="1:113" ht="15.5">
      <c r="A10" s="9">
        <v>8</v>
      </c>
      <c r="B10" s="9" t="s">
        <v>33</v>
      </c>
      <c r="C10" s="9">
        <v>11</v>
      </c>
      <c r="D10" s="9" t="s">
        <v>35</v>
      </c>
      <c r="E10" s="13" t="s">
        <v>36</v>
      </c>
      <c r="F10" s="11">
        <v>8.6</v>
      </c>
      <c r="G10" s="9" t="s">
        <v>21</v>
      </c>
      <c r="H10" s="12" t="s">
        <v>22</v>
      </c>
      <c r="I10" s="12">
        <v>142</v>
      </c>
      <c r="J10" s="12"/>
      <c r="K10" s="13"/>
      <c r="L10" s="13"/>
      <c r="M10" s="13">
        <f>77+28</f>
        <v>105</v>
      </c>
      <c r="N10" s="13"/>
      <c r="O10" s="12"/>
      <c r="P10" s="13"/>
      <c r="Q10" s="13"/>
      <c r="R10" s="14"/>
      <c r="S10" s="15"/>
      <c r="T10" s="16">
        <f t="shared" si="0"/>
        <v>37</v>
      </c>
      <c r="U10" s="15">
        <v>40</v>
      </c>
      <c r="V10" s="13"/>
      <c r="W10" s="13"/>
      <c r="X10" s="13"/>
      <c r="Y10" s="12"/>
      <c r="Z10" s="17"/>
      <c r="AA10" s="18"/>
      <c r="AB10" s="19"/>
      <c r="AC10" s="15"/>
      <c r="AD10" s="20"/>
      <c r="AE10" s="21"/>
      <c r="AF10" s="13">
        <v>20067</v>
      </c>
      <c r="AG10" s="13"/>
      <c r="AH10" s="12"/>
      <c r="AI10" s="13"/>
      <c r="AJ10" s="13"/>
      <c r="AK10" s="13"/>
      <c r="AL10" s="13"/>
      <c r="AM10" s="13"/>
      <c r="AN10" s="12"/>
      <c r="AO10" s="22"/>
      <c r="AP10" s="15"/>
      <c r="AQ10" s="16">
        <f t="shared" si="1"/>
        <v>20067</v>
      </c>
      <c r="AR10" s="12"/>
      <c r="AS10" s="13"/>
      <c r="AT10" s="13"/>
      <c r="AU10" s="13"/>
      <c r="AV10" s="13"/>
      <c r="AW10" s="13"/>
      <c r="AX10" s="12"/>
      <c r="AY10" s="13"/>
      <c r="AZ10" s="13"/>
      <c r="BA10" s="13"/>
      <c r="BB10" s="13"/>
      <c r="BC10" s="13"/>
      <c r="BD10" s="13"/>
      <c r="BE10" s="13"/>
      <c r="BF10" s="13"/>
      <c r="BG10" s="12"/>
      <c r="BH10" s="13"/>
      <c r="BI10" s="13"/>
      <c r="BJ10" s="13"/>
      <c r="BK10" s="13"/>
      <c r="BL10" s="13"/>
      <c r="BM10" s="13"/>
      <c r="BN10" s="13">
        <f t="shared" si="2"/>
        <v>0</v>
      </c>
      <c r="BO10" s="13"/>
      <c r="BP10" s="13"/>
      <c r="BQ10" s="12"/>
      <c r="BR10" s="13"/>
      <c r="BS10" s="13"/>
      <c r="BT10" s="13"/>
      <c r="BU10" s="13"/>
      <c r="BV10" s="13"/>
      <c r="BW10" s="12"/>
      <c r="BX10" s="12"/>
      <c r="BY10" s="13"/>
      <c r="BZ10" s="13">
        <f t="shared" si="3"/>
        <v>0</v>
      </c>
      <c r="CA10" s="12">
        <v>1</v>
      </c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>
        <f t="shared" si="4"/>
        <v>0</v>
      </c>
      <c r="CX10" s="13">
        <v>4</v>
      </c>
      <c r="CY10" s="13"/>
      <c r="CZ10" s="13"/>
      <c r="DA10" s="13"/>
      <c r="DB10" s="13"/>
      <c r="DC10" s="13"/>
      <c r="DD10" s="13"/>
      <c r="DE10" s="13"/>
      <c r="DF10" s="13"/>
      <c r="DG10" s="23"/>
      <c r="DH10" s="13"/>
      <c r="DI10" s="13">
        <f t="shared" si="5"/>
        <v>-4</v>
      </c>
    </row>
    <row r="11" spans="1:113" ht="15.5">
      <c r="A11" s="9">
        <v>9</v>
      </c>
      <c r="B11" s="9" t="s">
        <v>33</v>
      </c>
      <c r="C11" s="9">
        <v>12</v>
      </c>
      <c r="D11" s="9" t="s">
        <v>35</v>
      </c>
      <c r="E11" s="13" t="s">
        <v>37</v>
      </c>
      <c r="F11" s="11">
        <v>2.2999999999999998</v>
      </c>
      <c r="G11" s="9" t="s">
        <v>21</v>
      </c>
      <c r="H11" s="12" t="s">
        <v>22</v>
      </c>
      <c r="I11" s="12">
        <v>89</v>
      </c>
      <c r="J11" s="12"/>
      <c r="K11" s="13"/>
      <c r="L11" s="13"/>
      <c r="M11" s="13"/>
      <c r="N11" s="13"/>
      <c r="O11" s="12"/>
      <c r="P11" s="13"/>
      <c r="Q11" s="13"/>
      <c r="R11" s="14"/>
      <c r="S11" s="15"/>
      <c r="T11" s="16">
        <f t="shared" si="0"/>
        <v>89</v>
      </c>
      <c r="U11" s="15">
        <v>8</v>
      </c>
      <c r="V11" s="13"/>
      <c r="W11" s="13"/>
      <c r="X11" s="13"/>
      <c r="Y11" s="12"/>
      <c r="Z11" s="17"/>
      <c r="AA11" s="18"/>
      <c r="AB11" s="19"/>
      <c r="AC11" s="15"/>
      <c r="AD11" s="20"/>
      <c r="AE11" s="21"/>
      <c r="AF11" s="13">
        <v>5367</v>
      </c>
      <c r="AG11" s="13"/>
      <c r="AH11" s="12"/>
      <c r="AI11" s="13"/>
      <c r="AJ11" s="13"/>
      <c r="AK11" s="13"/>
      <c r="AL11" s="13"/>
      <c r="AM11" s="13"/>
      <c r="AN11" s="12"/>
      <c r="AO11" s="22"/>
      <c r="AP11" s="15"/>
      <c r="AQ11" s="16">
        <f t="shared" si="1"/>
        <v>5367</v>
      </c>
      <c r="AR11" s="12"/>
      <c r="AS11" s="13"/>
      <c r="AT11" s="13"/>
      <c r="AU11" s="13"/>
      <c r="AV11" s="13"/>
      <c r="AW11" s="13"/>
      <c r="AX11" s="12"/>
      <c r="AY11" s="13"/>
      <c r="AZ11" s="13"/>
      <c r="BA11" s="13"/>
      <c r="BB11" s="13"/>
      <c r="BC11" s="13"/>
      <c r="BD11" s="13"/>
      <c r="BE11" s="13"/>
      <c r="BF11" s="13"/>
      <c r="BG11" s="12"/>
      <c r="BH11" s="13"/>
      <c r="BI11" s="13"/>
      <c r="BJ11" s="13"/>
      <c r="BK11" s="13"/>
      <c r="BL11" s="13"/>
      <c r="BM11" s="13"/>
      <c r="BN11" s="13">
        <f t="shared" si="2"/>
        <v>0</v>
      </c>
      <c r="BO11" s="13"/>
      <c r="BP11" s="13"/>
      <c r="BQ11" s="12"/>
      <c r="BR11" s="13"/>
      <c r="BS11" s="13"/>
      <c r="BT11" s="13"/>
      <c r="BU11" s="13"/>
      <c r="BV11" s="13"/>
      <c r="BW11" s="12"/>
      <c r="BX11" s="12"/>
      <c r="BY11" s="13"/>
      <c r="BZ11" s="13">
        <f t="shared" si="3"/>
        <v>0</v>
      </c>
      <c r="CA11" s="12">
        <v>2</v>
      </c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>
        <f t="shared" si="4"/>
        <v>0</v>
      </c>
      <c r="CX11" s="13">
        <v>6</v>
      </c>
      <c r="CY11" s="13"/>
      <c r="CZ11" s="13"/>
      <c r="DA11" s="13"/>
      <c r="DB11" s="13"/>
      <c r="DC11" s="13"/>
      <c r="DD11" s="13"/>
      <c r="DE11" s="13"/>
      <c r="DF11" s="13"/>
      <c r="DG11" s="23"/>
      <c r="DH11" s="13"/>
      <c r="DI11" s="13">
        <f t="shared" si="5"/>
        <v>-6</v>
      </c>
    </row>
    <row r="12" spans="1:113" ht="15.5">
      <c r="A12" s="9">
        <v>10</v>
      </c>
      <c r="B12" s="9" t="s">
        <v>33</v>
      </c>
      <c r="C12" s="9">
        <v>13</v>
      </c>
      <c r="D12" s="9" t="s">
        <v>35</v>
      </c>
      <c r="E12" s="13" t="s">
        <v>38</v>
      </c>
      <c r="F12" s="11">
        <v>0.7</v>
      </c>
      <c r="G12" s="9" t="s">
        <v>21</v>
      </c>
      <c r="H12" s="12" t="s">
        <v>22</v>
      </c>
      <c r="I12" s="12">
        <v>60</v>
      </c>
      <c r="J12" s="12"/>
      <c r="K12" s="13"/>
      <c r="L12" s="13"/>
      <c r="M12" s="13"/>
      <c r="N12" s="13"/>
      <c r="O12" s="12"/>
      <c r="P12" s="13"/>
      <c r="Q12" s="13"/>
      <c r="R12" s="14"/>
      <c r="S12" s="15"/>
      <c r="T12" s="16">
        <f t="shared" si="0"/>
        <v>60</v>
      </c>
      <c r="U12" s="15">
        <v>16</v>
      </c>
      <c r="V12" s="13"/>
      <c r="W12" s="13"/>
      <c r="X12" s="13"/>
      <c r="Y12" s="12"/>
      <c r="Z12" s="17"/>
      <c r="AA12" s="18"/>
      <c r="AB12" s="19"/>
      <c r="AC12" s="15"/>
      <c r="AD12" s="20"/>
      <c r="AE12" s="21"/>
      <c r="AF12" s="13">
        <v>1633</v>
      </c>
      <c r="AG12" s="13"/>
      <c r="AH12" s="12"/>
      <c r="AI12" s="13"/>
      <c r="AJ12" s="13"/>
      <c r="AK12" s="13"/>
      <c r="AL12" s="13"/>
      <c r="AM12" s="13"/>
      <c r="AN12" s="12"/>
      <c r="AO12" s="22"/>
      <c r="AP12" s="15"/>
      <c r="AQ12" s="16">
        <f t="shared" si="1"/>
        <v>1633</v>
      </c>
      <c r="AR12" s="12"/>
      <c r="AS12" s="13"/>
      <c r="AT12" s="13"/>
      <c r="AU12" s="13"/>
      <c r="AV12" s="13"/>
      <c r="AW12" s="13"/>
      <c r="AX12" s="12"/>
      <c r="AY12" s="13"/>
      <c r="AZ12" s="13"/>
      <c r="BA12" s="13"/>
      <c r="BB12" s="13"/>
      <c r="BC12" s="13"/>
      <c r="BD12" s="13"/>
      <c r="BE12" s="13"/>
      <c r="BF12" s="13"/>
      <c r="BG12" s="12"/>
      <c r="BH12" s="13"/>
      <c r="BI12" s="13"/>
      <c r="BJ12" s="13"/>
      <c r="BK12" s="13"/>
      <c r="BL12" s="13"/>
      <c r="BM12" s="13"/>
      <c r="BN12" s="13">
        <f t="shared" si="2"/>
        <v>0</v>
      </c>
      <c r="BO12" s="13"/>
      <c r="BP12" s="13"/>
      <c r="BQ12" s="12"/>
      <c r="BR12" s="13"/>
      <c r="BS12" s="13"/>
      <c r="BT12" s="13"/>
      <c r="BU12" s="13"/>
      <c r="BV12" s="13"/>
      <c r="BW12" s="12"/>
      <c r="BX12" s="12"/>
      <c r="BY12" s="13"/>
      <c r="BZ12" s="13">
        <f t="shared" si="3"/>
        <v>0</v>
      </c>
      <c r="CA12" s="12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>
        <f t="shared" si="4"/>
        <v>0</v>
      </c>
      <c r="CX12" s="13">
        <v>2</v>
      </c>
      <c r="CY12" s="13"/>
      <c r="CZ12" s="13"/>
      <c r="DA12" s="13"/>
      <c r="DB12" s="13"/>
      <c r="DC12" s="13"/>
      <c r="DD12" s="13"/>
      <c r="DE12" s="13"/>
      <c r="DF12" s="13"/>
      <c r="DG12" s="23"/>
      <c r="DH12" s="13"/>
      <c r="DI12" s="13">
        <f t="shared" si="5"/>
        <v>-2</v>
      </c>
    </row>
    <row r="13" spans="1:113" ht="15.5">
      <c r="A13" s="9">
        <v>11</v>
      </c>
      <c r="B13" s="9" t="s">
        <v>33</v>
      </c>
      <c r="C13" s="9">
        <v>14</v>
      </c>
      <c r="D13" s="9" t="s">
        <v>35</v>
      </c>
      <c r="E13" s="13" t="s">
        <v>39</v>
      </c>
      <c r="F13" s="11">
        <v>0.4</v>
      </c>
      <c r="G13" s="9" t="s">
        <v>21</v>
      </c>
      <c r="H13" s="12" t="s">
        <v>22</v>
      </c>
      <c r="I13" s="12">
        <v>44</v>
      </c>
      <c r="J13" s="12"/>
      <c r="K13" s="13"/>
      <c r="L13" s="13"/>
      <c r="M13" s="13"/>
      <c r="N13" s="13"/>
      <c r="O13" s="12"/>
      <c r="P13" s="13"/>
      <c r="Q13" s="13"/>
      <c r="R13" s="14"/>
      <c r="S13" s="15"/>
      <c r="T13" s="16">
        <f t="shared" si="0"/>
        <v>44</v>
      </c>
      <c r="U13" s="15">
        <v>6</v>
      </c>
      <c r="V13" s="13"/>
      <c r="W13" s="13"/>
      <c r="X13" s="13"/>
      <c r="Y13" s="12"/>
      <c r="Z13" s="17"/>
      <c r="AA13" s="18"/>
      <c r="AB13" s="19"/>
      <c r="AC13" s="15"/>
      <c r="AD13" s="20"/>
      <c r="AE13" s="21"/>
      <c r="AF13" s="13">
        <v>933</v>
      </c>
      <c r="AG13" s="13"/>
      <c r="AH13" s="12"/>
      <c r="AI13" s="13"/>
      <c r="AJ13" s="13"/>
      <c r="AK13" s="13"/>
      <c r="AL13" s="13"/>
      <c r="AM13" s="13"/>
      <c r="AN13" s="12"/>
      <c r="AO13" s="22"/>
      <c r="AP13" s="15"/>
      <c r="AQ13" s="16">
        <f t="shared" si="1"/>
        <v>933</v>
      </c>
      <c r="AR13" s="12"/>
      <c r="AS13" s="13"/>
      <c r="AT13" s="13"/>
      <c r="AU13" s="13"/>
      <c r="AV13" s="13"/>
      <c r="AW13" s="13"/>
      <c r="AX13" s="12"/>
      <c r="AY13" s="13"/>
      <c r="AZ13" s="13"/>
      <c r="BA13" s="13"/>
      <c r="BB13" s="13"/>
      <c r="BC13" s="13">
        <v>40</v>
      </c>
      <c r="BD13" s="13"/>
      <c r="BE13" s="13"/>
      <c r="BF13" s="13"/>
      <c r="BG13" s="12"/>
      <c r="BH13" s="13"/>
      <c r="BI13" s="13"/>
      <c r="BJ13" s="13"/>
      <c r="BK13" s="13"/>
      <c r="BL13" s="13"/>
      <c r="BM13" s="13"/>
      <c r="BN13" s="13">
        <f t="shared" si="2"/>
        <v>-40</v>
      </c>
      <c r="BO13" s="13"/>
      <c r="BP13" s="13"/>
      <c r="BQ13" s="12"/>
      <c r="BR13" s="13"/>
      <c r="BS13" s="13"/>
      <c r="BT13" s="13"/>
      <c r="BU13" s="13"/>
      <c r="BV13" s="13"/>
      <c r="BW13" s="12"/>
      <c r="BX13" s="12"/>
      <c r="BY13" s="13"/>
      <c r="BZ13" s="13">
        <f t="shared" si="3"/>
        <v>0</v>
      </c>
      <c r="CA13" s="12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>
        <f t="shared" si="4"/>
        <v>0</v>
      </c>
      <c r="CX13" s="13">
        <v>1</v>
      </c>
      <c r="CY13" s="13"/>
      <c r="CZ13" s="13"/>
      <c r="DA13" s="13"/>
      <c r="DB13" s="13"/>
      <c r="DC13" s="13"/>
      <c r="DD13" s="13"/>
      <c r="DE13" s="13"/>
      <c r="DF13" s="13"/>
      <c r="DG13" s="23"/>
      <c r="DH13" s="13"/>
      <c r="DI13" s="13">
        <f t="shared" si="5"/>
        <v>-1</v>
      </c>
    </row>
    <row r="14" spans="1:113" ht="15.5">
      <c r="A14" s="9">
        <v>12</v>
      </c>
      <c r="B14" s="9" t="s">
        <v>40</v>
      </c>
      <c r="C14" s="9"/>
      <c r="D14" s="9"/>
      <c r="E14" s="13" t="s">
        <v>41</v>
      </c>
      <c r="F14" s="11">
        <v>34</v>
      </c>
      <c r="G14" s="9" t="s">
        <v>21</v>
      </c>
      <c r="H14" s="12" t="s">
        <v>22</v>
      </c>
      <c r="I14" s="12">
        <v>266</v>
      </c>
      <c r="J14" s="12"/>
      <c r="K14" s="13"/>
      <c r="L14" s="13"/>
      <c r="M14" s="13"/>
      <c r="N14" s="13"/>
      <c r="O14" s="12"/>
      <c r="P14" s="13"/>
      <c r="Q14" s="13"/>
      <c r="R14" s="14"/>
      <c r="S14" s="15"/>
      <c r="T14" s="16">
        <f t="shared" si="0"/>
        <v>266</v>
      </c>
      <c r="U14" s="15">
        <v>68</v>
      </c>
      <c r="V14" s="13"/>
      <c r="W14" s="13"/>
      <c r="X14" s="13"/>
      <c r="Y14" s="12"/>
      <c r="Z14" s="17"/>
      <c r="AA14" s="18"/>
      <c r="AB14" s="19"/>
      <c r="AC14" s="15"/>
      <c r="AD14" s="20"/>
      <c r="AE14" s="21"/>
      <c r="AF14" s="13">
        <v>79333</v>
      </c>
      <c r="AG14" s="13"/>
      <c r="AH14" s="12"/>
      <c r="AI14" s="13"/>
      <c r="AJ14" s="13"/>
      <c r="AK14" s="13"/>
      <c r="AL14" s="13"/>
      <c r="AM14" s="13"/>
      <c r="AN14" s="12"/>
      <c r="AO14" s="22"/>
      <c r="AP14" s="15"/>
      <c r="AQ14" s="16">
        <f t="shared" si="1"/>
        <v>79333</v>
      </c>
      <c r="AR14" s="12"/>
      <c r="AS14" s="13"/>
      <c r="AT14" s="13"/>
      <c r="AU14" s="13"/>
      <c r="AV14" s="13"/>
      <c r="AW14" s="13"/>
      <c r="AX14" s="12"/>
      <c r="AY14" s="13"/>
      <c r="AZ14" s="13"/>
      <c r="BA14" s="13"/>
      <c r="BB14" s="13"/>
      <c r="BC14" s="13"/>
      <c r="BD14" s="13"/>
      <c r="BE14" s="13"/>
      <c r="BF14" s="13"/>
      <c r="BG14" s="12"/>
      <c r="BH14" s="13"/>
      <c r="BI14" s="13"/>
      <c r="BJ14" s="13"/>
      <c r="BK14" s="13"/>
      <c r="BL14" s="13"/>
      <c r="BM14" s="13"/>
      <c r="BN14" s="13">
        <f t="shared" si="2"/>
        <v>0</v>
      </c>
      <c r="BO14" s="13">
        <v>3000</v>
      </c>
      <c r="BP14" s="13"/>
      <c r="BQ14" s="12"/>
      <c r="BR14" s="13"/>
      <c r="BS14" s="13"/>
      <c r="BT14" s="13"/>
      <c r="BU14" s="13"/>
      <c r="BV14" s="13"/>
      <c r="BW14" s="12"/>
      <c r="BX14" s="12"/>
      <c r="BY14" s="13"/>
      <c r="BZ14" s="13">
        <f t="shared" si="3"/>
        <v>-3000</v>
      </c>
      <c r="CA14" s="12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>
        <v>5</v>
      </c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>
        <f t="shared" si="4"/>
        <v>-5</v>
      </c>
      <c r="CX14" s="13">
        <v>4</v>
      </c>
      <c r="CY14" s="13"/>
      <c r="CZ14" s="13"/>
      <c r="DA14" s="13"/>
      <c r="DB14" s="13"/>
      <c r="DC14" s="13"/>
      <c r="DD14" s="13"/>
      <c r="DE14" s="13"/>
      <c r="DF14" s="13"/>
      <c r="DG14" s="23"/>
      <c r="DH14" s="13"/>
      <c r="DI14" s="13">
        <f t="shared" si="5"/>
        <v>-4</v>
      </c>
    </row>
    <row r="15" spans="1:113" ht="15.5">
      <c r="A15" s="9">
        <v>13</v>
      </c>
      <c r="B15" s="9" t="s">
        <v>40</v>
      </c>
      <c r="C15" s="9">
        <v>11</v>
      </c>
      <c r="D15" s="9" t="s">
        <v>35</v>
      </c>
      <c r="E15" s="13" t="s">
        <v>42</v>
      </c>
      <c r="F15" s="11">
        <v>0.9</v>
      </c>
      <c r="G15" s="9" t="s">
        <v>21</v>
      </c>
      <c r="H15" s="12" t="s">
        <v>22</v>
      </c>
      <c r="I15" s="12">
        <v>26</v>
      </c>
      <c r="J15" s="12"/>
      <c r="K15" s="13"/>
      <c r="L15" s="13"/>
      <c r="M15" s="13"/>
      <c r="N15" s="13"/>
      <c r="O15" s="12"/>
      <c r="P15" s="13"/>
      <c r="Q15" s="13"/>
      <c r="R15" s="14"/>
      <c r="S15" s="15"/>
      <c r="T15" s="16">
        <f t="shared" si="0"/>
        <v>26</v>
      </c>
      <c r="U15" s="15">
        <v>8</v>
      </c>
      <c r="V15" s="13"/>
      <c r="W15" s="13"/>
      <c r="X15" s="13"/>
      <c r="Y15" s="12"/>
      <c r="Z15" s="17"/>
      <c r="AA15" s="18"/>
      <c r="AB15" s="19"/>
      <c r="AC15" s="15"/>
      <c r="AD15" s="20"/>
      <c r="AE15" s="21"/>
      <c r="AF15" s="13">
        <v>2100</v>
      </c>
      <c r="AG15" s="13"/>
      <c r="AH15" s="12"/>
      <c r="AI15" s="13"/>
      <c r="AJ15" s="13"/>
      <c r="AK15" s="13"/>
      <c r="AL15" s="13"/>
      <c r="AM15" s="13"/>
      <c r="AN15" s="12"/>
      <c r="AO15" s="22"/>
      <c r="AP15" s="15"/>
      <c r="AQ15" s="16">
        <f t="shared" si="1"/>
        <v>2100</v>
      </c>
      <c r="AR15" s="12"/>
      <c r="AS15" s="13"/>
      <c r="AT15" s="13"/>
      <c r="AU15" s="13"/>
      <c r="AV15" s="13"/>
      <c r="AW15" s="13"/>
      <c r="AX15" s="12"/>
      <c r="AY15" s="13"/>
      <c r="AZ15" s="13"/>
      <c r="BA15" s="13"/>
      <c r="BB15" s="13"/>
      <c r="BC15" s="13"/>
      <c r="BD15" s="13"/>
      <c r="BE15" s="13"/>
      <c r="BF15" s="13"/>
      <c r="BG15" s="12"/>
      <c r="BH15" s="13"/>
      <c r="BI15" s="13"/>
      <c r="BJ15" s="13"/>
      <c r="BK15" s="13"/>
      <c r="BL15" s="13"/>
      <c r="BM15" s="13"/>
      <c r="BN15" s="13">
        <f t="shared" si="2"/>
        <v>0</v>
      </c>
      <c r="BO15" s="13"/>
      <c r="BP15" s="13"/>
      <c r="BQ15" s="12"/>
      <c r="BR15" s="13"/>
      <c r="BS15" s="13"/>
      <c r="BT15" s="13"/>
      <c r="BU15" s="13"/>
      <c r="BV15" s="13"/>
      <c r="BW15" s="12"/>
      <c r="BX15" s="12"/>
      <c r="BY15" s="13"/>
      <c r="BZ15" s="13">
        <f t="shared" si="3"/>
        <v>0</v>
      </c>
      <c r="CA15" s="12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>
        <f t="shared" si="4"/>
        <v>0</v>
      </c>
      <c r="CX15" s="13">
        <v>2</v>
      </c>
      <c r="CY15" s="13"/>
      <c r="CZ15" s="13"/>
      <c r="DA15" s="13"/>
      <c r="DB15" s="13"/>
      <c r="DC15" s="13"/>
      <c r="DD15" s="13"/>
      <c r="DE15" s="13"/>
      <c r="DF15" s="13"/>
      <c r="DG15" s="23"/>
      <c r="DH15" s="13"/>
      <c r="DI15" s="13">
        <f t="shared" si="5"/>
        <v>-2</v>
      </c>
    </row>
    <row r="16" spans="1:113" ht="15.5">
      <c r="A16" s="9">
        <v>14</v>
      </c>
      <c r="B16" s="9" t="s">
        <v>40</v>
      </c>
      <c r="C16" s="9">
        <v>12</v>
      </c>
      <c r="D16" s="9" t="s">
        <v>35</v>
      </c>
      <c r="E16" s="13" t="s">
        <v>43</v>
      </c>
      <c r="F16" s="11">
        <v>0.9</v>
      </c>
      <c r="G16" s="9" t="s">
        <v>21</v>
      </c>
      <c r="H16" s="12" t="s">
        <v>22</v>
      </c>
      <c r="I16" s="12">
        <v>22</v>
      </c>
      <c r="J16" s="12"/>
      <c r="K16" s="13"/>
      <c r="L16" s="13"/>
      <c r="M16" s="13"/>
      <c r="N16" s="13"/>
      <c r="O16" s="12"/>
      <c r="P16" s="13"/>
      <c r="Q16" s="13"/>
      <c r="R16" s="14"/>
      <c r="S16" s="15"/>
      <c r="T16" s="16">
        <f t="shared" si="0"/>
        <v>22</v>
      </c>
      <c r="U16" s="15">
        <v>10</v>
      </c>
      <c r="V16" s="13"/>
      <c r="W16" s="13"/>
      <c r="X16" s="13"/>
      <c r="Y16" s="12"/>
      <c r="Z16" s="17"/>
      <c r="AA16" s="18"/>
      <c r="AB16" s="19"/>
      <c r="AC16" s="15"/>
      <c r="AD16" s="20"/>
      <c r="AE16" s="21"/>
      <c r="AF16" s="13">
        <v>2100</v>
      </c>
      <c r="AG16" s="13"/>
      <c r="AH16" s="12"/>
      <c r="AI16" s="13"/>
      <c r="AJ16" s="13"/>
      <c r="AK16" s="13"/>
      <c r="AL16" s="13"/>
      <c r="AM16" s="13"/>
      <c r="AN16" s="12"/>
      <c r="AO16" s="22"/>
      <c r="AP16" s="15"/>
      <c r="AQ16" s="16">
        <f t="shared" si="1"/>
        <v>2100</v>
      </c>
      <c r="AR16" s="12"/>
      <c r="AS16" s="13"/>
      <c r="AT16" s="13"/>
      <c r="AU16" s="13"/>
      <c r="AV16" s="13"/>
      <c r="AW16" s="13"/>
      <c r="AX16" s="12"/>
      <c r="AY16" s="13"/>
      <c r="AZ16" s="13"/>
      <c r="BA16" s="13"/>
      <c r="BB16" s="13"/>
      <c r="BC16" s="13"/>
      <c r="BD16" s="13"/>
      <c r="BE16" s="13"/>
      <c r="BF16" s="13"/>
      <c r="BG16" s="12"/>
      <c r="BH16" s="13"/>
      <c r="BI16" s="13"/>
      <c r="BJ16" s="13"/>
      <c r="BK16" s="13"/>
      <c r="BL16" s="13"/>
      <c r="BM16" s="13"/>
      <c r="BN16" s="13">
        <f t="shared" si="2"/>
        <v>0</v>
      </c>
      <c r="BO16" s="13"/>
      <c r="BP16" s="13"/>
      <c r="BQ16" s="12"/>
      <c r="BR16" s="13"/>
      <c r="BS16" s="13"/>
      <c r="BT16" s="13"/>
      <c r="BU16" s="13"/>
      <c r="BV16" s="13"/>
      <c r="BW16" s="12"/>
      <c r="BX16" s="12"/>
      <c r="BY16" s="13"/>
      <c r="BZ16" s="13">
        <f t="shared" si="3"/>
        <v>0</v>
      </c>
      <c r="CA16" s="12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>
        <f t="shared" si="4"/>
        <v>0</v>
      </c>
      <c r="CX16" s="13">
        <v>2</v>
      </c>
      <c r="CY16" s="13"/>
      <c r="CZ16" s="13"/>
      <c r="DA16" s="13"/>
      <c r="DB16" s="13"/>
      <c r="DC16" s="13"/>
      <c r="DD16" s="13"/>
      <c r="DE16" s="13"/>
      <c r="DF16" s="13"/>
      <c r="DG16" s="23"/>
      <c r="DH16" s="13"/>
      <c r="DI16" s="13">
        <f t="shared" si="5"/>
        <v>-2</v>
      </c>
    </row>
    <row r="17" spans="1:113" ht="15.5">
      <c r="A17" s="9">
        <v>15</v>
      </c>
      <c r="B17" s="9" t="s">
        <v>40</v>
      </c>
      <c r="C17" s="9">
        <v>13</v>
      </c>
      <c r="D17" s="9" t="s">
        <v>35</v>
      </c>
      <c r="E17" s="13" t="s">
        <v>44</v>
      </c>
      <c r="F17" s="11">
        <v>1.2</v>
      </c>
      <c r="G17" s="9" t="s">
        <v>21</v>
      </c>
      <c r="H17" s="12" t="s">
        <v>22</v>
      </c>
      <c r="I17" s="12">
        <v>26</v>
      </c>
      <c r="J17" s="12"/>
      <c r="K17" s="13"/>
      <c r="L17" s="13"/>
      <c r="M17" s="13"/>
      <c r="N17" s="13"/>
      <c r="O17" s="12"/>
      <c r="P17" s="13"/>
      <c r="Q17" s="13"/>
      <c r="R17" s="14"/>
      <c r="S17" s="15"/>
      <c r="T17" s="16">
        <f t="shared" si="0"/>
        <v>26</v>
      </c>
      <c r="U17" s="15">
        <v>20</v>
      </c>
      <c r="V17" s="13"/>
      <c r="W17" s="13"/>
      <c r="X17" s="13"/>
      <c r="Y17" s="12"/>
      <c r="Z17" s="17"/>
      <c r="AA17" s="18"/>
      <c r="AB17" s="19"/>
      <c r="AC17" s="15"/>
      <c r="AD17" s="20"/>
      <c r="AE17" s="21"/>
      <c r="AF17" s="13">
        <v>2800</v>
      </c>
      <c r="AG17" s="13"/>
      <c r="AH17" s="12"/>
      <c r="AI17" s="13"/>
      <c r="AJ17" s="13"/>
      <c r="AK17" s="13"/>
      <c r="AL17" s="13"/>
      <c r="AM17" s="13"/>
      <c r="AN17" s="12"/>
      <c r="AO17" s="22"/>
      <c r="AP17" s="15"/>
      <c r="AQ17" s="16">
        <f t="shared" si="1"/>
        <v>2800</v>
      </c>
      <c r="AR17" s="12"/>
      <c r="AS17" s="13"/>
      <c r="AT17" s="13"/>
      <c r="AU17" s="13"/>
      <c r="AV17" s="13"/>
      <c r="AW17" s="13"/>
      <c r="AX17" s="12"/>
      <c r="AY17" s="13"/>
      <c r="AZ17" s="13"/>
      <c r="BA17" s="13"/>
      <c r="BB17" s="13"/>
      <c r="BC17" s="13">
        <v>60</v>
      </c>
      <c r="BD17" s="13"/>
      <c r="BE17" s="13"/>
      <c r="BF17" s="13"/>
      <c r="BG17" s="12"/>
      <c r="BH17" s="13"/>
      <c r="BI17" s="13"/>
      <c r="BJ17" s="13"/>
      <c r="BK17" s="13"/>
      <c r="BL17" s="13"/>
      <c r="BM17" s="13"/>
      <c r="BN17" s="13">
        <f t="shared" si="2"/>
        <v>-60</v>
      </c>
      <c r="BO17" s="13"/>
      <c r="BP17" s="13"/>
      <c r="BQ17" s="12"/>
      <c r="BR17" s="13"/>
      <c r="BS17" s="13"/>
      <c r="BT17" s="13"/>
      <c r="BU17" s="13"/>
      <c r="BV17" s="13"/>
      <c r="BW17" s="12"/>
      <c r="BX17" s="12"/>
      <c r="BY17" s="13"/>
      <c r="BZ17" s="13">
        <f t="shared" si="3"/>
        <v>0</v>
      </c>
      <c r="CA17" s="12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>
        <f t="shared" si="4"/>
        <v>0</v>
      </c>
      <c r="CX17" s="13">
        <v>2</v>
      </c>
      <c r="CY17" s="13"/>
      <c r="CZ17" s="13"/>
      <c r="DA17" s="13"/>
      <c r="DB17" s="13"/>
      <c r="DC17" s="13"/>
      <c r="DD17" s="13"/>
      <c r="DE17" s="13"/>
      <c r="DF17" s="13"/>
      <c r="DG17" s="23"/>
      <c r="DH17" s="13"/>
      <c r="DI17" s="13">
        <f t="shared" si="5"/>
        <v>-2</v>
      </c>
    </row>
    <row r="18" spans="1:113" ht="15.5">
      <c r="A18" s="9">
        <v>16</v>
      </c>
      <c r="B18" s="9" t="s">
        <v>40</v>
      </c>
      <c r="C18" s="9">
        <v>14</v>
      </c>
      <c r="D18" s="9" t="s">
        <v>35</v>
      </c>
      <c r="E18" s="13" t="s">
        <v>45</v>
      </c>
      <c r="F18" s="11">
        <v>2.2999999999999998</v>
      </c>
      <c r="G18" s="9" t="s">
        <v>21</v>
      </c>
      <c r="H18" s="12" t="s">
        <v>22</v>
      </c>
      <c r="I18" s="12">
        <v>84</v>
      </c>
      <c r="J18" s="12"/>
      <c r="K18" s="13"/>
      <c r="L18" s="13"/>
      <c r="M18" s="13"/>
      <c r="N18" s="13"/>
      <c r="O18" s="12"/>
      <c r="P18" s="13"/>
      <c r="Q18" s="13"/>
      <c r="R18" s="14"/>
      <c r="S18" s="15"/>
      <c r="T18" s="16">
        <f t="shared" si="0"/>
        <v>84</v>
      </c>
      <c r="U18" s="15">
        <v>40</v>
      </c>
      <c r="V18" s="13"/>
      <c r="W18" s="13"/>
      <c r="X18" s="13"/>
      <c r="Y18" s="12"/>
      <c r="Z18" s="17"/>
      <c r="AA18" s="18"/>
      <c r="AB18" s="19"/>
      <c r="AC18" s="15"/>
      <c r="AD18" s="20"/>
      <c r="AE18" s="21"/>
      <c r="AF18" s="13">
        <v>5367</v>
      </c>
      <c r="AG18" s="13"/>
      <c r="AH18" s="12"/>
      <c r="AI18" s="13"/>
      <c r="AJ18" s="13"/>
      <c r="AK18" s="13"/>
      <c r="AL18" s="13"/>
      <c r="AM18" s="13"/>
      <c r="AN18" s="12"/>
      <c r="AO18" s="22"/>
      <c r="AP18" s="15"/>
      <c r="AQ18" s="16">
        <f t="shared" si="1"/>
        <v>5367</v>
      </c>
      <c r="AR18" s="12"/>
      <c r="AS18" s="13"/>
      <c r="AT18" s="13"/>
      <c r="AU18" s="13"/>
      <c r="AV18" s="13"/>
      <c r="AW18" s="13"/>
      <c r="AX18" s="12"/>
      <c r="AY18" s="13"/>
      <c r="AZ18" s="13"/>
      <c r="BA18" s="13"/>
      <c r="BB18" s="13"/>
      <c r="BC18" s="13"/>
      <c r="BD18" s="13"/>
      <c r="BE18" s="13"/>
      <c r="BF18" s="13"/>
      <c r="BG18" s="12"/>
      <c r="BH18" s="13"/>
      <c r="BI18" s="13"/>
      <c r="BJ18" s="13"/>
      <c r="BK18" s="13"/>
      <c r="BL18" s="13"/>
      <c r="BM18" s="13"/>
      <c r="BN18" s="13">
        <f t="shared" si="2"/>
        <v>0</v>
      </c>
      <c r="BO18" s="13"/>
      <c r="BP18" s="13"/>
      <c r="BQ18" s="12"/>
      <c r="BR18" s="13"/>
      <c r="BS18" s="13"/>
      <c r="BT18" s="13"/>
      <c r="BU18" s="13"/>
      <c r="BV18" s="13"/>
      <c r="BW18" s="12"/>
      <c r="BX18" s="12"/>
      <c r="BY18" s="13"/>
      <c r="BZ18" s="13">
        <f t="shared" si="3"/>
        <v>0</v>
      </c>
      <c r="CA18" s="12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>
        <f t="shared" si="4"/>
        <v>0</v>
      </c>
      <c r="CX18" s="13">
        <v>2</v>
      </c>
      <c r="CY18" s="13"/>
      <c r="CZ18" s="13"/>
      <c r="DA18" s="13"/>
      <c r="DB18" s="13"/>
      <c r="DC18" s="13"/>
      <c r="DD18" s="13"/>
      <c r="DE18" s="13"/>
      <c r="DF18" s="13"/>
      <c r="DG18" s="23"/>
      <c r="DH18" s="13"/>
      <c r="DI18" s="13">
        <f t="shared" si="5"/>
        <v>-2</v>
      </c>
    </row>
    <row r="19" spans="1:113" ht="15.5">
      <c r="A19" s="9">
        <v>17</v>
      </c>
      <c r="B19" s="9" t="s">
        <v>40</v>
      </c>
      <c r="C19" s="9">
        <v>15</v>
      </c>
      <c r="D19" s="9" t="s">
        <v>35</v>
      </c>
      <c r="E19" s="13" t="s">
        <v>46</v>
      </c>
      <c r="F19" s="11">
        <v>1.1000000000000001</v>
      </c>
      <c r="G19" s="9" t="s">
        <v>21</v>
      </c>
      <c r="H19" s="12" t="s">
        <v>22</v>
      </c>
      <c r="I19" s="12">
        <v>50</v>
      </c>
      <c r="J19" s="12"/>
      <c r="K19" s="13"/>
      <c r="L19" s="13"/>
      <c r="M19" s="13"/>
      <c r="N19" s="13"/>
      <c r="O19" s="12"/>
      <c r="P19" s="13"/>
      <c r="Q19" s="13"/>
      <c r="R19" s="14"/>
      <c r="S19" s="15"/>
      <c r="T19" s="16">
        <f t="shared" si="0"/>
        <v>50</v>
      </c>
      <c r="U19" s="15">
        <v>24</v>
      </c>
      <c r="V19" s="13"/>
      <c r="W19" s="13"/>
      <c r="X19" s="13"/>
      <c r="Y19" s="12"/>
      <c r="Z19" s="17"/>
      <c r="AA19" s="18"/>
      <c r="AB19" s="19"/>
      <c r="AC19" s="15"/>
      <c r="AD19" s="20"/>
      <c r="AE19" s="21"/>
      <c r="AF19" s="13">
        <v>2567</v>
      </c>
      <c r="AG19" s="13"/>
      <c r="AH19" s="12"/>
      <c r="AI19" s="13"/>
      <c r="AJ19" s="13"/>
      <c r="AK19" s="13"/>
      <c r="AL19" s="13"/>
      <c r="AM19" s="13"/>
      <c r="AN19" s="12"/>
      <c r="AO19" s="22"/>
      <c r="AP19" s="15"/>
      <c r="AQ19" s="16">
        <f t="shared" si="1"/>
        <v>2567</v>
      </c>
      <c r="AR19" s="12"/>
      <c r="AS19" s="13"/>
      <c r="AT19" s="13"/>
      <c r="AU19" s="13"/>
      <c r="AV19" s="13"/>
      <c r="AW19" s="13"/>
      <c r="AX19" s="12"/>
      <c r="AY19" s="13"/>
      <c r="AZ19" s="13"/>
      <c r="BA19" s="13"/>
      <c r="BB19" s="13"/>
      <c r="BC19" s="13"/>
      <c r="BD19" s="13"/>
      <c r="BE19" s="13"/>
      <c r="BF19" s="13"/>
      <c r="BG19" s="12"/>
      <c r="BH19" s="13"/>
      <c r="BI19" s="13"/>
      <c r="BJ19" s="13"/>
      <c r="BK19" s="13"/>
      <c r="BL19" s="13"/>
      <c r="BM19" s="13"/>
      <c r="BN19" s="13">
        <f t="shared" si="2"/>
        <v>0</v>
      </c>
      <c r="BO19" s="13"/>
      <c r="BP19" s="13"/>
      <c r="BQ19" s="12"/>
      <c r="BR19" s="13"/>
      <c r="BS19" s="13"/>
      <c r="BT19" s="13"/>
      <c r="BU19" s="13"/>
      <c r="BV19" s="13"/>
      <c r="BW19" s="12"/>
      <c r="BX19" s="12"/>
      <c r="BY19" s="13"/>
      <c r="BZ19" s="13">
        <f t="shared" si="3"/>
        <v>0</v>
      </c>
      <c r="CA19" s="12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>
        <f t="shared" si="4"/>
        <v>0</v>
      </c>
      <c r="CX19" s="13">
        <v>2</v>
      </c>
      <c r="CY19" s="13"/>
      <c r="CZ19" s="13"/>
      <c r="DA19" s="13"/>
      <c r="DB19" s="13"/>
      <c r="DC19" s="13"/>
      <c r="DD19" s="13"/>
      <c r="DE19" s="13"/>
      <c r="DF19" s="13"/>
      <c r="DG19" s="23"/>
      <c r="DH19" s="13"/>
      <c r="DI19" s="13">
        <f t="shared" si="5"/>
        <v>-2</v>
      </c>
    </row>
    <row r="20" spans="1:113" ht="15.5">
      <c r="A20" s="9">
        <v>18</v>
      </c>
      <c r="B20" s="9" t="s">
        <v>47</v>
      </c>
      <c r="C20" s="9"/>
      <c r="D20" s="9"/>
      <c r="E20" s="13" t="s">
        <v>48</v>
      </c>
      <c r="F20" s="11">
        <v>39.1</v>
      </c>
      <c r="G20" s="9" t="s">
        <v>21</v>
      </c>
      <c r="H20" s="12" t="s">
        <v>49</v>
      </c>
      <c r="I20" s="12">
        <v>282</v>
      </c>
      <c r="J20" s="12"/>
      <c r="K20" s="13"/>
      <c r="L20" s="13"/>
      <c r="M20" s="13">
        <v>120</v>
      </c>
      <c r="N20" s="13"/>
      <c r="O20" s="12">
        <v>484</v>
      </c>
      <c r="P20" s="13"/>
      <c r="Q20" s="13">
        <v>7</v>
      </c>
      <c r="R20" s="14"/>
      <c r="S20" s="15"/>
      <c r="T20" s="16">
        <f t="shared" si="0"/>
        <v>-329</v>
      </c>
      <c r="U20" s="15">
        <v>78</v>
      </c>
      <c r="V20" s="13"/>
      <c r="W20" s="13"/>
      <c r="X20" s="13"/>
      <c r="Y20" s="12">
        <v>10</v>
      </c>
      <c r="Z20" s="17"/>
      <c r="AA20" s="18"/>
      <c r="AB20" s="19"/>
      <c r="AC20" s="15">
        <v>3</v>
      </c>
      <c r="AD20" s="20"/>
      <c r="AE20" s="21"/>
      <c r="AF20" s="13">
        <v>91233</v>
      </c>
      <c r="AG20" s="13"/>
      <c r="AH20" s="12"/>
      <c r="AI20" s="13"/>
      <c r="AJ20" s="13"/>
      <c r="AK20" s="13"/>
      <c r="AL20" s="13"/>
      <c r="AM20" s="13"/>
      <c r="AN20" s="12"/>
      <c r="AO20" s="22"/>
      <c r="AP20" s="15"/>
      <c r="AQ20" s="16">
        <f t="shared" si="1"/>
        <v>91233</v>
      </c>
      <c r="AR20" s="12"/>
      <c r="AS20" s="13"/>
      <c r="AT20" s="13"/>
      <c r="AU20" s="13"/>
      <c r="AV20" s="13"/>
      <c r="AW20" s="13"/>
      <c r="AX20" s="12"/>
      <c r="AY20" s="13"/>
      <c r="AZ20" s="13"/>
      <c r="BA20" s="13"/>
      <c r="BB20" s="13"/>
      <c r="BC20" s="13">
        <v>215</v>
      </c>
      <c r="BD20" s="13"/>
      <c r="BE20" s="13"/>
      <c r="BF20" s="13"/>
      <c r="BG20" s="12"/>
      <c r="BH20" s="13"/>
      <c r="BI20" s="13"/>
      <c r="BJ20" s="13"/>
      <c r="BK20" s="13"/>
      <c r="BL20" s="13"/>
      <c r="BM20" s="13"/>
      <c r="BN20" s="13">
        <f t="shared" si="2"/>
        <v>-215</v>
      </c>
      <c r="BO20" s="13">
        <v>1840</v>
      </c>
      <c r="BP20" s="13"/>
      <c r="BQ20" s="12"/>
      <c r="BR20" s="13"/>
      <c r="BS20" s="13"/>
      <c r="BT20" s="13"/>
      <c r="BU20" s="13"/>
      <c r="BV20" s="13"/>
      <c r="BW20" s="12"/>
      <c r="BX20" s="12"/>
      <c r="BY20" s="13"/>
      <c r="BZ20" s="13">
        <f t="shared" si="3"/>
        <v>-1840</v>
      </c>
      <c r="CA20" s="12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>
        <v>5</v>
      </c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>
        <f t="shared" si="4"/>
        <v>-5</v>
      </c>
      <c r="CX20" s="13">
        <v>4</v>
      </c>
      <c r="CY20" s="13"/>
      <c r="CZ20" s="13"/>
      <c r="DA20" s="13"/>
      <c r="DB20" s="13"/>
      <c r="DC20" s="13"/>
      <c r="DD20" s="13"/>
      <c r="DE20" s="13"/>
      <c r="DF20" s="13"/>
      <c r="DG20" s="23"/>
      <c r="DH20" s="13"/>
      <c r="DI20" s="13">
        <f t="shared" si="5"/>
        <v>-4</v>
      </c>
    </row>
    <row r="21" spans="1:113" ht="15.5">
      <c r="A21" s="9">
        <v>19</v>
      </c>
      <c r="B21" s="9" t="s">
        <v>50</v>
      </c>
      <c r="C21" s="9"/>
      <c r="D21" s="9"/>
      <c r="E21" s="13" t="s">
        <v>51</v>
      </c>
      <c r="F21" s="11">
        <v>55.7</v>
      </c>
      <c r="G21" s="9" t="s">
        <v>21</v>
      </c>
      <c r="H21" s="12" t="s">
        <v>22</v>
      </c>
      <c r="I21" s="12">
        <v>800</v>
      </c>
      <c r="J21" s="12"/>
      <c r="K21" s="13"/>
      <c r="L21" s="13"/>
      <c r="M21" s="13"/>
      <c r="N21" s="13"/>
      <c r="O21" s="12"/>
      <c r="P21" s="13"/>
      <c r="Q21" s="13">
        <v>493</v>
      </c>
      <c r="R21" s="14"/>
      <c r="S21" s="15"/>
      <c r="T21" s="16">
        <f t="shared" si="0"/>
        <v>307</v>
      </c>
      <c r="U21" s="15">
        <v>112</v>
      </c>
      <c r="V21" s="13"/>
      <c r="W21" s="13"/>
      <c r="X21" s="13"/>
      <c r="Y21" s="12"/>
      <c r="Z21" s="17"/>
      <c r="AA21" s="18">
        <v>35</v>
      </c>
      <c r="AB21" s="19"/>
      <c r="AC21" s="15">
        <v>75</v>
      </c>
      <c r="AD21" s="20"/>
      <c r="AE21" s="21"/>
      <c r="AF21" s="13">
        <v>129967</v>
      </c>
      <c r="AG21" s="13"/>
      <c r="AH21" s="12"/>
      <c r="AI21" s="13"/>
      <c r="AJ21" s="13"/>
      <c r="AK21" s="13"/>
      <c r="AL21" s="13"/>
      <c r="AM21" s="13"/>
      <c r="AN21" s="12"/>
      <c r="AO21" s="22"/>
      <c r="AP21" s="15"/>
      <c r="AQ21" s="16">
        <f t="shared" si="1"/>
        <v>129967</v>
      </c>
      <c r="AR21" s="12"/>
      <c r="AS21" s="13"/>
      <c r="AT21" s="13"/>
      <c r="AU21" s="13"/>
      <c r="AV21" s="13"/>
      <c r="AW21" s="13"/>
      <c r="AX21" s="12"/>
      <c r="AY21" s="13"/>
      <c r="AZ21" s="13"/>
      <c r="BA21" s="13"/>
      <c r="BB21" s="13"/>
      <c r="BC21" s="13">
        <v>150</v>
      </c>
      <c r="BD21" s="13"/>
      <c r="BE21" s="13"/>
      <c r="BF21" s="13"/>
      <c r="BG21" s="12"/>
      <c r="BH21" s="13"/>
      <c r="BI21" s="13"/>
      <c r="BJ21" s="13"/>
      <c r="BK21" s="13"/>
      <c r="BL21" s="13"/>
      <c r="BM21" s="13"/>
      <c r="BN21" s="13">
        <f t="shared" si="2"/>
        <v>-150</v>
      </c>
      <c r="BO21" s="13">
        <v>4500</v>
      </c>
      <c r="BP21" s="13"/>
      <c r="BQ21" s="12"/>
      <c r="BR21" s="13"/>
      <c r="BS21" s="13"/>
      <c r="BT21" s="13"/>
      <c r="BU21" s="13"/>
      <c r="BV21" s="13"/>
      <c r="BW21" s="12"/>
      <c r="BX21" s="12"/>
      <c r="BY21" s="13"/>
      <c r="BZ21" s="13">
        <f t="shared" si="3"/>
        <v>-4500</v>
      </c>
      <c r="CA21" s="12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>
        <v>4</v>
      </c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>
        <f t="shared" si="4"/>
        <v>-4</v>
      </c>
      <c r="CX21" s="13">
        <v>6</v>
      </c>
      <c r="CY21" s="13"/>
      <c r="CZ21" s="13"/>
      <c r="DA21" s="13"/>
      <c r="DB21" s="13"/>
      <c r="DC21" s="13"/>
      <c r="DD21" s="13"/>
      <c r="DE21" s="13"/>
      <c r="DF21" s="13"/>
      <c r="DG21" s="23"/>
      <c r="DH21" s="13"/>
      <c r="DI21" s="13">
        <f t="shared" si="5"/>
        <v>-6</v>
      </c>
    </row>
    <row r="22" spans="1:113" ht="15.5">
      <c r="A22" s="9">
        <v>20</v>
      </c>
      <c r="B22" s="9" t="s">
        <v>52</v>
      </c>
      <c r="C22" s="25"/>
      <c r="D22" s="25"/>
      <c r="E22" s="13" t="s">
        <v>53</v>
      </c>
      <c r="F22" s="11">
        <v>36.1</v>
      </c>
      <c r="G22" s="9" t="s">
        <v>21</v>
      </c>
      <c r="H22" s="9" t="s">
        <v>22</v>
      </c>
      <c r="I22" s="9">
        <v>374</v>
      </c>
      <c r="J22" s="9"/>
      <c r="K22" s="13"/>
      <c r="L22" s="13"/>
      <c r="M22" s="13"/>
      <c r="N22" s="13"/>
      <c r="O22" s="9"/>
      <c r="P22" s="13"/>
      <c r="Q22" s="13"/>
      <c r="R22" s="14"/>
      <c r="S22" s="15"/>
      <c r="T22" s="16">
        <f t="shared" si="0"/>
        <v>374</v>
      </c>
      <c r="U22" s="15">
        <v>80</v>
      </c>
      <c r="V22" s="13"/>
      <c r="W22" s="13"/>
      <c r="X22" s="13"/>
      <c r="Y22" s="9"/>
      <c r="Z22" s="17"/>
      <c r="AA22" s="18"/>
      <c r="AB22" s="19"/>
      <c r="AC22" s="15">
        <v>7</v>
      </c>
      <c r="AD22" s="20"/>
      <c r="AE22" s="21"/>
      <c r="AF22" s="13">
        <v>84233</v>
      </c>
      <c r="AG22" s="13"/>
      <c r="AH22" s="9"/>
      <c r="AI22" s="13"/>
      <c r="AJ22" s="13"/>
      <c r="AK22" s="13"/>
      <c r="AL22" s="13"/>
      <c r="AM22" s="13"/>
      <c r="AN22" s="9"/>
      <c r="AO22" s="26"/>
      <c r="AP22" s="15"/>
      <c r="AQ22" s="16">
        <f t="shared" si="1"/>
        <v>84233</v>
      </c>
      <c r="AR22" s="9"/>
      <c r="AS22" s="13"/>
      <c r="AT22" s="13"/>
      <c r="AU22" s="13"/>
      <c r="AV22" s="13"/>
      <c r="AW22" s="13"/>
      <c r="AX22" s="9"/>
      <c r="AY22" s="13"/>
      <c r="AZ22" s="13"/>
      <c r="BA22" s="13"/>
      <c r="BB22" s="13"/>
      <c r="BC22" s="13">
        <v>100</v>
      </c>
      <c r="BD22" s="13"/>
      <c r="BE22" s="13"/>
      <c r="BF22" s="13"/>
      <c r="BG22" s="9"/>
      <c r="BH22" s="13"/>
      <c r="BI22" s="13"/>
      <c r="BJ22" s="13"/>
      <c r="BK22" s="13"/>
      <c r="BL22" s="13"/>
      <c r="BM22" s="13"/>
      <c r="BN22" s="13">
        <f t="shared" si="2"/>
        <v>-100</v>
      </c>
      <c r="BO22" s="13">
        <v>2100</v>
      </c>
      <c r="BP22" s="13"/>
      <c r="BQ22" s="9"/>
      <c r="BR22" s="13"/>
      <c r="BS22" s="13"/>
      <c r="BT22" s="13"/>
      <c r="BU22" s="13"/>
      <c r="BV22" s="13"/>
      <c r="BW22" s="9"/>
      <c r="BX22" s="9"/>
      <c r="BY22" s="13"/>
      <c r="BZ22" s="13">
        <f t="shared" si="3"/>
        <v>-2100</v>
      </c>
      <c r="CA22" s="9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>
        <v>2</v>
      </c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>
        <f t="shared" si="4"/>
        <v>-2</v>
      </c>
      <c r="CX22" s="13">
        <v>4</v>
      </c>
      <c r="CY22" s="13"/>
      <c r="CZ22" s="13"/>
      <c r="DA22" s="13"/>
      <c r="DB22" s="13"/>
      <c r="DC22" s="13"/>
      <c r="DD22" s="13"/>
      <c r="DE22" s="13"/>
      <c r="DF22" s="13"/>
      <c r="DG22" s="23"/>
      <c r="DH22" s="13"/>
      <c r="DI22" s="13">
        <f t="shared" si="5"/>
        <v>-4</v>
      </c>
    </row>
    <row r="23" spans="1:113" ht="15.5">
      <c r="A23" s="9">
        <v>21</v>
      </c>
      <c r="B23" s="9" t="s">
        <v>54</v>
      </c>
      <c r="C23" s="25"/>
      <c r="D23" s="25"/>
      <c r="E23" s="13" t="s">
        <v>55</v>
      </c>
      <c r="F23" s="11">
        <v>63.7</v>
      </c>
      <c r="G23" s="9" t="s">
        <v>21</v>
      </c>
      <c r="H23" s="9" t="s">
        <v>22</v>
      </c>
      <c r="I23" s="9">
        <v>844</v>
      </c>
      <c r="J23" s="9"/>
      <c r="K23" s="13"/>
      <c r="L23" s="13"/>
      <c r="M23" s="13">
        <v>100</v>
      </c>
      <c r="N23" s="13"/>
      <c r="O23" s="9"/>
      <c r="P23" s="13">
        <v>578</v>
      </c>
      <c r="Q23" s="13"/>
      <c r="R23" s="14"/>
      <c r="S23" s="15"/>
      <c r="T23" s="16">
        <f t="shared" si="0"/>
        <v>166</v>
      </c>
      <c r="U23" s="15">
        <v>125</v>
      </c>
      <c r="V23" s="13"/>
      <c r="W23" s="13"/>
      <c r="X23" s="13"/>
      <c r="Y23" s="9"/>
      <c r="Z23" s="17"/>
      <c r="AA23" s="18"/>
      <c r="AB23" s="19">
        <v>38</v>
      </c>
      <c r="AC23" s="15"/>
      <c r="AD23" s="20"/>
      <c r="AE23" s="21"/>
      <c r="AF23" s="13">
        <v>148633</v>
      </c>
      <c r="AG23" s="13"/>
      <c r="AH23" s="9"/>
      <c r="AI23" s="13"/>
      <c r="AJ23" s="13"/>
      <c r="AK23" s="13"/>
      <c r="AL23" s="13"/>
      <c r="AM23" s="13"/>
      <c r="AN23" s="9"/>
      <c r="AO23" s="26"/>
      <c r="AP23" s="15"/>
      <c r="AQ23" s="16">
        <f t="shared" si="1"/>
        <v>148633</v>
      </c>
      <c r="AR23" s="9"/>
      <c r="AS23" s="13"/>
      <c r="AT23" s="13"/>
      <c r="AU23" s="13"/>
      <c r="AV23" s="13"/>
      <c r="AW23" s="13"/>
      <c r="AX23" s="9"/>
      <c r="AY23" s="13"/>
      <c r="AZ23" s="13"/>
      <c r="BA23" s="13"/>
      <c r="BB23" s="13"/>
      <c r="BC23" s="13">
        <v>75</v>
      </c>
      <c r="BD23" s="13"/>
      <c r="BE23" s="13"/>
      <c r="BF23" s="13"/>
      <c r="BG23" s="9"/>
      <c r="BH23" s="13"/>
      <c r="BI23" s="13"/>
      <c r="BJ23" s="13"/>
      <c r="BK23" s="13"/>
      <c r="BL23" s="13"/>
      <c r="BM23" s="13"/>
      <c r="BN23" s="13">
        <f t="shared" si="2"/>
        <v>-75</v>
      </c>
      <c r="BO23" s="13">
        <v>3400</v>
      </c>
      <c r="BP23" s="13"/>
      <c r="BQ23" s="9"/>
      <c r="BR23" s="13"/>
      <c r="BS23" s="13"/>
      <c r="BT23" s="13"/>
      <c r="BU23" s="13"/>
      <c r="BV23" s="13"/>
      <c r="BW23" s="9"/>
      <c r="BX23" s="9"/>
      <c r="BY23" s="13"/>
      <c r="BZ23" s="13">
        <f t="shared" si="3"/>
        <v>-3400</v>
      </c>
      <c r="CA23" s="9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>
        <v>2</v>
      </c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>
        <f t="shared" si="4"/>
        <v>-2</v>
      </c>
      <c r="CX23" s="13">
        <v>8</v>
      </c>
      <c r="CY23" s="13"/>
      <c r="CZ23" s="13"/>
      <c r="DA23" s="13"/>
      <c r="DB23" s="13"/>
      <c r="DC23" s="13"/>
      <c r="DD23" s="13"/>
      <c r="DE23" s="13"/>
      <c r="DF23" s="13"/>
      <c r="DG23" s="23"/>
      <c r="DH23" s="13"/>
      <c r="DI23" s="13">
        <f t="shared" si="5"/>
        <v>-8</v>
      </c>
    </row>
    <row r="24" spans="1:113" ht="15.5">
      <c r="A24" s="9">
        <v>22</v>
      </c>
      <c r="B24" s="9" t="s">
        <v>56</v>
      </c>
      <c r="C24" s="25"/>
      <c r="D24" s="25"/>
      <c r="E24" s="13" t="s">
        <v>57</v>
      </c>
      <c r="F24" s="11">
        <v>52.4</v>
      </c>
      <c r="G24" s="9" t="s">
        <v>21</v>
      </c>
      <c r="H24" s="9" t="s">
        <v>22</v>
      </c>
      <c r="I24" s="9">
        <v>412</v>
      </c>
      <c r="J24" s="9"/>
      <c r="K24" s="13"/>
      <c r="L24" s="13"/>
      <c r="M24" s="13"/>
      <c r="N24" s="13"/>
      <c r="O24" s="9"/>
      <c r="P24" s="13"/>
      <c r="Q24" s="13"/>
      <c r="R24" s="14"/>
      <c r="S24" s="15"/>
      <c r="T24" s="16">
        <f t="shared" si="0"/>
        <v>412</v>
      </c>
      <c r="U24" s="15">
        <v>100</v>
      </c>
      <c r="V24" s="13"/>
      <c r="W24" s="13"/>
      <c r="X24" s="13"/>
      <c r="Y24" s="9"/>
      <c r="Z24" s="17"/>
      <c r="AA24" s="18"/>
      <c r="AB24" s="19"/>
      <c r="AC24" s="15"/>
      <c r="AD24" s="20"/>
      <c r="AE24" s="21"/>
      <c r="AF24" s="13">
        <v>122267</v>
      </c>
      <c r="AG24" s="13"/>
      <c r="AH24" s="9"/>
      <c r="AI24" s="13"/>
      <c r="AJ24" s="13"/>
      <c r="AK24" s="13"/>
      <c r="AL24" s="13"/>
      <c r="AM24" s="13"/>
      <c r="AN24" s="9"/>
      <c r="AO24" s="26"/>
      <c r="AP24" s="15">
        <v>690</v>
      </c>
      <c r="AQ24" s="16">
        <f t="shared" si="1"/>
        <v>122267</v>
      </c>
      <c r="AR24" s="9"/>
      <c r="AS24" s="13"/>
      <c r="AT24" s="13"/>
      <c r="AU24" s="13"/>
      <c r="AV24" s="13"/>
      <c r="AW24" s="13"/>
      <c r="AX24" s="9"/>
      <c r="AY24" s="13"/>
      <c r="AZ24" s="13"/>
      <c r="BA24" s="13"/>
      <c r="BB24" s="13"/>
      <c r="BC24" s="13">
        <v>135</v>
      </c>
      <c r="BD24" s="13"/>
      <c r="BE24" s="13"/>
      <c r="BF24" s="13"/>
      <c r="BG24" s="9"/>
      <c r="BH24" s="13"/>
      <c r="BI24" s="13"/>
      <c r="BJ24" s="13"/>
      <c r="BK24" s="13"/>
      <c r="BL24" s="13"/>
      <c r="BM24" s="13"/>
      <c r="BN24" s="13">
        <f t="shared" si="2"/>
        <v>-135</v>
      </c>
      <c r="BO24" s="13">
        <v>10000</v>
      </c>
      <c r="BP24" s="13"/>
      <c r="BQ24" s="9"/>
      <c r="BR24" s="13"/>
      <c r="BS24" s="13"/>
      <c r="BT24" s="13"/>
      <c r="BU24" s="13"/>
      <c r="BV24" s="13"/>
      <c r="BW24" s="9"/>
      <c r="BX24" s="9"/>
      <c r="BY24" s="13"/>
      <c r="BZ24" s="13">
        <f t="shared" si="3"/>
        <v>-10000</v>
      </c>
      <c r="CA24" s="9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>
        <v>4</v>
      </c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>
        <f t="shared" si="4"/>
        <v>-4</v>
      </c>
      <c r="CX24" s="13">
        <v>2</v>
      </c>
      <c r="CY24" s="13"/>
      <c r="CZ24" s="13"/>
      <c r="DA24" s="13"/>
      <c r="DB24" s="13"/>
      <c r="DC24" s="13"/>
      <c r="DD24" s="13"/>
      <c r="DE24" s="13"/>
      <c r="DF24" s="13"/>
      <c r="DG24" s="23"/>
      <c r="DH24" s="13"/>
      <c r="DI24" s="13">
        <f t="shared" si="5"/>
        <v>-2</v>
      </c>
    </row>
    <row r="25" spans="1:113" ht="15.5">
      <c r="A25" s="9">
        <v>23</v>
      </c>
      <c r="B25" s="9" t="s">
        <v>58</v>
      </c>
      <c r="C25" s="9"/>
      <c r="D25" s="9"/>
      <c r="E25" s="13" t="s">
        <v>59</v>
      </c>
      <c r="F25" s="11">
        <v>36</v>
      </c>
      <c r="G25" s="9" t="s">
        <v>21</v>
      </c>
      <c r="H25" s="12" t="s">
        <v>22</v>
      </c>
      <c r="I25" s="12">
        <v>546</v>
      </c>
      <c r="J25" s="12"/>
      <c r="K25" s="13"/>
      <c r="L25" s="13"/>
      <c r="M25" s="13"/>
      <c r="N25" s="13"/>
      <c r="O25" s="12">
        <v>656</v>
      </c>
      <c r="P25" s="13"/>
      <c r="Q25" s="13"/>
      <c r="R25" s="14"/>
      <c r="S25" s="15"/>
      <c r="T25" s="16">
        <f t="shared" si="0"/>
        <v>-110</v>
      </c>
      <c r="U25" s="15">
        <v>75</v>
      </c>
      <c r="V25" s="13"/>
      <c r="W25" s="13"/>
      <c r="X25" s="13"/>
      <c r="Y25" s="12"/>
      <c r="Z25" s="17"/>
      <c r="AA25" s="18">
        <v>20</v>
      </c>
      <c r="AB25" s="19"/>
      <c r="AC25" s="15"/>
      <c r="AD25" s="20"/>
      <c r="AE25" s="21"/>
      <c r="AF25" s="13">
        <v>84000</v>
      </c>
      <c r="AG25" s="13"/>
      <c r="AH25" s="12"/>
      <c r="AI25" s="13"/>
      <c r="AJ25" s="13"/>
      <c r="AK25" s="13"/>
      <c r="AL25" s="13"/>
      <c r="AM25" s="13"/>
      <c r="AN25" s="12"/>
      <c r="AO25" s="22"/>
      <c r="AP25" s="15"/>
      <c r="AQ25" s="16">
        <f t="shared" si="1"/>
        <v>84000</v>
      </c>
      <c r="AR25" s="12"/>
      <c r="AS25" s="13"/>
      <c r="AT25" s="13"/>
      <c r="AU25" s="13"/>
      <c r="AV25" s="13"/>
      <c r="AW25" s="13"/>
      <c r="AX25" s="12"/>
      <c r="AY25" s="13"/>
      <c r="AZ25" s="13"/>
      <c r="BA25" s="13"/>
      <c r="BB25" s="13"/>
      <c r="BC25" s="13">
        <v>40</v>
      </c>
      <c r="BD25" s="13"/>
      <c r="BE25" s="13"/>
      <c r="BF25" s="13"/>
      <c r="BG25" s="12"/>
      <c r="BH25" s="13"/>
      <c r="BI25" s="13"/>
      <c r="BJ25" s="13"/>
      <c r="BK25" s="13"/>
      <c r="BL25" s="13"/>
      <c r="BM25" s="13"/>
      <c r="BN25" s="13">
        <f t="shared" si="2"/>
        <v>-40</v>
      </c>
      <c r="BO25" s="13">
        <v>1200</v>
      </c>
      <c r="BP25" s="13"/>
      <c r="BQ25" s="12"/>
      <c r="BR25" s="13"/>
      <c r="BS25" s="13"/>
      <c r="BT25" s="13"/>
      <c r="BU25" s="13"/>
      <c r="BV25" s="13"/>
      <c r="BW25" s="12"/>
      <c r="BX25" s="12"/>
      <c r="BY25" s="13"/>
      <c r="BZ25" s="13">
        <f t="shared" si="3"/>
        <v>-1200</v>
      </c>
      <c r="CA25" s="12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>
        <v>4</v>
      </c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>
        <f t="shared" si="4"/>
        <v>-4</v>
      </c>
      <c r="CX25" s="13">
        <v>2</v>
      </c>
      <c r="CY25" s="13"/>
      <c r="CZ25" s="13"/>
      <c r="DA25" s="13"/>
      <c r="DB25" s="13"/>
      <c r="DC25" s="13"/>
      <c r="DD25" s="13"/>
      <c r="DE25" s="13"/>
      <c r="DF25" s="13"/>
      <c r="DG25" s="23"/>
      <c r="DH25" s="13"/>
      <c r="DI25" s="13">
        <f t="shared" si="5"/>
        <v>-2</v>
      </c>
    </row>
    <row r="26" spans="1:113" ht="15.5">
      <c r="A26" s="9">
        <v>24</v>
      </c>
      <c r="B26" s="9" t="s">
        <v>60</v>
      </c>
      <c r="C26" s="9"/>
      <c r="D26" s="9"/>
      <c r="E26" s="13" t="s">
        <v>61</v>
      </c>
      <c r="F26" s="11">
        <v>21.8</v>
      </c>
      <c r="G26" s="9" t="s">
        <v>21</v>
      </c>
      <c r="H26" s="12" t="s">
        <v>22</v>
      </c>
      <c r="I26" s="12">
        <v>258</v>
      </c>
      <c r="J26" s="12"/>
      <c r="K26" s="13"/>
      <c r="L26" s="13"/>
      <c r="M26" s="13"/>
      <c r="N26" s="13"/>
      <c r="O26" s="12"/>
      <c r="P26" s="13"/>
      <c r="Q26" s="13"/>
      <c r="R26" s="14"/>
      <c r="S26" s="15"/>
      <c r="T26" s="16">
        <f t="shared" si="0"/>
        <v>258</v>
      </c>
      <c r="U26" s="15">
        <v>80</v>
      </c>
      <c r="V26" s="13"/>
      <c r="W26" s="13"/>
      <c r="X26" s="13"/>
      <c r="Y26" s="12"/>
      <c r="Z26" s="17"/>
      <c r="AA26" s="18"/>
      <c r="AB26" s="19"/>
      <c r="AC26" s="15"/>
      <c r="AD26" s="20"/>
      <c r="AE26" s="21"/>
      <c r="AF26" s="13">
        <v>50867</v>
      </c>
      <c r="AG26" s="13"/>
      <c r="AH26" s="12"/>
      <c r="AI26" s="13"/>
      <c r="AJ26" s="13"/>
      <c r="AK26" s="13"/>
      <c r="AL26" s="13"/>
      <c r="AM26" s="13"/>
      <c r="AN26" s="12"/>
      <c r="AO26" s="22"/>
      <c r="AP26" s="15"/>
      <c r="AQ26" s="16">
        <f t="shared" si="1"/>
        <v>50867</v>
      </c>
      <c r="AR26" s="12"/>
      <c r="AS26" s="13"/>
      <c r="AT26" s="13"/>
      <c r="AU26" s="13"/>
      <c r="AV26" s="13"/>
      <c r="AW26" s="13"/>
      <c r="AX26" s="12"/>
      <c r="AY26" s="13"/>
      <c r="AZ26" s="13"/>
      <c r="BA26" s="13"/>
      <c r="BB26" s="13"/>
      <c r="BC26" s="13">
        <v>20</v>
      </c>
      <c r="BD26" s="13"/>
      <c r="BE26" s="13"/>
      <c r="BF26" s="13"/>
      <c r="BG26" s="12"/>
      <c r="BH26" s="13"/>
      <c r="BI26" s="13"/>
      <c r="BJ26" s="13"/>
      <c r="BK26" s="13"/>
      <c r="BL26" s="13"/>
      <c r="BM26" s="13"/>
      <c r="BN26" s="13">
        <f t="shared" si="2"/>
        <v>-20</v>
      </c>
      <c r="BO26" s="13">
        <v>500</v>
      </c>
      <c r="BP26" s="13"/>
      <c r="BQ26" s="12"/>
      <c r="BR26" s="13"/>
      <c r="BS26" s="13"/>
      <c r="BT26" s="13"/>
      <c r="BU26" s="13"/>
      <c r="BV26" s="13"/>
      <c r="BW26" s="12"/>
      <c r="BX26" s="12"/>
      <c r="BY26" s="13"/>
      <c r="BZ26" s="13">
        <f t="shared" si="3"/>
        <v>-500</v>
      </c>
      <c r="CA26" s="12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>
        <v>15</v>
      </c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>
        <f t="shared" si="4"/>
        <v>-15</v>
      </c>
      <c r="CX26" s="13">
        <v>2</v>
      </c>
      <c r="CY26" s="13"/>
      <c r="CZ26" s="13"/>
      <c r="DA26" s="13"/>
      <c r="DB26" s="13"/>
      <c r="DC26" s="13"/>
      <c r="DD26" s="13"/>
      <c r="DE26" s="13"/>
      <c r="DF26" s="13"/>
      <c r="DG26" s="23"/>
      <c r="DH26" s="13"/>
      <c r="DI26" s="13">
        <f t="shared" si="5"/>
        <v>-2</v>
      </c>
    </row>
    <row r="27" spans="1:113" ht="15.5">
      <c r="A27" s="9">
        <v>25</v>
      </c>
      <c r="B27" s="9" t="s">
        <v>62</v>
      </c>
      <c r="C27" s="9"/>
      <c r="D27" s="9"/>
      <c r="E27" s="13" t="s">
        <v>63</v>
      </c>
      <c r="F27" s="11">
        <v>64.400000000000006</v>
      </c>
      <c r="G27" s="9" t="s">
        <v>21</v>
      </c>
      <c r="H27" s="12" t="s">
        <v>22</v>
      </c>
      <c r="I27" s="12">
        <v>1206</v>
      </c>
      <c r="J27" s="12"/>
      <c r="K27" s="13">
        <v>50</v>
      </c>
      <c r="L27" s="13">
        <v>404</v>
      </c>
      <c r="M27" s="13"/>
      <c r="N27" s="13"/>
      <c r="O27" s="12"/>
      <c r="P27" s="13">
        <v>512</v>
      </c>
      <c r="Q27" s="13"/>
      <c r="R27" s="14"/>
      <c r="S27" s="15"/>
      <c r="T27" s="16">
        <f t="shared" si="0"/>
        <v>240</v>
      </c>
      <c r="U27" s="15">
        <v>225</v>
      </c>
      <c r="V27" s="13"/>
      <c r="W27" s="13"/>
      <c r="X27" s="13"/>
      <c r="Y27" s="12"/>
      <c r="Z27" s="17"/>
      <c r="AA27" s="18"/>
      <c r="AB27" s="19"/>
      <c r="AC27" s="15"/>
      <c r="AD27" s="20"/>
      <c r="AE27" s="21"/>
      <c r="AF27" s="13">
        <v>150267</v>
      </c>
      <c r="AG27" s="13"/>
      <c r="AH27" s="12"/>
      <c r="AI27" s="13"/>
      <c r="AJ27" s="13"/>
      <c r="AK27" s="13"/>
      <c r="AL27" s="13"/>
      <c r="AM27" s="13"/>
      <c r="AN27" s="12"/>
      <c r="AO27" s="22"/>
      <c r="AP27" s="15"/>
      <c r="AQ27" s="16">
        <f t="shared" si="1"/>
        <v>150267</v>
      </c>
      <c r="AR27" s="12"/>
      <c r="AS27" s="13"/>
      <c r="AT27" s="13"/>
      <c r="AU27" s="13"/>
      <c r="AV27" s="13"/>
      <c r="AW27" s="13"/>
      <c r="AX27" s="12"/>
      <c r="AY27" s="13"/>
      <c r="AZ27" s="13"/>
      <c r="BA27" s="13"/>
      <c r="BB27" s="13"/>
      <c r="BC27" s="13">
        <v>260</v>
      </c>
      <c r="BD27" s="13"/>
      <c r="BE27" s="13"/>
      <c r="BF27" s="13"/>
      <c r="BG27" s="12"/>
      <c r="BH27" s="13"/>
      <c r="BI27" s="13"/>
      <c r="BJ27" s="13"/>
      <c r="BK27" s="13"/>
      <c r="BL27" s="13"/>
      <c r="BM27" s="13"/>
      <c r="BN27" s="13">
        <f t="shared" si="2"/>
        <v>-260</v>
      </c>
      <c r="BO27" s="13">
        <v>15764</v>
      </c>
      <c r="BP27" s="13"/>
      <c r="BQ27" s="12"/>
      <c r="BR27" s="13"/>
      <c r="BS27" s="13"/>
      <c r="BT27" s="13"/>
      <c r="BU27" s="13"/>
      <c r="BV27" s="13"/>
      <c r="BW27" s="12"/>
      <c r="BX27" s="12"/>
      <c r="BY27" s="13"/>
      <c r="BZ27" s="13">
        <f t="shared" si="3"/>
        <v>-15764</v>
      </c>
      <c r="CA27" s="12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>
        <v>17</v>
      </c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>
        <f t="shared" si="4"/>
        <v>-17</v>
      </c>
      <c r="CX27" s="13">
        <v>4</v>
      </c>
      <c r="CY27" s="13"/>
      <c r="CZ27" s="13"/>
      <c r="DA27" s="13"/>
      <c r="DB27" s="13"/>
      <c r="DC27" s="13"/>
      <c r="DD27" s="13"/>
      <c r="DE27" s="13"/>
      <c r="DF27" s="13"/>
      <c r="DG27" s="23"/>
      <c r="DH27" s="13"/>
      <c r="DI27" s="13">
        <f t="shared" si="5"/>
        <v>-4</v>
      </c>
    </row>
    <row r="28" spans="1:113" ht="15.5">
      <c r="A28" s="9">
        <v>26</v>
      </c>
      <c r="B28" s="9" t="s">
        <v>64</v>
      </c>
      <c r="C28" s="9"/>
      <c r="D28" s="9"/>
      <c r="E28" s="13" t="s">
        <v>65</v>
      </c>
      <c r="F28" s="11">
        <v>5</v>
      </c>
      <c r="G28" s="9" t="s">
        <v>66</v>
      </c>
      <c r="H28" s="12" t="s">
        <v>67</v>
      </c>
      <c r="I28" s="12">
        <v>60</v>
      </c>
      <c r="J28" s="12"/>
      <c r="K28" s="13">
        <v>8</v>
      </c>
      <c r="L28" s="13"/>
      <c r="M28" s="13"/>
      <c r="N28" s="13"/>
      <c r="O28" s="12"/>
      <c r="P28" s="13"/>
      <c r="Q28" s="13"/>
      <c r="R28" s="14"/>
      <c r="S28" s="15"/>
      <c r="T28" s="16">
        <f t="shared" si="0"/>
        <v>52</v>
      </c>
      <c r="U28" s="15">
        <v>20</v>
      </c>
      <c r="V28" s="13"/>
      <c r="W28" s="13"/>
      <c r="X28" s="13"/>
      <c r="Y28" s="12"/>
      <c r="Z28" s="17"/>
      <c r="AA28" s="18"/>
      <c r="AB28" s="19"/>
      <c r="AC28" s="15"/>
      <c r="AD28" s="20"/>
      <c r="AE28" s="21"/>
      <c r="AF28" s="13">
        <v>11667</v>
      </c>
      <c r="AG28" s="13"/>
      <c r="AH28" s="12">
        <v>10000</v>
      </c>
      <c r="AI28" s="13"/>
      <c r="AJ28" s="13"/>
      <c r="AK28" s="13"/>
      <c r="AL28" s="13"/>
      <c r="AM28" s="13"/>
      <c r="AN28" s="12"/>
      <c r="AO28" s="22"/>
      <c r="AP28" s="15"/>
      <c r="AQ28" s="16">
        <f t="shared" si="1"/>
        <v>1667</v>
      </c>
      <c r="AR28" s="12"/>
      <c r="AS28" s="13"/>
      <c r="AT28" s="13"/>
      <c r="AU28" s="13"/>
      <c r="AV28" s="13"/>
      <c r="AW28" s="13"/>
      <c r="AX28" s="12"/>
      <c r="AY28" s="13"/>
      <c r="AZ28" s="13"/>
      <c r="BA28" s="13"/>
      <c r="BB28" s="13"/>
      <c r="BC28" s="13">
        <v>130</v>
      </c>
      <c r="BD28" s="13"/>
      <c r="BE28" s="13">
        <v>100</v>
      </c>
      <c r="BF28" s="13"/>
      <c r="BG28" s="12"/>
      <c r="BH28" s="13"/>
      <c r="BI28" s="13"/>
      <c r="BJ28" s="13"/>
      <c r="BK28" s="13"/>
      <c r="BL28" s="13"/>
      <c r="BM28" s="13"/>
      <c r="BN28" s="13">
        <f t="shared" si="2"/>
        <v>-30</v>
      </c>
      <c r="BO28" s="13">
        <v>120</v>
      </c>
      <c r="BP28" s="13"/>
      <c r="BQ28" s="12">
        <v>120</v>
      </c>
      <c r="BR28" s="13"/>
      <c r="BS28" s="13"/>
      <c r="BT28" s="13"/>
      <c r="BU28" s="13"/>
      <c r="BV28" s="13"/>
      <c r="BW28" s="12"/>
      <c r="BX28" s="12"/>
      <c r="BY28" s="13"/>
      <c r="BZ28" s="13">
        <f t="shared" si="3"/>
        <v>0</v>
      </c>
      <c r="CA28" s="12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>
        <f t="shared" si="4"/>
        <v>0</v>
      </c>
      <c r="CX28" s="13">
        <v>2</v>
      </c>
      <c r="CY28" s="13"/>
      <c r="CZ28" s="13"/>
      <c r="DA28" s="13"/>
      <c r="DB28" s="13"/>
      <c r="DC28" s="13"/>
      <c r="DD28" s="13"/>
      <c r="DE28" s="13"/>
      <c r="DF28" s="13"/>
      <c r="DG28" s="23"/>
      <c r="DH28" s="13"/>
      <c r="DI28" s="13">
        <f t="shared" si="5"/>
        <v>-2</v>
      </c>
    </row>
    <row r="29" spans="1:113" ht="15.5">
      <c r="A29" s="9">
        <v>27</v>
      </c>
      <c r="B29" s="9" t="s">
        <v>68</v>
      </c>
      <c r="C29" s="9"/>
      <c r="D29" s="9"/>
      <c r="E29" s="13" t="s">
        <v>69</v>
      </c>
      <c r="F29" s="11">
        <v>9.1</v>
      </c>
      <c r="G29" s="9" t="s">
        <v>66</v>
      </c>
      <c r="H29" s="12" t="s">
        <v>67</v>
      </c>
      <c r="I29" s="12">
        <v>293</v>
      </c>
      <c r="J29" s="12"/>
      <c r="K29" s="13">
        <v>111</v>
      </c>
      <c r="L29" s="13">
        <v>150</v>
      </c>
      <c r="M29" s="13">
        <v>154</v>
      </c>
      <c r="N29" s="13"/>
      <c r="O29" s="12"/>
      <c r="P29" s="13"/>
      <c r="Q29" s="13"/>
      <c r="R29" s="14"/>
      <c r="S29" s="15"/>
      <c r="T29" s="16">
        <f t="shared" si="0"/>
        <v>-122</v>
      </c>
      <c r="U29" s="15">
        <f>97+15</f>
        <v>112</v>
      </c>
      <c r="V29" s="13"/>
      <c r="W29" s="13"/>
      <c r="X29" s="13"/>
      <c r="Y29" s="12">
        <v>40</v>
      </c>
      <c r="Z29" s="17">
        <v>57</v>
      </c>
      <c r="AA29" s="18"/>
      <c r="AB29" s="19"/>
      <c r="AC29" s="15"/>
      <c r="AD29" s="20"/>
      <c r="AE29" s="21"/>
      <c r="AF29" s="13">
        <v>21233</v>
      </c>
      <c r="AG29" s="13"/>
      <c r="AH29" s="12">
        <v>7649</v>
      </c>
      <c r="AI29" s="13"/>
      <c r="AJ29" s="13"/>
      <c r="AK29" s="13"/>
      <c r="AL29" s="13"/>
      <c r="AM29" s="13"/>
      <c r="AN29" s="12"/>
      <c r="AO29" s="22"/>
      <c r="AP29" s="15"/>
      <c r="AQ29" s="16">
        <f t="shared" si="1"/>
        <v>13584</v>
      </c>
      <c r="AR29" s="12"/>
      <c r="AS29" s="13"/>
      <c r="AT29" s="13"/>
      <c r="AU29" s="13"/>
      <c r="AV29" s="13"/>
      <c r="AW29" s="13"/>
      <c r="AX29" s="12"/>
      <c r="AY29" s="13"/>
      <c r="AZ29" s="13"/>
      <c r="BA29" s="13"/>
      <c r="BB29" s="13"/>
      <c r="BC29" s="13">
        <v>100</v>
      </c>
      <c r="BD29" s="13"/>
      <c r="BE29" s="13">
        <v>100</v>
      </c>
      <c r="BF29" s="13"/>
      <c r="BG29" s="12"/>
      <c r="BH29" s="13"/>
      <c r="BI29" s="13"/>
      <c r="BJ29" s="13"/>
      <c r="BK29" s="13"/>
      <c r="BL29" s="13"/>
      <c r="BM29" s="13"/>
      <c r="BN29" s="13">
        <f t="shared" si="2"/>
        <v>0</v>
      </c>
      <c r="BO29" s="13"/>
      <c r="BP29" s="13"/>
      <c r="BQ29" s="12"/>
      <c r="BR29" s="13"/>
      <c r="BS29" s="13"/>
      <c r="BT29" s="13"/>
      <c r="BU29" s="13"/>
      <c r="BV29" s="13"/>
      <c r="BW29" s="12"/>
      <c r="BX29" s="12"/>
      <c r="BY29" s="13"/>
      <c r="BZ29" s="13">
        <f t="shared" si="3"/>
        <v>0</v>
      </c>
      <c r="CA29" s="12">
        <v>1</v>
      </c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>
        <f t="shared" si="4"/>
        <v>0</v>
      </c>
      <c r="CX29" s="13">
        <v>6</v>
      </c>
      <c r="CY29" s="13"/>
      <c r="CZ29" s="13"/>
      <c r="DA29" s="13"/>
      <c r="DB29" s="13"/>
      <c r="DC29" s="13"/>
      <c r="DD29" s="13"/>
      <c r="DE29" s="13"/>
      <c r="DF29" s="13"/>
      <c r="DG29" s="23"/>
      <c r="DH29" s="13"/>
      <c r="DI29" s="13">
        <f t="shared" si="5"/>
        <v>-6</v>
      </c>
    </row>
    <row r="30" spans="1:113" ht="15.5">
      <c r="A30" s="9">
        <v>28</v>
      </c>
      <c r="B30" s="9" t="s">
        <v>68</v>
      </c>
      <c r="C30" s="9">
        <v>11</v>
      </c>
      <c r="D30" s="9" t="s">
        <v>35</v>
      </c>
      <c r="E30" s="13" t="s">
        <v>70</v>
      </c>
      <c r="F30" s="11">
        <v>6.7</v>
      </c>
      <c r="G30" s="9" t="s">
        <v>66</v>
      </c>
      <c r="H30" s="12" t="s">
        <v>67</v>
      </c>
      <c r="I30" s="12">
        <v>245</v>
      </c>
      <c r="J30" s="12"/>
      <c r="K30" s="13"/>
      <c r="L30" s="13">
        <v>26</v>
      </c>
      <c r="M30" s="13"/>
      <c r="N30" s="13"/>
      <c r="O30" s="12"/>
      <c r="P30" s="13"/>
      <c r="Q30" s="13"/>
      <c r="R30" s="14"/>
      <c r="S30" s="15"/>
      <c r="T30" s="16">
        <f t="shared" si="0"/>
        <v>219</v>
      </c>
      <c r="U30" s="15">
        <v>180</v>
      </c>
      <c r="V30" s="13"/>
      <c r="W30" s="13"/>
      <c r="X30" s="13">
        <v>1</v>
      </c>
      <c r="Y30" s="12"/>
      <c r="Z30" s="17">
        <v>30</v>
      </c>
      <c r="AA30" s="18"/>
      <c r="AB30" s="19"/>
      <c r="AC30" s="15"/>
      <c r="AD30" s="20"/>
      <c r="AE30" s="21"/>
      <c r="AF30" s="13">
        <v>38433</v>
      </c>
      <c r="AG30" s="13"/>
      <c r="AH30" s="12">
        <v>36200</v>
      </c>
      <c r="AI30" s="13"/>
      <c r="AJ30" s="13"/>
      <c r="AK30" s="13"/>
      <c r="AL30" s="13"/>
      <c r="AM30" s="13"/>
      <c r="AN30" s="12"/>
      <c r="AO30" s="22"/>
      <c r="AP30" s="15"/>
      <c r="AQ30" s="16">
        <f t="shared" si="1"/>
        <v>2233</v>
      </c>
      <c r="AR30" s="12"/>
      <c r="AS30" s="13"/>
      <c r="AT30" s="13"/>
      <c r="AU30" s="13"/>
      <c r="AV30" s="13"/>
      <c r="AW30" s="13"/>
      <c r="AX30" s="12"/>
      <c r="AY30" s="13"/>
      <c r="AZ30" s="13"/>
      <c r="BA30" s="13"/>
      <c r="BB30" s="13"/>
      <c r="BC30" s="13">
        <v>214</v>
      </c>
      <c r="BD30" s="13"/>
      <c r="BE30" s="13">
        <v>214</v>
      </c>
      <c r="BF30" s="13"/>
      <c r="BG30" s="12"/>
      <c r="BH30" s="13"/>
      <c r="BI30" s="13"/>
      <c r="BJ30" s="13"/>
      <c r="BK30" s="13"/>
      <c r="BL30" s="13"/>
      <c r="BM30" s="13"/>
      <c r="BN30" s="13">
        <f t="shared" si="2"/>
        <v>0</v>
      </c>
      <c r="BO30" s="13">
        <v>192</v>
      </c>
      <c r="BP30" s="13"/>
      <c r="BQ30" s="12">
        <v>192</v>
      </c>
      <c r="BR30" s="13"/>
      <c r="BS30" s="13"/>
      <c r="BT30" s="13"/>
      <c r="BU30" s="13"/>
      <c r="BV30" s="13"/>
      <c r="BW30" s="12"/>
      <c r="BX30" s="12"/>
      <c r="BY30" s="13"/>
      <c r="BZ30" s="13">
        <f t="shared" si="3"/>
        <v>0</v>
      </c>
      <c r="CA30" s="12">
        <v>1</v>
      </c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>
        <f t="shared" si="4"/>
        <v>0</v>
      </c>
      <c r="CX30" s="13">
        <v>2</v>
      </c>
      <c r="CY30" s="13"/>
      <c r="CZ30" s="13"/>
      <c r="DA30" s="13"/>
      <c r="DB30" s="13"/>
      <c r="DC30" s="13"/>
      <c r="DD30" s="13"/>
      <c r="DE30" s="13"/>
      <c r="DF30" s="13"/>
      <c r="DG30" s="23"/>
      <c r="DH30" s="13"/>
      <c r="DI30" s="13">
        <f t="shared" si="5"/>
        <v>-2</v>
      </c>
    </row>
    <row r="31" spans="1:113" ht="15.5">
      <c r="A31" s="9">
        <v>29</v>
      </c>
      <c r="B31" s="9" t="s">
        <v>68</v>
      </c>
      <c r="C31" s="9">
        <v>12</v>
      </c>
      <c r="D31" s="9" t="s">
        <v>35</v>
      </c>
      <c r="E31" s="13" t="s">
        <v>71</v>
      </c>
      <c r="F31" s="11">
        <v>1.5</v>
      </c>
      <c r="G31" s="9" t="s">
        <v>66</v>
      </c>
      <c r="H31" s="12" t="s">
        <v>67</v>
      </c>
      <c r="I31" s="12">
        <v>52</v>
      </c>
      <c r="J31" s="12"/>
      <c r="K31" s="13"/>
      <c r="L31" s="13">
        <v>16</v>
      </c>
      <c r="M31" s="13"/>
      <c r="N31" s="13"/>
      <c r="O31" s="12"/>
      <c r="P31" s="13"/>
      <c r="Q31" s="13"/>
      <c r="R31" s="14">
        <v>12</v>
      </c>
      <c r="S31" s="15"/>
      <c r="T31" s="16">
        <f t="shared" si="0"/>
        <v>24</v>
      </c>
      <c r="U31" s="15">
        <v>10</v>
      </c>
      <c r="V31" s="13"/>
      <c r="W31" s="13"/>
      <c r="X31" s="13"/>
      <c r="Y31" s="12"/>
      <c r="Z31" s="17"/>
      <c r="AA31" s="18"/>
      <c r="AB31" s="19"/>
      <c r="AC31" s="15"/>
      <c r="AD31" s="20"/>
      <c r="AE31" s="21"/>
      <c r="AF31" s="13">
        <v>3500</v>
      </c>
      <c r="AG31" s="13"/>
      <c r="AH31" s="12"/>
      <c r="AI31" s="13"/>
      <c r="AJ31" s="13"/>
      <c r="AK31" s="13"/>
      <c r="AL31" s="13"/>
      <c r="AM31" s="13"/>
      <c r="AN31" s="12"/>
      <c r="AO31" s="22"/>
      <c r="AP31" s="15"/>
      <c r="AQ31" s="16">
        <f t="shared" si="1"/>
        <v>3500</v>
      </c>
      <c r="AR31" s="12"/>
      <c r="AS31" s="13"/>
      <c r="AT31" s="13"/>
      <c r="AU31" s="13"/>
      <c r="AV31" s="13"/>
      <c r="AW31" s="13"/>
      <c r="AX31" s="12"/>
      <c r="AY31" s="13"/>
      <c r="AZ31" s="13"/>
      <c r="BA31" s="13"/>
      <c r="BB31" s="13"/>
      <c r="BC31" s="13"/>
      <c r="BD31" s="13"/>
      <c r="BE31" s="13"/>
      <c r="BF31" s="13"/>
      <c r="BG31" s="12"/>
      <c r="BH31" s="13"/>
      <c r="BI31" s="13"/>
      <c r="BJ31" s="13"/>
      <c r="BK31" s="13"/>
      <c r="BL31" s="13"/>
      <c r="BM31" s="13"/>
      <c r="BN31" s="13">
        <f t="shared" si="2"/>
        <v>0</v>
      </c>
      <c r="BO31" s="13"/>
      <c r="BP31" s="13"/>
      <c r="BQ31" s="12"/>
      <c r="BR31" s="13"/>
      <c r="BS31" s="13"/>
      <c r="BT31" s="13"/>
      <c r="BU31" s="13"/>
      <c r="BV31" s="13"/>
      <c r="BW31" s="12"/>
      <c r="BX31" s="12"/>
      <c r="BY31" s="13"/>
      <c r="BZ31" s="13">
        <f t="shared" si="3"/>
        <v>0</v>
      </c>
      <c r="CA31" s="12">
        <v>2</v>
      </c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>
        <f t="shared" si="4"/>
        <v>0</v>
      </c>
      <c r="CX31" s="13">
        <v>2</v>
      </c>
      <c r="CY31" s="13"/>
      <c r="CZ31" s="13"/>
      <c r="DA31" s="13"/>
      <c r="DB31" s="13"/>
      <c r="DC31" s="13"/>
      <c r="DD31" s="13"/>
      <c r="DE31" s="13"/>
      <c r="DF31" s="13"/>
      <c r="DG31" s="23">
        <v>2</v>
      </c>
      <c r="DH31" s="13"/>
      <c r="DI31" s="13">
        <f t="shared" si="5"/>
        <v>0</v>
      </c>
    </row>
    <row r="32" spans="1:113" ht="15.5">
      <c r="A32" s="9">
        <v>30</v>
      </c>
      <c r="B32" s="9" t="s">
        <v>68</v>
      </c>
      <c r="C32" s="9">
        <v>13</v>
      </c>
      <c r="D32" s="9" t="s">
        <v>35</v>
      </c>
      <c r="E32" s="13" t="s">
        <v>72</v>
      </c>
      <c r="F32" s="11">
        <v>1.3</v>
      </c>
      <c r="G32" s="9" t="s">
        <v>66</v>
      </c>
      <c r="H32" s="12" t="s">
        <v>67</v>
      </c>
      <c r="I32" s="12">
        <v>52</v>
      </c>
      <c r="J32" s="12"/>
      <c r="K32" s="13"/>
      <c r="L32" s="13"/>
      <c r="M32" s="13"/>
      <c r="N32" s="13"/>
      <c r="O32" s="12"/>
      <c r="P32" s="13"/>
      <c r="Q32" s="13"/>
      <c r="R32" s="14"/>
      <c r="S32" s="15"/>
      <c r="T32" s="16">
        <f t="shared" si="0"/>
        <v>52</v>
      </c>
      <c r="U32" s="15">
        <v>10</v>
      </c>
      <c r="V32" s="13"/>
      <c r="W32" s="13"/>
      <c r="X32" s="13"/>
      <c r="Y32" s="12"/>
      <c r="Z32" s="17"/>
      <c r="AA32" s="18"/>
      <c r="AB32" s="19"/>
      <c r="AC32" s="15"/>
      <c r="AD32" s="20"/>
      <c r="AE32" s="21"/>
      <c r="AF32" s="13">
        <v>3033</v>
      </c>
      <c r="AG32" s="13"/>
      <c r="AH32" s="12"/>
      <c r="AI32" s="13"/>
      <c r="AJ32" s="13"/>
      <c r="AK32" s="13"/>
      <c r="AL32" s="13"/>
      <c r="AM32" s="13"/>
      <c r="AN32" s="12"/>
      <c r="AO32" s="22"/>
      <c r="AP32" s="15"/>
      <c r="AQ32" s="16">
        <f t="shared" si="1"/>
        <v>3033</v>
      </c>
      <c r="AR32" s="12"/>
      <c r="AS32" s="13"/>
      <c r="AT32" s="13"/>
      <c r="AU32" s="13"/>
      <c r="AV32" s="13"/>
      <c r="AW32" s="13"/>
      <c r="AX32" s="12"/>
      <c r="AY32" s="13"/>
      <c r="AZ32" s="13"/>
      <c r="BA32" s="13"/>
      <c r="BB32" s="13"/>
      <c r="BC32" s="13"/>
      <c r="BD32" s="13"/>
      <c r="BE32" s="13"/>
      <c r="BF32" s="13"/>
      <c r="BG32" s="12"/>
      <c r="BH32" s="13"/>
      <c r="BI32" s="13"/>
      <c r="BJ32" s="13"/>
      <c r="BK32" s="13"/>
      <c r="BL32" s="13"/>
      <c r="BM32" s="13"/>
      <c r="BN32" s="13">
        <f t="shared" si="2"/>
        <v>0</v>
      </c>
      <c r="BO32" s="13"/>
      <c r="BP32" s="13"/>
      <c r="BQ32" s="12"/>
      <c r="BR32" s="13"/>
      <c r="BS32" s="13"/>
      <c r="BT32" s="13"/>
      <c r="BU32" s="13"/>
      <c r="BV32" s="13"/>
      <c r="BW32" s="12"/>
      <c r="BX32" s="12"/>
      <c r="BY32" s="13"/>
      <c r="BZ32" s="13">
        <f t="shared" si="3"/>
        <v>0</v>
      </c>
      <c r="CA32" s="12">
        <v>1</v>
      </c>
      <c r="CB32" s="13"/>
      <c r="CC32" s="13"/>
      <c r="CD32" s="13"/>
      <c r="CE32" s="13">
        <v>1</v>
      </c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>
        <f t="shared" si="4"/>
        <v>0</v>
      </c>
      <c r="CX32" s="13">
        <v>2</v>
      </c>
      <c r="CY32" s="13"/>
      <c r="CZ32" s="13"/>
      <c r="DA32" s="13"/>
      <c r="DB32" s="13"/>
      <c r="DC32" s="13"/>
      <c r="DD32" s="13"/>
      <c r="DE32" s="13"/>
      <c r="DF32" s="13"/>
      <c r="DG32" s="23"/>
      <c r="DH32" s="13"/>
      <c r="DI32" s="13">
        <f t="shared" si="5"/>
        <v>-2</v>
      </c>
    </row>
    <row r="33" spans="1:113" ht="15.5">
      <c r="A33" s="9">
        <v>31</v>
      </c>
      <c r="B33" s="9" t="s">
        <v>68</v>
      </c>
      <c r="C33" s="9">
        <v>14</v>
      </c>
      <c r="D33" s="9" t="s">
        <v>35</v>
      </c>
      <c r="E33" s="13" t="s">
        <v>73</v>
      </c>
      <c r="F33" s="11">
        <v>0.6</v>
      </c>
      <c r="G33" s="9" t="s">
        <v>66</v>
      </c>
      <c r="H33" s="12" t="s">
        <v>67</v>
      </c>
      <c r="I33" s="12">
        <v>26</v>
      </c>
      <c r="J33" s="12"/>
      <c r="K33" s="13"/>
      <c r="L33" s="13"/>
      <c r="M33" s="13"/>
      <c r="N33" s="13"/>
      <c r="O33" s="12"/>
      <c r="P33" s="13"/>
      <c r="Q33" s="13"/>
      <c r="R33" s="14"/>
      <c r="S33" s="15"/>
      <c r="T33" s="16">
        <f t="shared" si="0"/>
        <v>26</v>
      </c>
      <c r="U33" s="15">
        <v>0</v>
      </c>
      <c r="V33" s="13"/>
      <c r="W33" s="13"/>
      <c r="X33" s="13">
        <v>3</v>
      </c>
      <c r="Y33" s="12"/>
      <c r="Z33" s="17"/>
      <c r="AA33" s="18"/>
      <c r="AB33" s="19"/>
      <c r="AC33" s="15"/>
      <c r="AD33" s="20"/>
      <c r="AE33" s="21"/>
      <c r="AF33" s="13">
        <v>1400</v>
      </c>
      <c r="AG33" s="13"/>
      <c r="AH33" s="12"/>
      <c r="AI33" s="13"/>
      <c r="AJ33" s="13"/>
      <c r="AK33" s="13"/>
      <c r="AL33" s="13"/>
      <c r="AM33" s="13"/>
      <c r="AN33" s="12"/>
      <c r="AO33" s="22"/>
      <c r="AP33" s="15"/>
      <c r="AQ33" s="16">
        <f t="shared" si="1"/>
        <v>1400</v>
      </c>
      <c r="AR33" s="12"/>
      <c r="AS33" s="13"/>
      <c r="AT33" s="13"/>
      <c r="AU33" s="13"/>
      <c r="AV33" s="13"/>
      <c r="AW33" s="13"/>
      <c r="AX33" s="12"/>
      <c r="AY33" s="13"/>
      <c r="AZ33" s="13"/>
      <c r="BA33" s="13"/>
      <c r="BB33" s="13"/>
      <c r="BC33" s="13"/>
      <c r="BD33" s="13"/>
      <c r="BE33" s="13"/>
      <c r="BF33" s="13"/>
      <c r="BG33" s="12"/>
      <c r="BH33" s="13"/>
      <c r="BI33" s="13"/>
      <c r="BJ33" s="13"/>
      <c r="BK33" s="13"/>
      <c r="BL33" s="13"/>
      <c r="BM33" s="13"/>
      <c r="BN33" s="13">
        <f t="shared" si="2"/>
        <v>0</v>
      </c>
      <c r="BO33" s="13"/>
      <c r="BP33" s="13"/>
      <c r="BQ33" s="12"/>
      <c r="BR33" s="13"/>
      <c r="BS33" s="13"/>
      <c r="BT33" s="13"/>
      <c r="BU33" s="13"/>
      <c r="BV33" s="13"/>
      <c r="BW33" s="12"/>
      <c r="BX33" s="12"/>
      <c r="BY33" s="13"/>
      <c r="BZ33" s="13">
        <f t="shared" si="3"/>
        <v>0</v>
      </c>
      <c r="CA33" s="12">
        <v>1</v>
      </c>
      <c r="CB33" s="13"/>
      <c r="CC33" s="13"/>
      <c r="CD33" s="13">
        <v>1</v>
      </c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>
        <f t="shared" si="4"/>
        <v>0</v>
      </c>
      <c r="CX33" s="13"/>
      <c r="CY33" s="13"/>
      <c r="CZ33" s="13"/>
      <c r="DA33" s="13"/>
      <c r="DB33" s="13"/>
      <c r="DC33" s="13"/>
      <c r="DD33" s="13"/>
      <c r="DE33" s="13"/>
      <c r="DF33" s="13"/>
      <c r="DG33" s="23"/>
      <c r="DH33" s="13"/>
      <c r="DI33" s="13">
        <f t="shared" si="5"/>
        <v>0</v>
      </c>
    </row>
    <row r="34" spans="1:113" ht="15.5">
      <c r="A34" s="9">
        <v>32</v>
      </c>
      <c r="B34" s="9" t="s">
        <v>68</v>
      </c>
      <c r="C34" s="9">
        <v>15</v>
      </c>
      <c r="D34" s="9" t="s">
        <v>35</v>
      </c>
      <c r="E34" s="13" t="s">
        <v>74</v>
      </c>
      <c r="F34" s="11">
        <v>1</v>
      </c>
      <c r="G34" s="9" t="s">
        <v>66</v>
      </c>
      <c r="H34" s="12" t="s">
        <v>67</v>
      </c>
      <c r="I34" s="12">
        <v>26</v>
      </c>
      <c r="J34" s="12"/>
      <c r="K34" s="13"/>
      <c r="L34" s="13"/>
      <c r="M34" s="13"/>
      <c r="N34" s="13"/>
      <c r="O34" s="12"/>
      <c r="P34" s="13"/>
      <c r="Q34" s="13"/>
      <c r="R34" s="14"/>
      <c r="S34" s="15"/>
      <c r="T34" s="16">
        <f t="shared" si="0"/>
        <v>26</v>
      </c>
      <c r="U34" s="15">
        <v>10</v>
      </c>
      <c r="V34" s="13"/>
      <c r="W34" s="13"/>
      <c r="X34" s="13"/>
      <c r="Y34" s="12"/>
      <c r="Z34" s="17"/>
      <c r="AA34" s="18"/>
      <c r="AB34" s="19"/>
      <c r="AC34" s="15"/>
      <c r="AD34" s="20"/>
      <c r="AE34" s="21"/>
      <c r="AF34" s="13">
        <v>2333</v>
      </c>
      <c r="AG34" s="13"/>
      <c r="AH34" s="12"/>
      <c r="AI34" s="13"/>
      <c r="AJ34" s="13"/>
      <c r="AK34" s="13"/>
      <c r="AL34" s="13"/>
      <c r="AM34" s="13"/>
      <c r="AN34" s="12"/>
      <c r="AO34" s="22"/>
      <c r="AP34" s="15"/>
      <c r="AQ34" s="16">
        <f t="shared" si="1"/>
        <v>2333</v>
      </c>
      <c r="AR34" s="12"/>
      <c r="AS34" s="13"/>
      <c r="AT34" s="13"/>
      <c r="AU34" s="13"/>
      <c r="AV34" s="13"/>
      <c r="AW34" s="13"/>
      <c r="AX34" s="12"/>
      <c r="AY34" s="13"/>
      <c r="AZ34" s="13"/>
      <c r="BA34" s="13"/>
      <c r="BB34" s="13"/>
      <c r="BC34" s="13"/>
      <c r="BD34" s="13"/>
      <c r="BE34" s="13"/>
      <c r="BF34" s="13"/>
      <c r="BG34" s="12"/>
      <c r="BH34" s="13"/>
      <c r="BI34" s="13"/>
      <c r="BJ34" s="13"/>
      <c r="BK34" s="13"/>
      <c r="BL34" s="13"/>
      <c r="BM34" s="13"/>
      <c r="BN34" s="13">
        <f t="shared" si="2"/>
        <v>0</v>
      </c>
      <c r="BO34" s="13"/>
      <c r="BP34" s="13"/>
      <c r="BQ34" s="12"/>
      <c r="BR34" s="13"/>
      <c r="BS34" s="13"/>
      <c r="BT34" s="13"/>
      <c r="BU34" s="13"/>
      <c r="BV34" s="13"/>
      <c r="BW34" s="12"/>
      <c r="BX34" s="12"/>
      <c r="BY34" s="13"/>
      <c r="BZ34" s="13">
        <f t="shared" si="3"/>
        <v>0</v>
      </c>
      <c r="CA34" s="12">
        <v>1</v>
      </c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>
        <f t="shared" si="4"/>
        <v>0</v>
      </c>
      <c r="CX34" s="13">
        <v>2</v>
      </c>
      <c r="CY34" s="13"/>
      <c r="CZ34" s="13"/>
      <c r="DA34" s="13"/>
      <c r="DB34" s="13"/>
      <c r="DC34" s="13"/>
      <c r="DD34" s="13"/>
      <c r="DE34" s="13"/>
      <c r="DF34" s="13"/>
      <c r="DG34" s="23"/>
      <c r="DH34" s="13"/>
      <c r="DI34" s="13">
        <f t="shared" si="5"/>
        <v>-2</v>
      </c>
    </row>
    <row r="35" spans="1:113" ht="15.5">
      <c r="A35" s="9">
        <v>33</v>
      </c>
      <c r="B35" s="9" t="s">
        <v>68</v>
      </c>
      <c r="C35" s="9">
        <v>16</v>
      </c>
      <c r="D35" s="9" t="s">
        <v>35</v>
      </c>
      <c r="E35" s="13" t="s">
        <v>75</v>
      </c>
      <c r="F35" s="11">
        <v>1.1000000000000001</v>
      </c>
      <c r="G35" s="9" t="s">
        <v>66</v>
      </c>
      <c r="H35" s="12" t="s">
        <v>67</v>
      </c>
      <c r="I35" s="12">
        <v>52</v>
      </c>
      <c r="J35" s="12"/>
      <c r="K35" s="13"/>
      <c r="L35" s="13"/>
      <c r="M35" s="13"/>
      <c r="N35" s="13"/>
      <c r="O35" s="12"/>
      <c r="P35" s="13"/>
      <c r="Q35" s="13"/>
      <c r="R35" s="14"/>
      <c r="S35" s="15"/>
      <c r="T35" s="16">
        <f t="shared" si="0"/>
        <v>52</v>
      </c>
      <c r="U35" s="15">
        <v>10</v>
      </c>
      <c r="V35" s="13"/>
      <c r="W35" s="13"/>
      <c r="X35" s="13"/>
      <c r="Y35" s="12"/>
      <c r="Z35" s="17"/>
      <c r="AA35" s="18"/>
      <c r="AB35" s="19"/>
      <c r="AC35" s="15"/>
      <c r="AD35" s="20"/>
      <c r="AE35" s="21"/>
      <c r="AF35" s="13">
        <v>2567</v>
      </c>
      <c r="AG35" s="13"/>
      <c r="AH35" s="12"/>
      <c r="AI35" s="13"/>
      <c r="AJ35" s="13"/>
      <c r="AK35" s="13"/>
      <c r="AL35" s="13"/>
      <c r="AM35" s="13"/>
      <c r="AN35" s="12"/>
      <c r="AO35" s="22"/>
      <c r="AP35" s="15"/>
      <c r="AQ35" s="16">
        <f t="shared" si="1"/>
        <v>2567</v>
      </c>
      <c r="AR35" s="12"/>
      <c r="AS35" s="13"/>
      <c r="AT35" s="13"/>
      <c r="AU35" s="13"/>
      <c r="AV35" s="13"/>
      <c r="AW35" s="13"/>
      <c r="AX35" s="12"/>
      <c r="AY35" s="13"/>
      <c r="AZ35" s="13"/>
      <c r="BA35" s="13"/>
      <c r="BB35" s="13"/>
      <c r="BC35" s="13"/>
      <c r="BD35" s="13"/>
      <c r="BE35" s="13"/>
      <c r="BF35" s="13"/>
      <c r="BG35" s="12"/>
      <c r="BH35" s="13"/>
      <c r="BI35" s="13"/>
      <c r="BJ35" s="13"/>
      <c r="BK35" s="13"/>
      <c r="BL35" s="13"/>
      <c r="BM35" s="13"/>
      <c r="BN35" s="13">
        <f t="shared" si="2"/>
        <v>0</v>
      </c>
      <c r="BO35" s="13"/>
      <c r="BP35" s="13"/>
      <c r="BQ35" s="12"/>
      <c r="BR35" s="13"/>
      <c r="BS35" s="13"/>
      <c r="BT35" s="13"/>
      <c r="BU35" s="13"/>
      <c r="BV35" s="13"/>
      <c r="BW35" s="12"/>
      <c r="BX35" s="12"/>
      <c r="BY35" s="13"/>
      <c r="BZ35" s="13">
        <f t="shared" si="3"/>
        <v>0</v>
      </c>
      <c r="CA35" s="12"/>
      <c r="CB35" s="13"/>
      <c r="CC35" s="13"/>
      <c r="CD35" s="13">
        <v>1</v>
      </c>
      <c r="CE35" s="13">
        <v>2</v>
      </c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>
        <f t="shared" si="4"/>
        <v>0</v>
      </c>
      <c r="CX35" s="13">
        <v>2</v>
      </c>
      <c r="CY35" s="13"/>
      <c r="CZ35" s="13"/>
      <c r="DA35" s="13"/>
      <c r="DB35" s="13"/>
      <c r="DC35" s="13"/>
      <c r="DD35" s="13"/>
      <c r="DE35" s="13"/>
      <c r="DF35" s="13"/>
      <c r="DG35" s="23"/>
      <c r="DH35" s="13"/>
      <c r="DI35" s="13">
        <f t="shared" si="5"/>
        <v>-2</v>
      </c>
    </row>
    <row r="36" spans="1:113" ht="15.5">
      <c r="A36" s="9">
        <v>34</v>
      </c>
      <c r="B36" s="9" t="s">
        <v>68</v>
      </c>
      <c r="C36" s="9">
        <v>17</v>
      </c>
      <c r="D36" s="9" t="s">
        <v>35</v>
      </c>
      <c r="E36" s="13" t="s">
        <v>76</v>
      </c>
      <c r="F36" s="11">
        <v>1.7</v>
      </c>
      <c r="G36" s="9" t="s">
        <v>66</v>
      </c>
      <c r="H36" s="12" t="s">
        <v>67</v>
      </c>
      <c r="I36" s="12">
        <v>82</v>
      </c>
      <c r="J36" s="12"/>
      <c r="K36" s="13"/>
      <c r="L36" s="13">
        <v>18</v>
      </c>
      <c r="M36" s="13"/>
      <c r="N36" s="13"/>
      <c r="O36" s="12"/>
      <c r="P36" s="13"/>
      <c r="Q36" s="13"/>
      <c r="R36" s="14"/>
      <c r="S36" s="15"/>
      <c r="T36" s="16">
        <f t="shared" si="0"/>
        <v>64</v>
      </c>
      <c r="U36" s="15">
        <v>10</v>
      </c>
      <c r="V36" s="13"/>
      <c r="W36" s="13"/>
      <c r="X36" s="13"/>
      <c r="Y36" s="12"/>
      <c r="Z36" s="17"/>
      <c r="AA36" s="18"/>
      <c r="AB36" s="19"/>
      <c r="AC36" s="15"/>
      <c r="AD36" s="20"/>
      <c r="AE36" s="21"/>
      <c r="AF36" s="13">
        <v>3967</v>
      </c>
      <c r="AG36" s="13"/>
      <c r="AH36" s="12"/>
      <c r="AI36" s="13"/>
      <c r="AJ36" s="13"/>
      <c r="AK36" s="13"/>
      <c r="AL36" s="13"/>
      <c r="AM36" s="13"/>
      <c r="AN36" s="12"/>
      <c r="AO36" s="22"/>
      <c r="AP36" s="15"/>
      <c r="AQ36" s="16">
        <f t="shared" si="1"/>
        <v>3967</v>
      </c>
      <c r="AR36" s="12"/>
      <c r="AS36" s="13"/>
      <c r="AT36" s="13"/>
      <c r="AU36" s="13"/>
      <c r="AV36" s="13"/>
      <c r="AW36" s="13"/>
      <c r="AX36" s="12"/>
      <c r="AY36" s="13"/>
      <c r="AZ36" s="13"/>
      <c r="BA36" s="13"/>
      <c r="BB36" s="13"/>
      <c r="BC36" s="13"/>
      <c r="BD36" s="13"/>
      <c r="BE36" s="13"/>
      <c r="BF36" s="13"/>
      <c r="BG36" s="12"/>
      <c r="BH36" s="13"/>
      <c r="BI36" s="13"/>
      <c r="BJ36" s="13"/>
      <c r="BK36" s="13"/>
      <c r="BL36" s="13"/>
      <c r="BM36" s="13"/>
      <c r="BN36" s="13">
        <f t="shared" si="2"/>
        <v>0</v>
      </c>
      <c r="BO36" s="13"/>
      <c r="BP36" s="13"/>
      <c r="BQ36" s="12"/>
      <c r="BR36" s="13"/>
      <c r="BS36" s="13"/>
      <c r="BT36" s="13"/>
      <c r="BU36" s="13"/>
      <c r="BV36" s="13"/>
      <c r="BW36" s="12"/>
      <c r="BX36" s="12"/>
      <c r="BY36" s="13"/>
      <c r="BZ36" s="13">
        <f t="shared" si="3"/>
        <v>0</v>
      </c>
      <c r="CA36" s="12"/>
      <c r="CB36" s="13">
        <v>3</v>
      </c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>
        <f t="shared" si="4"/>
        <v>0</v>
      </c>
      <c r="CX36" s="13">
        <v>2</v>
      </c>
      <c r="CY36" s="13"/>
      <c r="CZ36" s="13"/>
      <c r="DA36" s="13"/>
      <c r="DB36" s="13"/>
      <c r="DC36" s="13"/>
      <c r="DD36" s="13"/>
      <c r="DE36" s="13"/>
      <c r="DF36" s="13"/>
      <c r="DG36" s="23"/>
      <c r="DH36" s="13"/>
      <c r="DI36" s="13">
        <f t="shared" si="5"/>
        <v>-2</v>
      </c>
    </row>
    <row r="37" spans="1:113" ht="15.5">
      <c r="A37" s="9">
        <v>35</v>
      </c>
      <c r="B37" s="9" t="s">
        <v>68</v>
      </c>
      <c r="C37" s="9">
        <v>18</v>
      </c>
      <c r="D37" s="9" t="s">
        <v>35</v>
      </c>
      <c r="E37" s="13" t="s">
        <v>77</v>
      </c>
      <c r="F37" s="11">
        <v>1.3</v>
      </c>
      <c r="G37" s="9" t="s">
        <v>66</v>
      </c>
      <c r="H37" s="12" t="s">
        <v>67</v>
      </c>
      <c r="I37" s="12">
        <v>26</v>
      </c>
      <c r="J37" s="12"/>
      <c r="K37" s="13"/>
      <c r="L37" s="13">
        <v>15</v>
      </c>
      <c r="M37" s="13"/>
      <c r="N37" s="13"/>
      <c r="O37" s="12"/>
      <c r="P37" s="13"/>
      <c r="Q37" s="13"/>
      <c r="R37" s="14"/>
      <c r="S37" s="15"/>
      <c r="T37" s="16">
        <f t="shared" si="0"/>
        <v>11</v>
      </c>
      <c r="U37" s="15">
        <v>10</v>
      </c>
      <c r="V37" s="13"/>
      <c r="W37" s="13"/>
      <c r="X37" s="13"/>
      <c r="Y37" s="12"/>
      <c r="Z37" s="17"/>
      <c r="AA37" s="18"/>
      <c r="AB37" s="19"/>
      <c r="AC37" s="15"/>
      <c r="AD37" s="20"/>
      <c r="AE37" s="21"/>
      <c r="AF37" s="13">
        <v>3033</v>
      </c>
      <c r="AG37" s="13"/>
      <c r="AH37" s="12"/>
      <c r="AI37" s="13"/>
      <c r="AJ37" s="13"/>
      <c r="AK37" s="13"/>
      <c r="AL37" s="13"/>
      <c r="AM37" s="13"/>
      <c r="AN37" s="12"/>
      <c r="AO37" s="22"/>
      <c r="AP37" s="15"/>
      <c r="AQ37" s="16">
        <f t="shared" si="1"/>
        <v>3033</v>
      </c>
      <c r="AR37" s="12"/>
      <c r="AS37" s="13"/>
      <c r="AT37" s="13"/>
      <c r="AU37" s="13"/>
      <c r="AV37" s="13"/>
      <c r="AW37" s="13"/>
      <c r="AX37" s="12"/>
      <c r="AY37" s="13"/>
      <c r="AZ37" s="13"/>
      <c r="BA37" s="13"/>
      <c r="BB37" s="13"/>
      <c r="BC37" s="13"/>
      <c r="BD37" s="13"/>
      <c r="BE37" s="13"/>
      <c r="BF37" s="13"/>
      <c r="BG37" s="12"/>
      <c r="BH37" s="13"/>
      <c r="BI37" s="13"/>
      <c r="BJ37" s="13"/>
      <c r="BK37" s="13"/>
      <c r="BL37" s="13"/>
      <c r="BM37" s="13"/>
      <c r="BN37" s="13">
        <f t="shared" si="2"/>
        <v>0</v>
      </c>
      <c r="BO37" s="13"/>
      <c r="BP37" s="13"/>
      <c r="BQ37" s="12"/>
      <c r="BR37" s="13"/>
      <c r="BS37" s="13"/>
      <c r="BT37" s="13"/>
      <c r="BU37" s="13"/>
      <c r="BV37" s="13"/>
      <c r="BW37" s="12"/>
      <c r="BX37" s="12"/>
      <c r="BY37" s="13"/>
      <c r="BZ37" s="13">
        <f t="shared" si="3"/>
        <v>0</v>
      </c>
      <c r="CA37" s="12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>
        <f t="shared" si="4"/>
        <v>0</v>
      </c>
      <c r="CX37" s="13">
        <v>2</v>
      </c>
      <c r="CY37" s="13"/>
      <c r="CZ37" s="13"/>
      <c r="DA37" s="13"/>
      <c r="DB37" s="13"/>
      <c r="DC37" s="13"/>
      <c r="DD37" s="13"/>
      <c r="DE37" s="13"/>
      <c r="DF37" s="13"/>
      <c r="DG37" s="23"/>
      <c r="DH37" s="13"/>
      <c r="DI37" s="13">
        <f t="shared" si="5"/>
        <v>-2</v>
      </c>
    </row>
    <row r="38" spans="1:113" ht="15.5">
      <c r="A38" s="9">
        <v>36</v>
      </c>
      <c r="B38" s="9" t="s">
        <v>68</v>
      </c>
      <c r="C38" s="9">
        <v>19</v>
      </c>
      <c r="D38" s="9" t="s">
        <v>35</v>
      </c>
      <c r="E38" s="13" t="s">
        <v>78</v>
      </c>
      <c r="F38" s="11">
        <v>0.6</v>
      </c>
      <c r="G38" s="9" t="s">
        <v>66</v>
      </c>
      <c r="H38" s="12" t="s">
        <v>67</v>
      </c>
      <c r="I38" s="12">
        <v>18</v>
      </c>
      <c r="J38" s="12"/>
      <c r="K38" s="13"/>
      <c r="L38" s="13"/>
      <c r="M38" s="13"/>
      <c r="N38" s="13"/>
      <c r="O38" s="12"/>
      <c r="P38" s="13"/>
      <c r="Q38" s="13"/>
      <c r="R38" s="14"/>
      <c r="S38" s="15"/>
      <c r="T38" s="16">
        <f t="shared" si="0"/>
        <v>18</v>
      </c>
      <c r="U38" s="15">
        <v>10</v>
      </c>
      <c r="V38" s="13"/>
      <c r="W38" s="13"/>
      <c r="X38" s="13"/>
      <c r="Y38" s="12"/>
      <c r="Z38" s="17"/>
      <c r="AA38" s="18"/>
      <c r="AB38" s="19"/>
      <c r="AC38" s="15"/>
      <c r="AD38" s="20"/>
      <c r="AE38" s="21"/>
      <c r="AF38" s="13">
        <v>1400</v>
      </c>
      <c r="AG38" s="13"/>
      <c r="AH38" s="12"/>
      <c r="AI38" s="13"/>
      <c r="AJ38" s="13"/>
      <c r="AK38" s="13"/>
      <c r="AL38" s="13"/>
      <c r="AM38" s="13"/>
      <c r="AN38" s="12"/>
      <c r="AO38" s="22"/>
      <c r="AP38" s="15"/>
      <c r="AQ38" s="16">
        <f t="shared" si="1"/>
        <v>1400</v>
      </c>
      <c r="AR38" s="12"/>
      <c r="AS38" s="13"/>
      <c r="AT38" s="13"/>
      <c r="AU38" s="13"/>
      <c r="AV38" s="13"/>
      <c r="AW38" s="13"/>
      <c r="AX38" s="12"/>
      <c r="AY38" s="13"/>
      <c r="AZ38" s="13"/>
      <c r="BA38" s="13"/>
      <c r="BB38" s="13"/>
      <c r="BC38" s="13"/>
      <c r="BD38" s="13"/>
      <c r="BE38" s="13"/>
      <c r="BF38" s="13"/>
      <c r="BG38" s="12"/>
      <c r="BH38" s="13"/>
      <c r="BI38" s="13"/>
      <c r="BJ38" s="13"/>
      <c r="BK38" s="13"/>
      <c r="BL38" s="13"/>
      <c r="BM38" s="13"/>
      <c r="BN38" s="13">
        <f t="shared" si="2"/>
        <v>0</v>
      </c>
      <c r="BO38" s="13"/>
      <c r="BP38" s="13"/>
      <c r="BQ38" s="12"/>
      <c r="BR38" s="13"/>
      <c r="BS38" s="13"/>
      <c r="BT38" s="13"/>
      <c r="BU38" s="13"/>
      <c r="BV38" s="13"/>
      <c r="BW38" s="12"/>
      <c r="BX38" s="12"/>
      <c r="BY38" s="13"/>
      <c r="BZ38" s="13">
        <f t="shared" si="3"/>
        <v>0</v>
      </c>
      <c r="CA38" s="12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>
        <f t="shared" si="4"/>
        <v>0</v>
      </c>
      <c r="CX38" s="13">
        <v>2</v>
      </c>
      <c r="CY38" s="13"/>
      <c r="CZ38" s="13"/>
      <c r="DA38" s="13"/>
      <c r="DB38" s="13"/>
      <c r="DC38" s="13"/>
      <c r="DD38" s="13"/>
      <c r="DE38" s="13"/>
      <c r="DF38" s="13"/>
      <c r="DG38" s="23"/>
      <c r="DH38" s="13"/>
      <c r="DI38" s="13">
        <f t="shared" si="5"/>
        <v>-2</v>
      </c>
    </row>
    <row r="39" spans="1:113" ht="15.5">
      <c r="A39" s="9">
        <v>37</v>
      </c>
      <c r="B39" s="9" t="s">
        <v>79</v>
      </c>
      <c r="C39" s="9"/>
      <c r="D39" s="9"/>
      <c r="E39" s="13" t="s">
        <v>80</v>
      </c>
      <c r="F39" s="11">
        <v>14.7</v>
      </c>
      <c r="G39" s="9" t="s">
        <v>21</v>
      </c>
      <c r="H39" s="12" t="s">
        <v>67</v>
      </c>
      <c r="I39" s="12">
        <v>102</v>
      </c>
      <c r="J39" s="12"/>
      <c r="K39" s="13">
        <v>40</v>
      </c>
      <c r="L39" s="13"/>
      <c r="M39" s="13"/>
      <c r="N39" s="13">
        <v>48</v>
      </c>
      <c r="O39" s="12"/>
      <c r="P39" s="13"/>
      <c r="Q39" s="13"/>
      <c r="R39" s="14"/>
      <c r="S39" s="15"/>
      <c r="T39" s="16">
        <f t="shared" si="0"/>
        <v>14</v>
      </c>
      <c r="U39" s="15">
        <v>50</v>
      </c>
      <c r="V39" s="13"/>
      <c r="W39" s="13">
        <v>22</v>
      </c>
      <c r="X39" s="13"/>
      <c r="Y39" s="12"/>
      <c r="Z39" s="17"/>
      <c r="AA39" s="18"/>
      <c r="AB39" s="19"/>
      <c r="AC39" s="15">
        <v>3</v>
      </c>
      <c r="AD39" s="20"/>
      <c r="AE39" s="21"/>
      <c r="AF39" s="13">
        <v>34300</v>
      </c>
      <c r="AG39" s="13"/>
      <c r="AH39" s="12"/>
      <c r="AI39" s="13"/>
      <c r="AJ39" s="13"/>
      <c r="AK39" s="13"/>
      <c r="AL39" s="13"/>
      <c r="AM39" s="13"/>
      <c r="AN39" s="12">
        <f>67+44+150</f>
        <v>261</v>
      </c>
      <c r="AO39" s="22"/>
      <c r="AP39" s="15"/>
      <c r="AQ39" s="16">
        <f t="shared" si="1"/>
        <v>34039</v>
      </c>
      <c r="AR39" s="12"/>
      <c r="AS39" s="13"/>
      <c r="AT39" s="13"/>
      <c r="AU39" s="13"/>
      <c r="AV39" s="13"/>
      <c r="AW39" s="13"/>
      <c r="AX39" s="12"/>
      <c r="AY39" s="13"/>
      <c r="AZ39" s="13"/>
      <c r="BA39" s="13"/>
      <c r="BB39" s="13"/>
      <c r="BC39" s="13"/>
      <c r="BD39" s="13"/>
      <c r="BE39" s="13"/>
      <c r="BF39" s="13"/>
      <c r="BG39" s="12"/>
      <c r="BH39" s="13"/>
      <c r="BI39" s="13"/>
      <c r="BJ39" s="13"/>
      <c r="BK39" s="13"/>
      <c r="BL39" s="13"/>
      <c r="BM39" s="13"/>
      <c r="BN39" s="13">
        <f t="shared" si="2"/>
        <v>0</v>
      </c>
      <c r="BO39" s="13">
        <v>580</v>
      </c>
      <c r="BP39" s="13"/>
      <c r="BQ39" s="12"/>
      <c r="BR39" s="13"/>
      <c r="BS39" s="13"/>
      <c r="BT39" s="13"/>
      <c r="BU39" s="13"/>
      <c r="BV39" s="13"/>
      <c r="BW39" s="12"/>
      <c r="BX39" s="12"/>
      <c r="BY39" s="13"/>
      <c r="BZ39" s="13">
        <f t="shared" si="3"/>
        <v>-580</v>
      </c>
      <c r="CA39" s="12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>
        <v>8</v>
      </c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>
        <f t="shared" si="4"/>
        <v>-8</v>
      </c>
      <c r="CX39" s="13">
        <v>4</v>
      </c>
      <c r="CY39" s="13"/>
      <c r="CZ39" s="13"/>
      <c r="DA39" s="13"/>
      <c r="DB39" s="13"/>
      <c r="DC39" s="13"/>
      <c r="DD39" s="13"/>
      <c r="DE39" s="13"/>
      <c r="DF39" s="13">
        <v>2</v>
      </c>
      <c r="DG39" s="23"/>
      <c r="DH39" s="13"/>
      <c r="DI39" s="13">
        <f t="shared" si="5"/>
        <v>-2</v>
      </c>
    </row>
    <row r="40" spans="1:113" ht="15.5">
      <c r="A40" s="9">
        <v>38</v>
      </c>
      <c r="B40" s="9" t="s">
        <v>79</v>
      </c>
      <c r="C40" s="9">
        <v>11</v>
      </c>
      <c r="D40" s="9" t="s">
        <v>35</v>
      </c>
      <c r="E40" s="13" t="s">
        <v>81</v>
      </c>
      <c r="F40" s="11">
        <v>0.4</v>
      </c>
      <c r="G40" s="9" t="s">
        <v>21</v>
      </c>
      <c r="H40" s="12" t="s">
        <v>67</v>
      </c>
      <c r="I40" s="12">
        <v>26</v>
      </c>
      <c r="J40" s="12"/>
      <c r="K40" s="13"/>
      <c r="L40" s="13"/>
      <c r="M40" s="13"/>
      <c r="N40" s="13"/>
      <c r="O40" s="12"/>
      <c r="P40" s="13"/>
      <c r="Q40" s="13"/>
      <c r="R40" s="14"/>
      <c r="S40" s="15"/>
      <c r="T40" s="16">
        <f t="shared" si="0"/>
        <v>26</v>
      </c>
      <c r="U40" s="15">
        <v>10</v>
      </c>
      <c r="V40" s="13"/>
      <c r="W40" s="13"/>
      <c r="X40" s="13"/>
      <c r="Y40" s="12"/>
      <c r="Z40" s="17"/>
      <c r="AA40" s="18"/>
      <c r="AB40" s="19"/>
      <c r="AC40" s="15"/>
      <c r="AD40" s="20"/>
      <c r="AE40" s="21"/>
      <c r="AF40" s="13">
        <v>993</v>
      </c>
      <c r="AG40" s="13"/>
      <c r="AH40" s="12"/>
      <c r="AI40" s="13"/>
      <c r="AJ40" s="13"/>
      <c r="AK40" s="13"/>
      <c r="AL40" s="13"/>
      <c r="AM40" s="13"/>
      <c r="AN40" s="12"/>
      <c r="AO40" s="22"/>
      <c r="AP40" s="15"/>
      <c r="AQ40" s="16">
        <f t="shared" si="1"/>
        <v>993</v>
      </c>
      <c r="AR40" s="12"/>
      <c r="AS40" s="13"/>
      <c r="AT40" s="13"/>
      <c r="AU40" s="13"/>
      <c r="AV40" s="13"/>
      <c r="AW40" s="13"/>
      <c r="AX40" s="12"/>
      <c r="AY40" s="13"/>
      <c r="AZ40" s="13"/>
      <c r="BA40" s="13"/>
      <c r="BB40" s="13"/>
      <c r="BC40" s="13"/>
      <c r="BD40" s="13"/>
      <c r="BE40" s="13"/>
      <c r="BF40" s="13"/>
      <c r="BG40" s="12"/>
      <c r="BH40" s="13"/>
      <c r="BI40" s="13"/>
      <c r="BJ40" s="13"/>
      <c r="BK40" s="13"/>
      <c r="BL40" s="13"/>
      <c r="BM40" s="13"/>
      <c r="BN40" s="13">
        <f t="shared" si="2"/>
        <v>0</v>
      </c>
      <c r="BO40" s="13"/>
      <c r="BP40" s="13"/>
      <c r="BQ40" s="12"/>
      <c r="BR40" s="13"/>
      <c r="BS40" s="13"/>
      <c r="BT40" s="13"/>
      <c r="BU40" s="13"/>
      <c r="BV40" s="13"/>
      <c r="BW40" s="12"/>
      <c r="BX40" s="12"/>
      <c r="BY40" s="13"/>
      <c r="BZ40" s="13">
        <f t="shared" si="3"/>
        <v>0</v>
      </c>
      <c r="CA40" s="12">
        <v>1</v>
      </c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>
        <f t="shared" si="4"/>
        <v>0</v>
      </c>
      <c r="CX40" s="13">
        <v>2</v>
      </c>
      <c r="CY40" s="13"/>
      <c r="CZ40" s="13"/>
      <c r="DA40" s="13"/>
      <c r="DB40" s="13"/>
      <c r="DC40" s="13"/>
      <c r="DD40" s="13"/>
      <c r="DE40" s="13"/>
      <c r="DF40" s="13"/>
      <c r="DG40" s="23"/>
      <c r="DH40" s="13"/>
      <c r="DI40" s="13">
        <f t="shared" si="5"/>
        <v>-2</v>
      </c>
    </row>
    <row r="41" spans="1:113" ht="15.5">
      <c r="A41" s="9">
        <v>39</v>
      </c>
      <c r="B41" s="9" t="s">
        <v>79</v>
      </c>
      <c r="C41" s="9">
        <v>12</v>
      </c>
      <c r="D41" s="9" t="s">
        <v>35</v>
      </c>
      <c r="E41" s="13" t="s">
        <v>82</v>
      </c>
      <c r="F41" s="11">
        <v>0.6</v>
      </c>
      <c r="G41" s="9" t="s">
        <v>21</v>
      </c>
      <c r="H41" s="12" t="s">
        <v>67</v>
      </c>
      <c r="I41" s="12">
        <v>20</v>
      </c>
      <c r="J41" s="12"/>
      <c r="K41" s="13"/>
      <c r="L41" s="13"/>
      <c r="M41" s="13"/>
      <c r="N41" s="13"/>
      <c r="O41" s="12"/>
      <c r="P41" s="13"/>
      <c r="Q41" s="13"/>
      <c r="R41" s="14"/>
      <c r="S41" s="15"/>
      <c r="T41" s="16">
        <f t="shared" si="0"/>
        <v>20</v>
      </c>
      <c r="U41" s="15">
        <v>10</v>
      </c>
      <c r="V41" s="13"/>
      <c r="W41" s="13"/>
      <c r="X41" s="13"/>
      <c r="Y41" s="12"/>
      <c r="Z41" s="17"/>
      <c r="AA41" s="18"/>
      <c r="AB41" s="19"/>
      <c r="AC41" s="15"/>
      <c r="AD41" s="20"/>
      <c r="AE41" s="21"/>
      <c r="AF41" s="13">
        <v>1400</v>
      </c>
      <c r="AG41" s="13"/>
      <c r="AH41" s="12"/>
      <c r="AI41" s="13"/>
      <c r="AJ41" s="13"/>
      <c r="AK41" s="13"/>
      <c r="AL41" s="13"/>
      <c r="AM41" s="13"/>
      <c r="AN41" s="12"/>
      <c r="AO41" s="22"/>
      <c r="AP41" s="15"/>
      <c r="AQ41" s="16">
        <f t="shared" si="1"/>
        <v>1400</v>
      </c>
      <c r="AR41" s="12"/>
      <c r="AS41" s="13"/>
      <c r="AT41" s="13"/>
      <c r="AU41" s="13"/>
      <c r="AV41" s="13"/>
      <c r="AW41" s="13"/>
      <c r="AX41" s="12"/>
      <c r="AY41" s="13"/>
      <c r="AZ41" s="13"/>
      <c r="BA41" s="13"/>
      <c r="BB41" s="13"/>
      <c r="BC41" s="13"/>
      <c r="BD41" s="13"/>
      <c r="BE41" s="13"/>
      <c r="BF41" s="13"/>
      <c r="BG41" s="12"/>
      <c r="BH41" s="13"/>
      <c r="BI41" s="13"/>
      <c r="BJ41" s="13"/>
      <c r="BK41" s="13"/>
      <c r="BL41" s="13"/>
      <c r="BM41" s="13"/>
      <c r="BN41" s="13">
        <f t="shared" si="2"/>
        <v>0</v>
      </c>
      <c r="BO41" s="13"/>
      <c r="BP41" s="13"/>
      <c r="BQ41" s="12"/>
      <c r="BR41" s="13"/>
      <c r="BS41" s="13"/>
      <c r="BT41" s="13"/>
      <c r="BU41" s="13"/>
      <c r="BV41" s="13"/>
      <c r="BW41" s="12"/>
      <c r="BX41" s="12"/>
      <c r="BY41" s="13"/>
      <c r="BZ41" s="13">
        <f t="shared" si="3"/>
        <v>0</v>
      </c>
      <c r="CA41" s="12">
        <v>1</v>
      </c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>
        <f t="shared" si="4"/>
        <v>0</v>
      </c>
      <c r="CX41" s="13">
        <v>2</v>
      </c>
      <c r="CY41" s="13"/>
      <c r="CZ41" s="13"/>
      <c r="DA41" s="13"/>
      <c r="DB41" s="13"/>
      <c r="DC41" s="13"/>
      <c r="DD41" s="13"/>
      <c r="DE41" s="13"/>
      <c r="DF41" s="13"/>
      <c r="DG41" s="23"/>
      <c r="DH41" s="13"/>
      <c r="DI41" s="13">
        <f t="shared" si="5"/>
        <v>-2</v>
      </c>
    </row>
    <row r="42" spans="1:113" ht="15.5">
      <c r="A42" s="9">
        <v>40</v>
      </c>
      <c r="B42" s="9" t="s">
        <v>79</v>
      </c>
      <c r="C42" s="9">
        <v>13</v>
      </c>
      <c r="D42" s="9" t="s">
        <v>35</v>
      </c>
      <c r="E42" s="13" t="s">
        <v>83</v>
      </c>
      <c r="F42" s="11">
        <v>0.6</v>
      </c>
      <c r="G42" s="12" t="s">
        <v>21</v>
      </c>
      <c r="H42" s="12" t="s">
        <v>67</v>
      </c>
      <c r="I42" s="12">
        <v>30</v>
      </c>
      <c r="J42" s="12"/>
      <c r="K42" s="13"/>
      <c r="L42" s="13">
        <v>5</v>
      </c>
      <c r="M42" s="13"/>
      <c r="N42" s="13"/>
      <c r="O42" s="12"/>
      <c r="P42" s="13"/>
      <c r="Q42" s="13"/>
      <c r="R42" s="14"/>
      <c r="S42" s="15"/>
      <c r="T42" s="16">
        <f t="shared" si="0"/>
        <v>25</v>
      </c>
      <c r="U42" s="15">
        <v>10</v>
      </c>
      <c r="V42" s="13"/>
      <c r="W42" s="13"/>
      <c r="X42" s="13">
        <v>2</v>
      </c>
      <c r="Y42" s="12"/>
      <c r="Z42" s="17"/>
      <c r="AA42" s="18"/>
      <c r="AB42" s="19"/>
      <c r="AC42" s="15"/>
      <c r="AD42" s="20"/>
      <c r="AE42" s="21"/>
      <c r="AF42" s="13">
        <v>1400</v>
      </c>
      <c r="AG42" s="13"/>
      <c r="AH42" s="12"/>
      <c r="AI42" s="13"/>
      <c r="AJ42" s="13"/>
      <c r="AK42" s="13"/>
      <c r="AL42" s="13"/>
      <c r="AM42" s="13"/>
      <c r="AN42" s="12"/>
      <c r="AO42" s="22"/>
      <c r="AP42" s="15"/>
      <c r="AQ42" s="16">
        <f t="shared" si="1"/>
        <v>1400</v>
      </c>
      <c r="AR42" s="12"/>
      <c r="AS42" s="13"/>
      <c r="AT42" s="13"/>
      <c r="AU42" s="13"/>
      <c r="AV42" s="13"/>
      <c r="AW42" s="13"/>
      <c r="AX42" s="12"/>
      <c r="AY42" s="13"/>
      <c r="AZ42" s="13"/>
      <c r="BA42" s="13"/>
      <c r="BB42" s="13"/>
      <c r="BC42" s="13"/>
      <c r="BD42" s="13"/>
      <c r="BE42" s="13"/>
      <c r="BF42" s="13"/>
      <c r="BG42" s="12"/>
      <c r="BH42" s="13"/>
      <c r="BI42" s="13"/>
      <c r="BJ42" s="13"/>
      <c r="BK42" s="13"/>
      <c r="BL42" s="13"/>
      <c r="BM42" s="13"/>
      <c r="BN42" s="13">
        <f t="shared" si="2"/>
        <v>0</v>
      </c>
      <c r="BO42" s="13"/>
      <c r="BP42" s="13"/>
      <c r="BQ42" s="12"/>
      <c r="BR42" s="13"/>
      <c r="BS42" s="13"/>
      <c r="BT42" s="13"/>
      <c r="BU42" s="13"/>
      <c r="BV42" s="13"/>
      <c r="BW42" s="12"/>
      <c r="BX42" s="12"/>
      <c r="BY42" s="13"/>
      <c r="BZ42" s="13">
        <f t="shared" si="3"/>
        <v>0</v>
      </c>
      <c r="CA42" s="12">
        <v>1</v>
      </c>
      <c r="CB42" s="13"/>
      <c r="CC42" s="13"/>
      <c r="CD42" s="13">
        <v>1</v>
      </c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>
        <f t="shared" si="4"/>
        <v>0</v>
      </c>
      <c r="CX42" s="13">
        <v>2</v>
      </c>
      <c r="CY42" s="13"/>
      <c r="CZ42" s="13"/>
      <c r="DA42" s="13"/>
      <c r="DB42" s="13"/>
      <c r="DC42" s="13"/>
      <c r="DD42" s="13"/>
      <c r="DE42" s="13"/>
      <c r="DF42" s="13"/>
      <c r="DG42" s="23"/>
      <c r="DH42" s="13"/>
      <c r="DI42" s="13">
        <f t="shared" si="5"/>
        <v>-2</v>
      </c>
    </row>
    <row r="43" spans="1:113" ht="15.5">
      <c r="A43" s="9">
        <v>41</v>
      </c>
      <c r="B43" s="9" t="s">
        <v>79</v>
      </c>
      <c r="C43" s="9">
        <v>14</v>
      </c>
      <c r="D43" s="9" t="s">
        <v>35</v>
      </c>
      <c r="E43" s="13" t="s">
        <v>84</v>
      </c>
      <c r="F43" s="11">
        <v>2.7</v>
      </c>
      <c r="G43" s="12" t="s">
        <v>21</v>
      </c>
      <c r="H43" s="12" t="s">
        <v>67</v>
      </c>
      <c r="I43" s="12">
        <v>120</v>
      </c>
      <c r="J43" s="12"/>
      <c r="K43" s="13"/>
      <c r="L43" s="13"/>
      <c r="M43" s="13"/>
      <c r="N43" s="13"/>
      <c r="O43" s="12"/>
      <c r="P43" s="13"/>
      <c r="Q43" s="13"/>
      <c r="R43" s="14"/>
      <c r="S43" s="15"/>
      <c r="T43" s="16">
        <f t="shared" si="0"/>
        <v>120</v>
      </c>
      <c r="U43" s="15">
        <v>80</v>
      </c>
      <c r="V43" s="13"/>
      <c r="W43" s="13"/>
      <c r="X43" s="13">
        <v>44</v>
      </c>
      <c r="Y43" s="12"/>
      <c r="Z43" s="17"/>
      <c r="AA43" s="18"/>
      <c r="AB43" s="19"/>
      <c r="AC43" s="15"/>
      <c r="AD43" s="20"/>
      <c r="AE43" s="21"/>
      <c r="AF43" s="13">
        <v>6300</v>
      </c>
      <c r="AG43" s="13"/>
      <c r="AH43" s="12"/>
      <c r="AI43" s="13"/>
      <c r="AJ43" s="13"/>
      <c r="AK43" s="13"/>
      <c r="AL43" s="13"/>
      <c r="AM43" s="13"/>
      <c r="AN43" s="12"/>
      <c r="AO43" s="22"/>
      <c r="AP43" s="15"/>
      <c r="AQ43" s="16">
        <f t="shared" si="1"/>
        <v>6300</v>
      </c>
      <c r="AR43" s="12"/>
      <c r="AS43" s="13"/>
      <c r="AT43" s="13"/>
      <c r="AU43" s="13"/>
      <c r="AV43" s="13"/>
      <c r="AW43" s="13"/>
      <c r="AX43" s="12"/>
      <c r="AY43" s="13"/>
      <c r="AZ43" s="13"/>
      <c r="BA43" s="13"/>
      <c r="BB43" s="13"/>
      <c r="BC43" s="13"/>
      <c r="BD43" s="13"/>
      <c r="BE43" s="13"/>
      <c r="BF43" s="13"/>
      <c r="BG43" s="12"/>
      <c r="BH43" s="13"/>
      <c r="BI43" s="13"/>
      <c r="BJ43" s="13"/>
      <c r="BK43" s="13"/>
      <c r="BL43" s="13"/>
      <c r="BM43" s="13"/>
      <c r="BN43" s="13">
        <f t="shared" si="2"/>
        <v>0</v>
      </c>
      <c r="BO43" s="13"/>
      <c r="BP43" s="13"/>
      <c r="BQ43" s="12"/>
      <c r="BR43" s="13"/>
      <c r="BS43" s="13"/>
      <c r="BT43" s="13"/>
      <c r="BU43" s="13"/>
      <c r="BV43" s="13"/>
      <c r="BW43" s="12"/>
      <c r="BX43" s="12"/>
      <c r="BY43" s="13"/>
      <c r="BZ43" s="13">
        <f t="shared" si="3"/>
        <v>0</v>
      </c>
      <c r="CA43" s="12">
        <v>2</v>
      </c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>
        <f t="shared" si="4"/>
        <v>0</v>
      </c>
      <c r="CX43" s="13">
        <v>4</v>
      </c>
      <c r="CY43" s="13"/>
      <c r="CZ43" s="13"/>
      <c r="DA43" s="13"/>
      <c r="DB43" s="13"/>
      <c r="DC43" s="13"/>
      <c r="DD43" s="13"/>
      <c r="DE43" s="13"/>
      <c r="DF43" s="13"/>
      <c r="DG43" s="23"/>
      <c r="DH43" s="13"/>
      <c r="DI43" s="13">
        <f t="shared" si="5"/>
        <v>-4</v>
      </c>
    </row>
    <row r="44" spans="1:113" ht="15.5">
      <c r="A44" s="9">
        <v>42</v>
      </c>
      <c r="B44" s="9" t="s">
        <v>79</v>
      </c>
      <c r="C44" s="9">
        <v>15</v>
      </c>
      <c r="D44" s="9" t="s">
        <v>35</v>
      </c>
      <c r="E44" s="13" t="s">
        <v>85</v>
      </c>
      <c r="F44" s="11">
        <v>10.1</v>
      </c>
      <c r="G44" s="12" t="s">
        <v>21</v>
      </c>
      <c r="H44" s="12" t="s">
        <v>67</v>
      </c>
      <c r="I44" s="12">
        <f>152+4</f>
        <v>156</v>
      </c>
      <c r="J44" s="12"/>
      <c r="K44" s="13"/>
      <c r="L44" s="13"/>
      <c r="M44" s="13"/>
      <c r="N44" s="13"/>
      <c r="O44" s="12"/>
      <c r="P44" s="13"/>
      <c r="Q44" s="13"/>
      <c r="R44" s="14"/>
      <c r="S44" s="15"/>
      <c r="T44" s="16">
        <f t="shared" si="0"/>
        <v>156</v>
      </c>
      <c r="U44" s="15">
        <v>30</v>
      </c>
      <c r="V44" s="13"/>
      <c r="W44" s="13"/>
      <c r="X44" s="13"/>
      <c r="Y44" s="12"/>
      <c r="Z44" s="17"/>
      <c r="AA44" s="18"/>
      <c r="AB44" s="19"/>
      <c r="AC44" s="15"/>
      <c r="AD44" s="20"/>
      <c r="AE44" s="21"/>
      <c r="AF44" s="13">
        <v>23567</v>
      </c>
      <c r="AG44" s="13"/>
      <c r="AH44" s="12"/>
      <c r="AI44" s="13"/>
      <c r="AJ44" s="13"/>
      <c r="AK44" s="13"/>
      <c r="AL44" s="13"/>
      <c r="AM44" s="13"/>
      <c r="AN44" s="12"/>
      <c r="AO44" s="22"/>
      <c r="AP44" s="15"/>
      <c r="AQ44" s="16">
        <f t="shared" si="1"/>
        <v>23567</v>
      </c>
      <c r="AR44" s="12"/>
      <c r="AS44" s="13"/>
      <c r="AT44" s="13"/>
      <c r="AU44" s="13"/>
      <c r="AV44" s="13"/>
      <c r="AW44" s="13"/>
      <c r="AX44" s="12"/>
      <c r="AY44" s="13"/>
      <c r="AZ44" s="13"/>
      <c r="BA44" s="13"/>
      <c r="BB44" s="13"/>
      <c r="BC44" s="13">
        <v>75</v>
      </c>
      <c r="BD44" s="13"/>
      <c r="BE44" s="13"/>
      <c r="BF44" s="13"/>
      <c r="BG44" s="12"/>
      <c r="BH44" s="13"/>
      <c r="BI44" s="13"/>
      <c r="BJ44" s="13"/>
      <c r="BK44" s="13"/>
      <c r="BL44" s="13"/>
      <c r="BM44" s="13"/>
      <c r="BN44" s="13">
        <f t="shared" si="2"/>
        <v>-75</v>
      </c>
      <c r="BO44" s="13"/>
      <c r="BP44" s="13"/>
      <c r="BQ44" s="12"/>
      <c r="BR44" s="13"/>
      <c r="BS44" s="13"/>
      <c r="BT44" s="13"/>
      <c r="BU44" s="13"/>
      <c r="BV44" s="13"/>
      <c r="BW44" s="12"/>
      <c r="BX44" s="12"/>
      <c r="BY44" s="13"/>
      <c r="BZ44" s="13">
        <f t="shared" si="3"/>
        <v>0</v>
      </c>
      <c r="CA44" s="12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>
        <f t="shared" si="4"/>
        <v>0</v>
      </c>
      <c r="CX44" s="13">
        <v>2</v>
      </c>
      <c r="CY44" s="13"/>
      <c r="CZ44" s="13"/>
      <c r="DA44" s="13"/>
      <c r="DB44" s="13"/>
      <c r="DC44" s="13"/>
      <c r="DD44" s="13"/>
      <c r="DE44" s="13"/>
      <c r="DF44" s="13"/>
      <c r="DG44" s="23"/>
      <c r="DH44" s="13"/>
      <c r="DI44" s="13">
        <f t="shared" si="5"/>
        <v>-2</v>
      </c>
    </row>
    <row r="45" spans="1:113" ht="15.5">
      <c r="A45" s="9">
        <v>43</v>
      </c>
      <c r="B45" s="9" t="s">
        <v>86</v>
      </c>
      <c r="C45" s="9"/>
      <c r="D45" s="9"/>
      <c r="E45" s="13" t="s">
        <v>87</v>
      </c>
      <c r="F45" s="11">
        <v>38.299999999999997</v>
      </c>
      <c r="G45" s="12" t="s">
        <v>21</v>
      </c>
      <c r="H45" s="12" t="s">
        <v>67</v>
      </c>
      <c r="I45" s="12">
        <v>776</v>
      </c>
      <c r="J45" s="12"/>
      <c r="K45" s="13">
        <v>50</v>
      </c>
      <c r="L45" s="13">
        <v>259</v>
      </c>
      <c r="M45" s="13"/>
      <c r="N45" s="13">
        <v>68</v>
      </c>
      <c r="O45" s="12"/>
      <c r="P45" s="13"/>
      <c r="Q45" s="13"/>
      <c r="R45" s="14"/>
      <c r="S45" s="15"/>
      <c r="T45" s="16">
        <f t="shared" si="0"/>
        <v>399</v>
      </c>
      <c r="U45" s="15">
        <v>80</v>
      </c>
      <c r="V45" s="13"/>
      <c r="W45" s="13"/>
      <c r="X45" s="13"/>
      <c r="Y45" s="12"/>
      <c r="Z45" s="17">
        <v>14</v>
      </c>
      <c r="AA45" s="18"/>
      <c r="AB45" s="19"/>
      <c r="AC45" s="15"/>
      <c r="AD45" s="20"/>
      <c r="AE45" s="21"/>
      <c r="AF45" s="13">
        <v>89367</v>
      </c>
      <c r="AG45" s="13"/>
      <c r="AH45" s="12">
        <v>34944</v>
      </c>
      <c r="AI45" s="13"/>
      <c r="AJ45" s="13"/>
      <c r="AK45" s="13"/>
      <c r="AL45" s="13"/>
      <c r="AM45" s="13"/>
      <c r="AN45" s="12"/>
      <c r="AO45" s="22"/>
      <c r="AP45" s="15"/>
      <c r="AQ45" s="16">
        <f t="shared" si="1"/>
        <v>54423</v>
      </c>
      <c r="AR45" s="12"/>
      <c r="AS45" s="13"/>
      <c r="AT45" s="13"/>
      <c r="AU45" s="13"/>
      <c r="AV45" s="13"/>
      <c r="AW45" s="13"/>
      <c r="AX45" s="12"/>
      <c r="AY45" s="13"/>
      <c r="AZ45" s="13"/>
      <c r="BA45" s="13"/>
      <c r="BB45" s="13"/>
      <c r="BC45" s="13">
        <v>250</v>
      </c>
      <c r="BD45" s="13"/>
      <c r="BE45" s="13"/>
      <c r="BF45" s="13">
        <v>50</v>
      </c>
      <c r="BG45" s="12"/>
      <c r="BH45" s="13"/>
      <c r="BI45" s="13"/>
      <c r="BJ45" s="13"/>
      <c r="BK45" s="13"/>
      <c r="BL45" s="13"/>
      <c r="BM45" s="13"/>
      <c r="BN45" s="13">
        <f t="shared" si="2"/>
        <v>-200</v>
      </c>
      <c r="BO45" s="13">
        <v>6914</v>
      </c>
      <c r="BP45" s="13"/>
      <c r="BQ45" s="12">
        <v>5414</v>
      </c>
      <c r="BR45" s="13">
        <v>200</v>
      </c>
      <c r="BS45" s="13"/>
      <c r="BT45" s="13"/>
      <c r="BU45" s="13"/>
      <c r="BV45" s="13"/>
      <c r="BW45" s="12"/>
      <c r="BX45" s="12"/>
      <c r="BY45" s="13"/>
      <c r="BZ45" s="13">
        <f t="shared" si="3"/>
        <v>-1300</v>
      </c>
      <c r="CA45" s="12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>
        <f t="shared" si="4"/>
        <v>0</v>
      </c>
      <c r="CX45" s="13">
        <v>4</v>
      </c>
      <c r="CY45" s="13"/>
      <c r="CZ45" s="13"/>
      <c r="DA45" s="13"/>
      <c r="DB45" s="13"/>
      <c r="DC45" s="13">
        <v>2</v>
      </c>
      <c r="DD45" s="13"/>
      <c r="DE45" s="13"/>
      <c r="DF45" s="13"/>
      <c r="DG45" s="23"/>
      <c r="DH45" s="13"/>
      <c r="DI45" s="13">
        <f t="shared" si="5"/>
        <v>-2</v>
      </c>
    </row>
    <row r="46" spans="1:113" ht="15.5">
      <c r="A46" s="9">
        <v>44</v>
      </c>
      <c r="B46" s="9" t="s">
        <v>88</v>
      </c>
      <c r="C46" s="9"/>
      <c r="D46" s="9"/>
      <c r="E46" s="13" t="s">
        <v>89</v>
      </c>
      <c r="F46" s="11">
        <v>42.7</v>
      </c>
      <c r="G46" s="12" t="s">
        <v>66</v>
      </c>
      <c r="H46" s="12" t="s">
        <v>67</v>
      </c>
      <c r="I46" s="12">
        <v>418</v>
      </c>
      <c r="J46" s="12"/>
      <c r="K46" s="13"/>
      <c r="L46" s="13"/>
      <c r="M46" s="13">
        <v>100</v>
      </c>
      <c r="N46" s="13">
        <v>164</v>
      </c>
      <c r="O46" s="12">
        <v>180</v>
      </c>
      <c r="P46" s="13"/>
      <c r="Q46" s="13"/>
      <c r="R46" s="14"/>
      <c r="S46" s="15"/>
      <c r="T46" s="16">
        <f t="shared" si="0"/>
        <v>-26</v>
      </c>
      <c r="U46" s="15">
        <v>40</v>
      </c>
      <c r="V46" s="13"/>
      <c r="W46" s="13"/>
      <c r="X46" s="13"/>
      <c r="Y46" s="12"/>
      <c r="Z46" s="17">
        <v>12</v>
      </c>
      <c r="AA46" s="18"/>
      <c r="AB46" s="19">
        <v>70</v>
      </c>
      <c r="AC46" s="15"/>
      <c r="AD46" s="20"/>
      <c r="AE46" s="21">
        <v>17</v>
      </c>
      <c r="AF46" s="13">
        <v>99633</v>
      </c>
      <c r="AG46" s="13"/>
      <c r="AH46" s="12"/>
      <c r="AI46" s="13"/>
      <c r="AJ46" s="13"/>
      <c r="AK46" s="13"/>
      <c r="AL46" s="13"/>
      <c r="AM46" s="13"/>
      <c r="AN46" s="12"/>
      <c r="AO46" s="22"/>
      <c r="AP46" s="15"/>
      <c r="AQ46" s="16">
        <f t="shared" si="1"/>
        <v>99633</v>
      </c>
      <c r="AR46" s="12"/>
      <c r="AS46" s="13"/>
      <c r="AT46" s="13"/>
      <c r="AU46" s="13"/>
      <c r="AV46" s="13"/>
      <c r="AW46" s="13"/>
      <c r="AX46" s="12"/>
      <c r="AY46" s="13"/>
      <c r="AZ46" s="13"/>
      <c r="BA46" s="13"/>
      <c r="BB46" s="13"/>
      <c r="BC46" s="13">
        <v>180</v>
      </c>
      <c r="BD46" s="13"/>
      <c r="BE46" s="13"/>
      <c r="BF46" s="13"/>
      <c r="BG46" s="12"/>
      <c r="BH46" s="13"/>
      <c r="BI46" s="13"/>
      <c r="BJ46" s="13"/>
      <c r="BK46" s="13"/>
      <c r="BL46" s="13"/>
      <c r="BM46" s="13">
        <v>835</v>
      </c>
      <c r="BN46" s="13">
        <f t="shared" si="2"/>
        <v>-180</v>
      </c>
      <c r="BO46" s="13">
        <v>300</v>
      </c>
      <c r="BP46" s="13"/>
      <c r="BQ46" s="12"/>
      <c r="BR46" s="13"/>
      <c r="BS46" s="13"/>
      <c r="BT46" s="13"/>
      <c r="BU46" s="13"/>
      <c r="BV46" s="13"/>
      <c r="BW46" s="12"/>
      <c r="BX46" s="12"/>
      <c r="BY46" s="13">
        <v>550</v>
      </c>
      <c r="BZ46" s="13">
        <f t="shared" si="3"/>
        <v>-300</v>
      </c>
      <c r="CA46" s="12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>
        <v>6</v>
      </c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>
        <f t="shared" si="4"/>
        <v>-6</v>
      </c>
      <c r="CX46" s="13">
        <v>4</v>
      </c>
      <c r="CY46" s="13"/>
      <c r="CZ46" s="13"/>
      <c r="DA46" s="13"/>
      <c r="DB46" s="13"/>
      <c r="DC46" s="13">
        <v>2</v>
      </c>
      <c r="DD46" s="13"/>
      <c r="DE46" s="13"/>
      <c r="DF46" s="13"/>
      <c r="DG46" s="23"/>
      <c r="DH46" s="13"/>
      <c r="DI46" s="13">
        <f t="shared" si="5"/>
        <v>-2</v>
      </c>
    </row>
    <row r="47" spans="1:113" ht="15.5">
      <c r="A47" s="9">
        <v>45</v>
      </c>
      <c r="B47" s="9" t="s">
        <v>90</v>
      </c>
      <c r="C47" s="9"/>
      <c r="D47" s="9"/>
      <c r="E47" s="13" t="s">
        <v>91</v>
      </c>
      <c r="F47" s="11">
        <v>46.9</v>
      </c>
      <c r="G47" s="12" t="s">
        <v>66</v>
      </c>
      <c r="H47" s="12" t="s">
        <v>67</v>
      </c>
      <c r="I47" s="12">
        <f>538+4</f>
        <v>542</v>
      </c>
      <c r="J47" s="12"/>
      <c r="K47" s="13"/>
      <c r="L47" s="13"/>
      <c r="M47" s="13"/>
      <c r="N47" s="13"/>
      <c r="O47" s="12">
        <v>778</v>
      </c>
      <c r="P47" s="13"/>
      <c r="Q47" s="13"/>
      <c r="R47" s="14"/>
      <c r="S47" s="15"/>
      <c r="T47" s="16">
        <f t="shared" si="0"/>
        <v>-236</v>
      </c>
      <c r="U47" s="15">
        <v>75</v>
      </c>
      <c r="V47" s="13"/>
      <c r="W47" s="13"/>
      <c r="X47" s="13"/>
      <c r="Y47" s="12"/>
      <c r="Z47" s="17"/>
      <c r="AA47" s="18">
        <v>25</v>
      </c>
      <c r="AB47" s="19"/>
      <c r="AC47" s="15"/>
      <c r="AD47" s="20"/>
      <c r="AE47" s="21"/>
      <c r="AF47" s="13">
        <v>109433</v>
      </c>
      <c r="AG47" s="13"/>
      <c r="AH47" s="12"/>
      <c r="AI47" s="13"/>
      <c r="AJ47" s="13"/>
      <c r="AK47" s="13"/>
      <c r="AL47" s="13"/>
      <c r="AM47" s="13"/>
      <c r="AN47" s="12"/>
      <c r="AO47" s="22"/>
      <c r="AP47" s="15"/>
      <c r="AQ47" s="16">
        <f t="shared" si="1"/>
        <v>109433</v>
      </c>
      <c r="AR47" s="12"/>
      <c r="AS47" s="13"/>
      <c r="AT47" s="13"/>
      <c r="AU47" s="13"/>
      <c r="AV47" s="13"/>
      <c r="AW47" s="13"/>
      <c r="AX47" s="12"/>
      <c r="AY47" s="13"/>
      <c r="AZ47" s="13"/>
      <c r="BA47" s="13"/>
      <c r="BB47" s="13"/>
      <c r="BC47" s="13">
        <v>250</v>
      </c>
      <c r="BD47" s="13"/>
      <c r="BE47" s="13"/>
      <c r="BF47" s="13"/>
      <c r="BG47" s="12"/>
      <c r="BH47" s="13"/>
      <c r="BI47" s="13"/>
      <c r="BJ47" s="13"/>
      <c r="BK47" s="13"/>
      <c r="BL47" s="13"/>
      <c r="BM47" s="13"/>
      <c r="BN47" s="13">
        <f t="shared" si="2"/>
        <v>-250</v>
      </c>
      <c r="BO47" s="13">
        <v>2500</v>
      </c>
      <c r="BP47" s="13"/>
      <c r="BQ47" s="12"/>
      <c r="BR47" s="13"/>
      <c r="BS47" s="13"/>
      <c r="BT47" s="13"/>
      <c r="BU47" s="13"/>
      <c r="BV47" s="13"/>
      <c r="BW47" s="12"/>
      <c r="BX47" s="12"/>
      <c r="BY47" s="13"/>
      <c r="BZ47" s="13">
        <f t="shared" si="3"/>
        <v>-2500</v>
      </c>
      <c r="CA47" s="12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>
        <v>7</v>
      </c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>
        <f t="shared" si="4"/>
        <v>-7</v>
      </c>
      <c r="CX47" s="13">
        <v>4</v>
      </c>
      <c r="CY47" s="13"/>
      <c r="CZ47" s="13"/>
      <c r="DA47" s="13"/>
      <c r="DB47" s="13"/>
      <c r="DC47" s="13"/>
      <c r="DD47" s="13"/>
      <c r="DE47" s="13"/>
      <c r="DF47" s="13"/>
      <c r="DG47" s="23"/>
      <c r="DH47" s="13"/>
      <c r="DI47" s="13">
        <f t="shared" si="5"/>
        <v>-4</v>
      </c>
    </row>
    <row r="48" spans="1:113" ht="15.5">
      <c r="A48" s="9">
        <v>46</v>
      </c>
      <c r="B48" s="9" t="s">
        <v>92</v>
      </c>
      <c r="C48" s="9"/>
      <c r="D48" s="9"/>
      <c r="E48" s="13" t="s">
        <v>93</v>
      </c>
      <c r="F48" s="11">
        <v>56.1</v>
      </c>
      <c r="G48" s="12" t="s">
        <v>66</v>
      </c>
      <c r="H48" s="12" t="s">
        <v>67</v>
      </c>
      <c r="I48" s="12">
        <f>720+6</f>
        <v>726</v>
      </c>
      <c r="J48" s="12"/>
      <c r="K48" s="13"/>
      <c r="L48" s="13"/>
      <c r="M48" s="13">
        <v>100</v>
      </c>
      <c r="N48" s="13"/>
      <c r="O48" s="12"/>
      <c r="P48" s="13"/>
      <c r="Q48" s="13"/>
      <c r="R48" s="14"/>
      <c r="S48" s="15"/>
      <c r="T48" s="16">
        <f t="shared" si="0"/>
        <v>626</v>
      </c>
      <c r="U48" s="15">
        <v>200</v>
      </c>
      <c r="V48" s="13"/>
      <c r="W48" s="13"/>
      <c r="X48" s="13"/>
      <c r="Y48" s="12">
        <v>20</v>
      </c>
      <c r="Z48" s="17"/>
      <c r="AA48" s="18"/>
      <c r="AB48" s="19"/>
      <c r="AC48" s="15"/>
      <c r="AD48" s="20"/>
      <c r="AE48" s="21"/>
      <c r="AF48" s="13">
        <v>130900</v>
      </c>
      <c r="AG48" s="13"/>
      <c r="AH48" s="12"/>
      <c r="AI48" s="13"/>
      <c r="AJ48" s="13">
        <v>17635</v>
      </c>
      <c r="AK48" s="13"/>
      <c r="AL48" s="13"/>
      <c r="AM48" s="13"/>
      <c r="AN48" s="12"/>
      <c r="AO48" s="22"/>
      <c r="AP48" s="15">
        <v>180</v>
      </c>
      <c r="AQ48" s="16">
        <f t="shared" si="1"/>
        <v>113265</v>
      </c>
      <c r="AR48" s="12"/>
      <c r="AS48" s="13"/>
      <c r="AT48" s="13"/>
      <c r="AU48" s="13"/>
      <c r="AV48" s="13"/>
      <c r="AW48" s="13"/>
      <c r="AX48" s="12"/>
      <c r="AY48" s="13"/>
      <c r="AZ48" s="13"/>
      <c r="BA48" s="13"/>
      <c r="BB48" s="13"/>
      <c r="BC48" s="13">
        <v>500</v>
      </c>
      <c r="BD48" s="13"/>
      <c r="BE48" s="13"/>
      <c r="BF48" s="13"/>
      <c r="BG48" s="12"/>
      <c r="BH48" s="13"/>
      <c r="BI48" s="13"/>
      <c r="BJ48" s="13"/>
      <c r="BK48" s="13"/>
      <c r="BL48" s="13"/>
      <c r="BM48" s="13">
        <v>1558</v>
      </c>
      <c r="BN48" s="13">
        <f t="shared" si="2"/>
        <v>-500</v>
      </c>
      <c r="BO48" s="13">
        <v>1654</v>
      </c>
      <c r="BP48" s="13"/>
      <c r="BQ48" s="12"/>
      <c r="BR48" s="13"/>
      <c r="BS48" s="13"/>
      <c r="BT48" s="13"/>
      <c r="BU48" s="13"/>
      <c r="BV48" s="13"/>
      <c r="BW48" s="12"/>
      <c r="BX48" s="12"/>
      <c r="BY48" s="13"/>
      <c r="BZ48" s="13">
        <f t="shared" si="3"/>
        <v>-1654</v>
      </c>
      <c r="CA48" s="12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>
        <v>2</v>
      </c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>
        <f t="shared" si="4"/>
        <v>-2</v>
      </c>
      <c r="CX48" s="13">
        <v>6</v>
      </c>
      <c r="CY48" s="13"/>
      <c r="CZ48" s="13"/>
      <c r="DA48" s="13"/>
      <c r="DB48" s="13"/>
      <c r="DC48" s="13"/>
      <c r="DD48" s="13"/>
      <c r="DE48" s="13"/>
      <c r="DF48" s="13"/>
      <c r="DG48" s="23"/>
      <c r="DH48" s="13"/>
      <c r="DI48" s="13">
        <f t="shared" si="5"/>
        <v>-6</v>
      </c>
    </row>
    <row r="49" spans="1:113" ht="15.5">
      <c r="A49" s="9">
        <v>47</v>
      </c>
      <c r="B49" s="9" t="s">
        <v>94</v>
      </c>
      <c r="C49" s="9"/>
      <c r="D49" s="9"/>
      <c r="E49" s="13" t="s">
        <v>95</v>
      </c>
      <c r="F49" s="11">
        <v>60</v>
      </c>
      <c r="G49" s="12" t="s">
        <v>66</v>
      </c>
      <c r="H49" s="12" t="s">
        <v>67</v>
      </c>
      <c r="I49" s="12">
        <v>1106</v>
      </c>
      <c r="J49" s="12"/>
      <c r="K49" s="13"/>
      <c r="L49" s="13">
        <v>202</v>
      </c>
      <c r="M49" s="13">
        <v>180</v>
      </c>
      <c r="N49" s="13"/>
      <c r="O49" s="12"/>
      <c r="P49" s="13"/>
      <c r="Q49" s="13"/>
      <c r="R49" s="14"/>
      <c r="S49" s="15"/>
      <c r="T49" s="16">
        <f t="shared" si="0"/>
        <v>724</v>
      </c>
      <c r="U49" s="15">
        <v>200</v>
      </c>
      <c r="V49" s="13"/>
      <c r="W49" s="13"/>
      <c r="X49" s="13">
        <v>10</v>
      </c>
      <c r="Y49" s="12">
        <v>5</v>
      </c>
      <c r="Z49" s="17"/>
      <c r="AA49" s="18"/>
      <c r="AB49" s="19"/>
      <c r="AC49" s="15"/>
      <c r="AD49" s="20">
        <v>10</v>
      </c>
      <c r="AE49" s="21"/>
      <c r="AF49" s="13">
        <v>140000</v>
      </c>
      <c r="AG49" s="13"/>
      <c r="AH49" s="12"/>
      <c r="AI49" s="13">
        <v>9292</v>
      </c>
      <c r="AJ49" s="13">
        <v>10100</v>
      </c>
      <c r="AK49" s="13"/>
      <c r="AL49" s="13"/>
      <c r="AM49" s="13"/>
      <c r="AN49" s="12"/>
      <c r="AO49" s="22"/>
      <c r="AP49" s="15"/>
      <c r="AQ49" s="16">
        <f t="shared" si="1"/>
        <v>120608</v>
      </c>
      <c r="AR49" s="12"/>
      <c r="AS49" s="13"/>
      <c r="AT49" s="13"/>
      <c r="AU49" s="13"/>
      <c r="AV49" s="13"/>
      <c r="AW49" s="13"/>
      <c r="AX49" s="12"/>
      <c r="AY49" s="13"/>
      <c r="AZ49" s="13"/>
      <c r="BA49" s="13"/>
      <c r="BB49" s="13"/>
      <c r="BC49" s="13">
        <v>520</v>
      </c>
      <c r="BD49" s="13"/>
      <c r="BE49" s="13"/>
      <c r="BF49" s="13">
        <v>50</v>
      </c>
      <c r="BG49" s="12"/>
      <c r="BH49" s="13"/>
      <c r="BI49" s="13"/>
      <c r="BJ49" s="13"/>
      <c r="BK49" s="13"/>
      <c r="BL49" s="13"/>
      <c r="BM49" s="13"/>
      <c r="BN49" s="13">
        <f t="shared" si="2"/>
        <v>-470</v>
      </c>
      <c r="BO49" s="13">
        <v>3000</v>
      </c>
      <c r="BP49" s="13"/>
      <c r="BQ49" s="12"/>
      <c r="BR49" s="13">
        <v>800</v>
      </c>
      <c r="BS49" s="13"/>
      <c r="BT49" s="13"/>
      <c r="BU49" s="13"/>
      <c r="BV49" s="13"/>
      <c r="BW49" s="12"/>
      <c r="BX49" s="12"/>
      <c r="BY49" s="13"/>
      <c r="BZ49" s="13">
        <f t="shared" si="3"/>
        <v>-2200</v>
      </c>
      <c r="CA49" s="12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>
        <v>2</v>
      </c>
      <c r="CM49" s="13"/>
      <c r="CN49" s="13"/>
      <c r="CO49" s="13">
        <v>2</v>
      </c>
      <c r="CP49" s="13"/>
      <c r="CQ49" s="13"/>
      <c r="CR49" s="13"/>
      <c r="CS49" s="13"/>
      <c r="CT49" s="13"/>
      <c r="CU49" s="13"/>
      <c r="CV49" s="13"/>
      <c r="CW49" s="13">
        <f t="shared" si="4"/>
        <v>0</v>
      </c>
      <c r="CX49" s="13">
        <v>4</v>
      </c>
      <c r="CY49" s="13"/>
      <c r="CZ49" s="13"/>
      <c r="DA49" s="13"/>
      <c r="DB49" s="13"/>
      <c r="DC49" s="13"/>
      <c r="DD49" s="13"/>
      <c r="DE49" s="13"/>
      <c r="DF49" s="13"/>
      <c r="DG49" s="23"/>
      <c r="DH49" s="13"/>
      <c r="DI49" s="13">
        <f t="shared" si="5"/>
        <v>-4</v>
      </c>
    </row>
    <row r="50" spans="1:113" ht="15.5">
      <c r="A50" s="9">
        <v>48</v>
      </c>
      <c r="B50" s="9" t="s">
        <v>96</v>
      </c>
      <c r="C50" s="9"/>
      <c r="D50" s="9"/>
      <c r="E50" s="13" t="s">
        <v>97</v>
      </c>
      <c r="F50" s="11">
        <v>57</v>
      </c>
      <c r="G50" s="9" t="s">
        <v>66</v>
      </c>
      <c r="H50" s="12"/>
      <c r="I50" s="27">
        <f>1176+8</f>
        <v>1184</v>
      </c>
      <c r="J50" s="12"/>
      <c r="K50" s="13">
        <f>512+2</f>
        <v>514</v>
      </c>
      <c r="L50" s="13">
        <v>336</v>
      </c>
      <c r="M50" s="13"/>
      <c r="N50" s="13"/>
      <c r="O50" s="27">
        <v>220</v>
      </c>
      <c r="P50" s="13"/>
      <c r="Q50" s="13"/>
      <c r="R50" s="14"/>
      <c r="S50" s="15"/>
      <c r="T50" s="16">
        <f t="shared" si="0"/>
        <v>114</v>
      </c>
      <c r="U50" s="15">
        <v>200</v>
      </c>
      <c r="V50" s="13"/>
      <c r="W50" s="13">
        <v>18</v>
      </c>
      <c r="X50" s="13">
        <v>1</v>
      </c>
      <c r="Y50" s="27">
        <v>5</v>
      </c>
      <c r="Z50" s="17"/>
      <c r="AA50" s="18">
        <v>15</v>
      </c>
      <c r="AB50" s="19"/>
      <c r="AC50" s="15"/>
      <c r="AD50" s="20"/>
      <c r="AE50" s="21"/>
      <c r="AF50" s="13">
        <v>133000</v>
      </c>
      <c r="AG50" s="13"/>
      <c r="AH50" s="27">
        <v>15010</v>
      </c>
      <c r="AI50" s="13"/>
      <c r="AJ50" s="13"/>
      <c r="AK50" s="13"/>
      <c r="AL50" s="13"/>
      <c r="AM50" s="13"/>
      <c r="AN50" s="27"/>
      <c r="AO50" s="28"/>
      <c r="AP50" s="15">
        <v>620</v>
      </c>
      <c r="AQ50" s="16">
        <f t="shared" si="1"/>
        <v>117990</v>
      </c>
      <c r="AR50" s="27"/>
      <c r="AS50" s="13"/>
      <c r="AT50" s="13"/>
      <c r="AU50" s="13"/>
      <c r="AV50" s="13"/>
      <c r="AW50" s="13"/>
      <c r="AX50" s="27"/>
      <c r="AY50" s="13"/>
      <c r="AZ50" s="13"/>
      <c r="BA50" s="13"/>
      <c r="BB50" s="13"/>
      <c r="BC50" s="13">
        <v>370</v>
      </c>
      <c r="BD50" s="13"/>
      <c r="BE50" s="13"/>
      <c r="BF50" s="13"/>
      <c r="BG50" s="27"/>
      <c r="BH50" s="13"/>
      <c r="BI50" s="13"/>
      <c r="BJ50" s="13"/>
      <c r="BK50" s="13"/>
      <c r="BL50" s="13"/>
      <c r="BM50" s="13">
        <v>472</v>
      </c>
      <c r="BN50" s="13">
        <f t="shared" si="2"/>
        <v>-370</v>
      </c>
      <c r="BO50" s="13">
        <v>4130</v>
      </c>
      <c r="BP50" s="13"/>
      <c r="BQ50" s="27">
        <v>400</v>
      </c>
      <c r="BR50" s="13"/>
      <c r="BS50" s="13"/>
      <c r="BT50" s="13"/>
      <c r="BU50" s="13"/>
      <c r="BV50" s="13"/>
      <c r="BW50" s="27"/>
      <c r="BX50" s="27"/>
      <c r="BY50" s="13">
        <v>200</v>
      </c>
      <c r="BZ50" s="13">
        <f t="shared" si="3"/>
        <v>-3730</v>
      </c>
      <c r="CA50" s="27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>
        <v>2</v>
      </c>
      <c r="CM50" s="13"/>
      <c r="CN50" s="13"/>
      <c r="CO50" s="13"/>
      <c r="CP50" s="13"/>
      <c r="CQ50" s="13"/>
      <c r="CR50" s="13"/>
      <c r="CS50" s="13"/>
      <c r="CT50" s="13"/>
      <c r="CU50" s="13"/>
      <c r="CV50" s="13">
        <v>6</v>
      </c>
      <c r="CW50" s="13">
        <f t="shared" si="4"/>
        <v>-2</v>
      </c>
      <c r="CX50" s="13">
        <v>6</v>
      </c>
      <c r="CY50" s="13"/>
      <c r="CZ50" s="13"/>
      <c r="DA50" s="13"/>
      <c r="DB50" s="13"/>
      <c r="DC50" s="13"/>
      <c r="DD50" s="13"/>
      <c r="DE50" s="13"/>
      <c r="DF50" s="13"/>
      <c r="DG50" s="23"/>
      <c r="DH50" s="13"/>
      <c r="DI50" s="13">
        <f t="shared" si="5"/>
        <v>-6</v>
      </c>
    </row>
    <row r="51" spans="1:113" ht="15.5">
      <c r="A51" s="9">
        <v>49</v>
      </c>
      <c r="B51" s="9" t="s">
        <v>98</v>
      </c>
      <c r="C51" s="9"/>
      <c r="D51" s="9"/>
      <c r="E51" s="13" t="s">
        <v>99</v>
      </c>
      <c r="F51" s="11">
        <v>30</v>
      </c>
      <c r="G51" s="9" t="s">
        <v>66</v>
      </c>
      <c r="H51" s="12" t="s">
        <v>67</v>
      </c>
      <c r="I51" s="27">
        <v>871</v>
      </c>
      <c r="J51" s="12"/>
      <c r="K51" s="13">
        <v>38</v>
      </c>
      <c r="L51" s="13">
        <v>266</v>
      </c>
      <c r="M51" s="13"/>
      <c r="N51" s="13"/>
      <c r="O51" s="27"/>
      <c r="P51" s="13"/>
      <c r="Q51" s="13"/>
      <c r="R51" s="14"/>
      <c r="S51" s="15"/>
      <c r="T51" s="16">
        <f t="shared" si="0"/>
        <v>567</v>
      </c>
      <c r="U51" s="15">
        <v>100</v>
      </c>
      <c r="V51" s="13"/>
      <c r="W51" s="13"/>
      <c r="X51" s="13">
        <v>15</v>
      </c>
      <c r="Y51" s="27"/>
      <c r="Z51" s="17"/>
      <c r="AA51" s="18"/>
      <c r="AB51" s="19">
        <v>6</v>
      </c>
      <c r="AC51" s="15"/>
      <c r="AD51" s="20"/>
      <c r="AE51" s="21"/>
      <c r="AF51" s="13">
        <v>70000</v>
      </c>
      <c r="AG51" s="13"/>
      <c r="AH51" s="27"/>
      <c r="AI51" s="13">
        <v>10575</v>
      </c>
      <c r="AJ51" s="13"/>
      <c r="AK51" s="13"/>
      <c r="AL51" s="13"/>
      <c r="AM51" s="13"/>
      <c r="AN51" s="27"/>
      <c r="AO51" s="28"/>
      <c r="AP51" s="15"/>
      <c r="AQ51" s="16">
        <f t="shared" si="1"/>
        <v>59425</v>
      </c>
      <c r="AR51" s="27"/>
      <c r="AS51" s="13"/>
      <c r="AT51" s="13"/>
      <c r="AU51" s="13"/>
      <c r="AV51" s="13"/>
      <c r="AW51" s="13"/>
      <c r="AX51" s="27"/>
      <c r="AY51" s="13"/>
      <c r="AZ51" s="13"/>
      <c r="BA51" s="13"/>
      <c r="BB51" s="13"/>
      <c r="BC51" s="13">
        <v>232</v>
      </c>
      <c r="BD51" s="13"/>
      <c r="BE51" s="13"/>
      <c r="BF51" s="13">
        <v>226</v>
      </c>
      <c r="BG51" s="27"/>
      <c r="BH51" s="13"/>
      <c r="BI51" s="13"/>
      <c r="BJ51" s="13"/>
      <c r="BK51" s="13"/>
      <c r="BL51" s="13"/>
      <c r="BM51" s="13"/>
      <c r="BN51" s="13">
        <f t="shared" si="2"/>
        <v>-6</v>
      </c>
      <c r="BO51" s="13">
        <v>180</v>
      </c>
      <c r="BP51" s="13"/>
      <c r="BQ51" s="27">
        <v>80</v>
      </c>
      <c r="BR51" s="13"/>
      <c r="BS51" s="13"/>
      <c r="BT51" s="13"/>
      <c r="BU51" s="13"/>
      <c r="BV51" s="13"/>
      <c r="BW51" s="27"/>
      <c r="BX51" s="27"/>
      <c r="BY51" s="13"/>
      <c r="BZ51" s="13">
        <f t="shared" si="3"/>
        <v>-100</v>
      </c>
      <c r="CA51" s="27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>
        <v>2</v>
      </c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>
        <f t="shared" si="4"/>
        <v>-2</v>
      </c>
      <c r="CX51" s="13">
        <v>4</v>
      </c>
      <c r="CY51" s="13"/>
      <c r="CZ51" s="13"/>
      <c r="DA51" s="13"/>
      <c r="DB51" s="13"/>
      <c r="DC51" s="13"/>
      <c r="DD51" s="13"/>
      <c r="DE51" s="13"/>
      <c r="DF51" s="13"/>
      <c r="DG51" s="23"/>
      <c r="DH51" s="13"/>
      <c r="DI51" s="13">
        <f t="shared" si="5"/>
        <v>-4</v>
      </c>
    </row>
    <row r="52" spans="1:113" ht="15.5">
      <c r="A52" s="9">
        <v>50</v>
      </c>
      <c r="B52" s="9" t="s">
        <v>100</v>
      </c>
      <c r="C52" s="9"/>
      <c r="D52" s="9"/>
      <c r="E52" s="13" t="s">
        <v>101</v>
      </c>
      <c r="F52" s="11">
        <v>17</v>
      </c>
      <c r="G52" s="9" t="s">
        <v>66</v>
      </c>
      <c r="H52" s="12" t="s">
        <v>67</v>
      </c>
      <c r="I52" s="27">
        <v>291</v>
      </c>
      <c r="J52" s="12"/>
      <c r="K52" s="13">
        <v>97</v>
      </c>
      <c r="L52" s="13">
        <v>77</v>
      </c>
      <c r="M52" s="13"/>
      <c r="N52" s="13"/>
      <c r="O52" s="27"/>
      <c r="P52" s="13"/>
      <c r="Q52" s="13"/>
      <c r="R52" s="14"/>
      <c r="S52" s="15"/>
      <c r="T52" s="16">
        <f t="shared" si="0"/>
        <v>117</v>
      </c>
      <c r="U52" s="15">
        <v>40</v>
      </c>
      <c r="V52" s="13"/>
      <c r="W52" s="13"/>
      <c r="X52" s="13">
        <v>11</v>
      </c>
      <c r="Y52" s="27"/>
      <c r="Z52" s="17"/>
      <c r="AA52" s="18"/>
      <c r="AB52" s="19"/>
      <c r="AC52" s="15"/>
      <c r="AD52" s="20"/>
      <c r="AE52" s="21"/>
      <c r="AF52" s="13">
        <v>39667</v>
      </c>
      <c r="AG52" s="13"/>
      <c r="AH52" s="27">
        <v>19194</v>
      </c>
      <c r="AI52" s="13"/>
      <c r="AJ52" s="13"/>
      <c r="AK52" s="13"/>
      <c r="AL52" s="13"/>
      <c r="AM52" s="13"/>
      <c r="AN52" s="27"/>
      <c r="AO52" s="28"/>
      <c r="AP52" s="15"/>
      <c r="AQ52" s="16">
        <f t="shared" si="1"/>
        <v>20473</v>
      </c>
      <c r="AR52" s="27"/>
      <c r="AS52" s="13"/>
      <c r="AT52" s="13"/>
      <c r="AU52" s="13"/>
      <c r="AV52" s="13"/>
      <c r="AW52" s="13"/>
      <c r="AX52" s="27"/>
      <c r="AY52" s="13"/>
      <c r="AZ52" s="13"/>
      <c r="BA52" s="13"/>
      <c r="BB52" s="13"/>
      <c r="BC52" s="13">
        <v>300</v>
      </c>
      <c r="BD52" s="13"/>
      <c r="BE52" s="13">
        <v>100</v>
      </c>
      <c r="BF52" s="13"/>
      <c r="BG52" s="27"/>
      <c r="BH52" s="13"/>
      <c r="BI52" s="13"/>
      <c r="BJ52" s="13"/>
      <c r="BK52" s="13"/>
      <c r="BL52" s="13"/>
      <c r="BM52" s="13"/>
      <c r="BN52" s="13">
        <f t="shared" si="2"/>
        <v>-200</v>
      </c>
      <c r="BO52" s="13">
        <v>600</v>
      </c>
      <c r="BP52" s="13"/>
      <c r="BQ52" s="27"/>
      <c r="BR52" s="13"/>
      <c r="BS52" s="13"/>
      <c r="BT52" s="13"/>
      <c r="BU52" s="13"/>
      <c r="BV52" s="13"/>
      <c r="BW52" s="27"/>
      <c r="BX52" s="27"/>
      <c r="BY52" s="13"/>
      <c r="BZ52" s="13">
        <f t="shared" si="3"/>
        <v>-600</v>
      </c>
      <c r="CA52" s="27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>
        <v>2</v>
      </c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>
        <f t="shared" si="4"/>
        <v>-2</v>
      </c>
      <c r="CX52" s="13">
        <v>4</v>
      </c>
      <c r="CY52" s="13"/>
      <c r="CZ52" s="13"/>
      <c r="DA52" s="13"/>
      <c r="DB52" s="13"/>
      <c r="DC52" s="13"/>
      <c r="DD52" s="13"/>
      <c r="DE52" s="13"/>
      <c r="DF52" s="13"/>
      <c r="DG52" s="23"/>
      <c r="DH52" s="13"/>
      <c r="DI52" s="13">
        <f t="shared" si="5"/>
        <v>-4</v>
      </c>
    </row>
    <row r="53" spans="1:113" ht="15.5">
      <c r="A53" s="9">
        <v>51</v>
      </c>
      <c r="B53" s="9" t="s">
        <v>102</v>
      </c>
      <c r="C53" s="9"/>
      <c r="D53" s="9"/>
      <c r="E53" s="13" t="s">
        <v>103</v>
      </c>
      <c r="F53" s="11">
        <v>30.2</v>
      </c>
      <c r="G53" s="9" t="s">
        <v>66</v>
      </c>
      <c r="H53" s="12" t="s">
        <v>67</v>
      </c>
      <c r="I53" s="27">
        <v>520</v>
      </c>
      <c r="J53" s="12"/>
      <c r="K53" s="13">
        <v>84</v>
      </c>
      <c r="L53" s="13">
        <v>38</v>
      </c>
      <c r="M53" s="13">
        <v>12</v>
      </c>
      <c r="N53" s="13"/>
      <c r="O53" s="27"/>
      <c r="P53" s="13"/>
      <c r="Q53" s="13"/>
      <c r="R53" s="14">
        <v>12</v>
      </c>
      <c r="S53" s="15"/>
      <c r="T53" s="16">
        <f t="shared" si="0"/>
        <v>374</v>
      </c>
      <c r="U53" s="15">
        <v>225</v>
      </c>
      <c r="V53" s="13"/>
      <c r="W53" s="13"/>
      <c r="X53" s="13">
        <v>4</v>
      </c>
      <c r="Y53" s="27"/>
      <c r="Z53" s="17"/>
      <c r="AA53" s="18"/>
      <c r="AB53" s="19"/>
      <c r="AC53" s="15"/>
      <c r="AD53" s="20">
        <v>23</v>
      </c>
      <c r="AE53" s="21"/>
      <c r="AF53" s="13">
        <v>70467</v>
      </c>
      <c r="AG53" s="13"/>
      <c r="AH53" s="27"/>
      <c r="AI53" s="13"/>
      <c r="AJ53" s="13"/>
      <c r="AK53" s="13"/>
      <c r="AL53" s="13"/>
      <c r="AM53" s="13"/>
      <c r="AN53" s="27"/>
      <c r="AO53" s="28"/>
      <c r="AP53" s="15"/>
      <c r="AQ53" s="16">
        <f t="shared" si="1"/>
        <v>70467</v>
      </c>
      <c r="AR53" s="27"/>
      <c r="AS53" s="13"/>
      <c r="AT53" s="13"/>
      <c r="AU53" s="13"/>
      <c r="AV53" s="13"/>
      <c r="AW53" s="13"/>
      <c r="AX53" s="27"/>
      <c r="AY53" s="13"/>
      <c r="AZ53" s="13"/>
      <c r="BA53" s="13"/>
      <c r="BB53" s="13"/>
      <c r="BC53" s="13">
        <v>550</v>
      </c>
      <c r="BD53" s="13"/>
      <c r="BE53" s="13"/>
      <c r="BF53" s="13"/>
      <c r="BG53" s="27"/>
      <c r="BH53" s="13"/>
      <c r="BI53" s="13"/>
      <c r="BJ53" s="13"/>
      <c r="BK53" s="13"/>
      <c r="BL53" s="13"/>
      <c r="BM53" s="13"/>
      <c r="BN53" s="13">
        <f t="shared" si="2"/>
        <v>-550</v>
      </c>
      <c r="BO53" s="13">
        <v>120</v>
      </c>
      <c r="BP53" s="13"/>
      <c r="BQ53" s="27"/>
      <c r="BR53" s="13"/>
      <c r="BS53" s="13"/>
      <c r="BT53" s="13"/>
      <c r="BU53" s="13"/>
      <c r="BV53" s="13"/>
      <c r="BW53" s="27"/>
      <c r="BX53" s="27"/>
      <c r="BY53" s="13"/>
      <c r="BZ53" s="13">
        <f t="shared" si="3"/>
        <v>-120</v>
      </c>
      <c r="CA53" s="27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>
        <v>10</v>
      </c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>
        <f t="shared" si="4"/>
        <v>-10</v>
      </c>
      <c r="CX53" s="13">
        <v>4</v>
      </c>
      <c r="CY53" s="13"/>
      <c r="CZ53" s="13"/>
      <c r="DA53" s="13"/>
      <c r="DB53" s="13"/>
      <c r="DC53" s="13"/>
      <c r="DD53" s="13"/>
      <c r="DE53" s="13"/>
      <c r="DF53" s="13"/>
      <c r="DG53" s="23">
        <v>2</v>
      </c>
      <c r="DH53" s="13"/>
      <c r="DI53" s="13">
        <f t="shared" si="5"/>
        <v>-2</v>
      </c>
    </row>
    <row r="54" spans="1:113" ht="15.5">
      <c r="A54" s="9">
        <v>52</v>
      </c>
      <c r="B54" s="9" t="s">
        <v>104</v>
      </c>
      <c r="C54" s="9"/>
      <c r="D54" s="9"/>
      <c r="E54" s="13" t="s">
        <v>105</v>
      </c>
      <c r="F54" s="11">
        <v>29.3</v>
      </c>
      <c r="G54" s="9" t="s">
        <v>66</v>
      </c>
      <c r="H54" s="12" t="s">
        <v>67</v>
      </c>
      <c r="I54" s="27">
        <v>344</v>
      </c>
      <c r="J54" s="12"/>
      <c r="K54" s="13">
        <v>121</v>
      </c>
      <c r="L54" s="13"/>
      <c r="M54" s="13">
        <v>118</v>
      </c>
      <c r="N54" s="13"/>
      <c r="O54" s="27"/>
      <c r="P54" s="13"/>
      <c r="Q54" s="13"/>
      <c r="R54" s="14">
        <v>308</v>
      </c>
      <c r="S54" s="15"/>
      <c r="T54" s="16">
        <f t="shared" si="0"/>
        <v>-203</v>
      </c>
      <c r="U54" s="15">
        <v>310</v>
      </c>
      <c r="V54" s="13"/>
      <c r="W54" s="13"/>
      <c r="X54" s="13"/>
      <c r="Y54" s="27">
        <v>5</v>
      </c>
      <c r="Z54" s="17"/>
      <c r="AA54" s="18"/>
      <c r="AB54" s="19">
        <v>6</v>
      </c>
      <c r="AC54" s="15"/>
      <c r="AD54" s="20">
        <v>20</v>
      </c>
      <c r="AE54" s="21"/>
      <c r="AF54" s="13">
        <v>68367</v>
      </c>
      <c r="AG54" s="13"/>
      <c r="AH54" s="27"/>
      <c r="AI54" s="13">
        <v>4139</v>
      </c>
      <c r="AJ54" s="13">
        <v>10380</v>
      </c>
      <c r="AK54" s="13"/>
      <c r="AL54" s="13"/>
      <c r="AM54" s="13"/>
      <c r="AN54" s="27"/>
      <c r="AO54" s="28"/>
      <c r="AP54" s="15"/>
      <c r="AQ54" s="16">
        <f t="shared" si="1"/>
        <v>53848</v>
      </c>
      <c r="AR54" s="27"/>
      <c r="AS54" s="13"/>
      <c r="AT54" s="13"/>
      <c r="AU54" s="13"/>
      <c r="AV54" s="13"/>
      <c r="AW54" s="13"/>
      <c r="AX54" s="27"/>
      <c r="AY54" s="13"/>
      <c r="AZ54" s="13"/>
      <c r="BA54" s="13"/>
      <c r="BB54" s="13"/>
      <c r="BC54" s="13">
        <v>720</v>
      </c>
      <c r="BD54" s="13"/>
      <c r="BE54" s="13"/>
      <c r="BF54" s="13">
        <v>50</v>
      </c>
      <c r="BG54" s="27"/>
      <c r="BH54" s="13"/>
      <c r="BI54" s="13"/>
      <c r="BJ54" s="13"/>
      <c r="BK54" s="13"/>
      <c r="BL54" s="13"/>
      <c r="BM54" s="13"/>
      <c r="BN54" s="13">
        <f t="shared" si="2"/>
        <v>-670</v>
      </c>
      <c r="BO54" s="13">
        <v>1400</v>
      </c>
      <c r="BP54" s="13"/>
      <c r="BQ54" s="27"/>
      <c r="BR54" s="13"/>
      <c r="BS54" s="13"/>
      <c r="BT54" s="13"/>
      <c r="BU54" s="13"/>
      <c r="BV54" s="13"/>
      <c r="BW54" s="27"/>
      <c r="BX54" s="27"/>
      <c r="BY54" s="13"/>
      <c r="BZ54" s="13">
        <f t="shared" si="3"/>
        <v>-1400</v>
      </c>
      <c r="CA54" s="27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>
        <v>5</v>
      </c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>
        <f t="shared" si="4"/>
        <v>-5</v>
      </c>
      <c r="CX54" s="13">
        <v>6</v>
      </c>
      <c r="CY54" s="13"/>
      <c r="CZ54" s="13"/>
      <c r="DA54" s="13"/>
      <c r="DB54" s="13"/>
      <c r="DC54" s="13"/>
      <c r="DD54" s="13"/>
      <c r="DE54" s="13"/>
      <c r="DF54" s="13"/>
      <c r="DG54" s="23"/>
      <c r="DH54" s="13"/>
      <c r="DI54" s="13">
        <f t="shared" si="5"/>
        <v>-6</v>
      </c>
    </row>
    <row r="55" spans="1:113" ht="15.5">
      <c r="A55" s="9">
        <v>53</v>
      </c>
      <c r="B55" s="9" t="s">
        <v>106</v>
      </c>
      <c r="C55" s="9"/>
      <c r="D55" s="9"/>
      <c r="E55" s="13" t="s">
        <v>107</v>
      </c>
      <c r="F55" s="11">
        <v>13</v>
      </c>
      <c r="G55" s="9" t="s">
        <v>66</v>
      </c>
      <c r="H55" s="12" t="s">
        <v>67</v>
      </c>
      <c r="I55" s="27">
        <v>372</v>
      </c>
      <c r="J55" s="12"/>
      <c r="K55" s="13">
        <v>88</v>
      </c>
      <c r="L55" s="13">
        <v>41</v>
      </c>
      <c r="M55" s="13"/>
      <c r="N55" s="13"/>
      <c r="O55" s="27"/>
      <c r="P55" s="13"/>
      <c r="Q55" s="13"/>
      <c r="R55" s="14">
        <v>472</v>
      </c>
      <c r="S55" s="15"/>
      <c r="T55" s="16">
        <f t="shared" si="0"/>
        <v>-229</v>
      </c>
      <c r="U55" s="15">
        <v>172</v>
      </c>
      <c r="V55" s="13"/>
      <c r="W55" s="13"/>
      <c r="X55" s="13">
        <v>5</v>
      </c>
      <c r="Y55" s="27"/>
      <c r="Z55" s="17"/>
      <c r="AA55" s="18"/>
      <c r="AB55" s="19"/>
      <c r="AC55" s="15"/>
      <c r="AD55" s="20"/>
      <c r="AE55" s="21"/>
      <c r="AF55" s="13">
        <v>30333</v>
      </c>
      <c r="AG55" s="13"/>
      <c r="AH55" s="27"/>
      <c r="AI55" s="13"/>
      <c r="AJ55" s="13"/>
      <c r="AK55" s="13"/>
      <c r="AL55" s="13"/>
      <c r="AM55" s="13"/>
      <c r="AN55" s="27"/>
      <c r="AO55" s="28"/>
      <c r="AP55" s="15"/>
      <c r="AQ55" s="16">
        <f t="shared" si="1"/>
        <v>30333</v>
      </c>
      <c r="AR55" s="27"/>
      <c r="AS55" s="13"/>
      <c r="AT55" s="13"/>
      <c r="AU55" s="13"/>
      <c r="AV55" s="13"/>
      <c r="AW55" s="13"/>
      <c r="AX55" s="27"/>
      <c r="AY55" s="13"/>
      <c r="AZ55" s="13"/>
      <c r="BA55" s="13"/>
      <c r="BB55" s="13"/>
      <c r="BC55" s="13">
        <v>1118</v>
      </c>
      <c r="BD55" s="13"/>
      <c r="BE55" s="13">
        <v>744</v>
      </c>
      <c r="BF55" s="13"/>
      <c r="BG55" s="27"/>
      <c r="BH55" s="13"/>
      <c r="BI55" s="13"/>
      <c r="BJ55" s="13"/>
      <c r="BK55" s="13"/>
      <c r="BL55" s="13"/>
      <c r="BM55" s="13"/>
      <c r="BN55" s="13">
        <f t="shared" si="2"/>
        <v>-374</v>
      </c>
      <c r="BO55" s="13">
        <v>1374</v>
      </c>
      <c r="BP55" s="13"/>
      <c r="BQ55" s="27">
        <v>774</v>
      </c>
      <c r="BR55" s="13"/>
      <c r="BS55" s="13"/>
      <c r="BT55" s="13"/>
      <c r="BU55" s="13"/>
      <c r="BV55" s="13"/>
      <c r="BW55" s="27"/>
      <c r="BX55" s="27"/>
      <c r="BY55" s="13"/>
      <c r="BZ55" s="13">
        <f t="shared" si="3"/>
        <v>-600</v>
      </c>
      <c r="CA55" s="27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>
        <v>2</v>
      </c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>
        <f t="shared" si="4"/>
        <v>-2</v>
      </c>
      <c r="CX55" s="13">
        <v>4</v>
      </c>
      <c r="CY55" s="13"/>
      <c r="CZ55" s="13"/>
      <c r="DA55" s="13"/>
      <c r="DB55" s="13"/>
      <c r="DC55" s="13"/>
      <c r="DD55" s="13"/>
      <c r="DE55" s="13"/>
      <c r="DF55" s="13"/>
      <c r="DG55" s="23"/>
      <c r="DH55" s="13"/>
      <c r="DI55" s="13">
        <f t="shared" si="5"/>
        <v>-4</v>
      </c>
    </row>
    <row r="56" spans="1:113" ht="15.5">
      <c r="A56" s="9">
        <v>54</v>
      </c>
      <c r="B56" s="9" t="s">
        <v>108</v>
      </c>
      <c r="C56" s="9"/>
      <c r="D56" s="9"/>
      <c r="E56" s="13" t="s">
        <v>109</v>
      </c>
      <c r="F56" s="11">
        <v>8.9</v>
      </c>
      <c r="G56" s="9" t="s">
        <v>66</v>
      </c>
      <c r="H56" s="12" t="s">
        <v>67</v>
      </c>
      <c r="I56" s="27">
        <v>302</v>
      </c>
      <c r="J56" s="12"/>
      <c r="K56" s="13"/>
      <c r="L56" s="13"/>
      <c r="M56" s="13">
        <v>200</v>
      </c>
      <c r="N56" s="13"/>
      <c r="O56" s="27"/>
      <c r="P56" s="13"/>
      <c r="Q56" s="13"/>
      <c r="R56" s="14"/>
      <c r="S56" s="15"/>
      <c r="T56" s="16">
        <f t="shared" si="0"/>
        <v>102</v>
      </c>
      <c r="U56" s="15">
        <v>130</v>
      </c>
      <c r="V56" s="13"/>
      <c r="W56" s="13"/>
      <c r="X56" s="13"/>
      <c r="Y56" s="27"/>
      <c r="Z56" s="17"/>
      <c r="AA56" s="18"/>
      <c r="AB56" s="19"/>
      <c r="AC56" s="15"/>
      <c r="AD56" s="20"/>
      <c r="AE56" s="21"/>
      <c r="AF56" s="13">
        <v>20767</v>
      </c>
      <c r="AG56" s="13"/>
      <c r="AH56" s="27"/>
      <c r="AI56" s="13"/>
      <c r="AJ56" s="13">
        <v>12900</v>
      </c>
      <c r="AK56" s="13"/>
      <c r="AL56" s="13"/>
      <c r="AM56" s="13"/>
      <c r="AN56" s="27"/>
      <c r="AO56" s="28"/>
      <c r="AP56" s="15"/>
      <c r="AQ56" s="16">
        <f t="shared" si="1"/>
        <v>7867</v>
      </c>
      <c r="AR56" s="27"/>
      <c r="AS56" s="13"/>
      <c r="AT56" s="13"/>
      <c r="AU56" s="13"/>
      <c r="AV56" s="13"/>
      <c r="AW56" s="13"/>
      <c r="AX56" s="27"/>
      <c r="AY56" s="13"/>
      <c r="AZ56" s="13"/>
      <c r="BA56" s="13"/>
      <c r="BB56" s="13"/>
      <c r="BC56" s="13">
        <v>364</v>
      </c>
      <c r="BD56" s="13"/>
      <c r="BE56" s="13"/>
      <c r="BF56" s="13"/>
      <c r="BG56" s="27"/>
      <c r="BH56" s="13"/>
      <c r="BI56" s="13"/>
      <c r="BJ56" s="13"/>
      <c r="BK56" s="13"/>
      <c r="BL56" s="13"/>
      <c r="BM56" s="13"/>
      <c r="BN56" s="13">
        <f t="shared" si="2"/>
        <v>-364</v>
      </c>
      <c r="BO56" s="13">
        <v>300</v>
      </c>
      <c r="BP56" s="13"/>
      <c r="BQ56" s="27"/>
      <c r="BR56" s="13"/>
      <c r="BS56" s="13"/>
      <c r="BT56" s="13"/>
      <c r="BU56" s="13"/>
      <c r="BV56" s="13"/>
      <c r="BW56" s="27"/>
      <c r="BX56" s="27"/>
      <c r="BY56" s="13"/>
      <c r="BZ56" s="13">
        <f t="shared" si="3"/>
        <v>-300</v>
      </c>
      <c r="CA56" s="27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>
        <v>2</v>
      </c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>
        <f t="shared" si="4"/>
        <v>-2</v>
      </c>
      <c r="CX56" s="13">
        <v>2</v>
      </c>
      <c r="CY56" s="13"/>
      <c r="CZ56" s="13"/>
      <c r="DA56" s="13"/>
      <c r="DB56" s="13"/>
      <c r="DC56" s="13"/>
      <c r="DD56" s="13"/>
      <c r="DE56" s="13"/>
      <c r="DF56" s="13"/>
      <c r="DG56" s="23"/>
      <c r="DH56" s="13"/>
      <c r="DI56" s="13">
        <f t="shared" si="5"/>
        <v>-2</v>
      </c>
    </row>
    <row r="57" spans="1:113" ht="15.5">
      <c r="A57" s="9">
        <v>55</v>
      </c>
      <c r="B57" s="9" t="s">
        <v>110</v>
      </c>
      <c r="C57" s="9"/>
      <c r="D57" s="9"/>
      <c r="E57" s="13" t="s">
        <v>111</v>
      </c>
      <c r="F57" s="11">
        <v>51</v>
      </c>
      <c r="G57" s="9" t="s">
        <v>66</v>
      </c>
      <c r="H57" s="12" t="s">
        <v>67</v>
      </c>
      <c r="I57" s="27">
        <v>748</v>
      </c>
      <c r="J57" s="12"/>
      <c r="K57" s="13"/>
      <c r="L57" s="13"/>
      <c r="M57" s="13"/>
      <c r="N57" s="13"/>
      <c r="O57" s="27">
        <v>112</v>
      </c>
      <c r="P57" s="13">
        <v>200</v>
      </c>
      <c r="Q57" s="13"/>
      <c r="R57" s="14">
        <v>780</v>
      </c>
      <c r="S57" s="15"/>
      <c r="T57" s="16">
        <f t="shared" si="0"/>
        <v>-344</v>
      </c>
      <c r="U57" s="15">
        <v>215</v>
      </c>
      <c r="V57" s="13"/>
      <c r="W57" s="13"/>
      <c r="X57" s="13"/>
      <c r="Y57" s="27"/>
      <c r="Z57" s="17"/>
      <c r="AA57" s="18">
        <v>25</v>
      </c>
      <c r="AB57" s="19"/>
      <c r="AC57" s="15"/>
      <c r="AD57" s="20">
        <v>16</v>
      </c>
      <c r="AE57" s="21"/>
      <c r="AF57" s="13">
        <v>119000</v>
      </c>
      <c r="AG57" s="13"/>
      <c r="AH57" s="27"/>
      <c r="AI57" s="13"/>
      <c r="AJ57" s="13"/>
      <c r="AK57" s="13"/>
      <c r="AL57" s="13"/>
      <c r="AM57" s="13"/>
      <c r="AN57" s="27"/>
      <c r="AO57" s="28"/>
      <c r="AP57" s="15"/>
      <c r="AQ57" s="16">
        <f t="shared" si="1"/>
        <v>119000</v>
      </c>
      <c r="AR57" s="27"/>
      <c r="AS57" s="13"/>
      <c r="AT57" s="13"/>
      <c r="AU57" s="13"/>
      <c r="AV57" s="13"/>
      <c r="AW57" s="13"/>
      <c r="AX57" s="27"/>
      <c r="AY57" s="13"/>
      <c r="AZ57" s="13"/>
      <c r="BA57" s="13"/>
      <c r="BB57" s="13"/>
      <c r="BC57" s="13">
        <v>310</v>
      </c>
      <c r="BD57" s="13"/>
      <c r="BE57" s="13"/>
      <c r="BF57" s="13"/>
      <c r="BG57" s="27"/>
      <c r="BH57" s="13"/>
      <c r="BI57" s="13"/>
      <c r="BJ57" s="13"/>
      <c r="BK57" s="13"/>
      <c r="BL57" s="13"/>
      <c r="BM57" s="13"/>
      <c r="BN57" s="13">
        <f t="shared" si="2"/>
        <v>-310</v>
      </c>
      <c r="BO57" s="13">
        <v>2700</v>
      </c>
      <c r="BP57" s="13"/>
      <c r="BQ57" s="27"/>
      <c r="BR57" s="13"/>
      <c r="BS57" s="13"/>
      <c r="BT57" s="13"/>
      <c r="BU57" s="13"/>
      <c r="BV57" s="13"/>
      <c r="BW57" s="27"/>
      <c r="BX57" s="27"/>
      <c r="BY57" s="13"/>
      <c r="BZ57" s="13">
        <f t="shared" si="3"/>
        <v>-2700</v>
      </c>
      <c r="CA57" s="27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>
        <v>25</v>
      </c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>
        <f t="shared" si="4"/>
        <v>-25</v>
      </c>
      <c r="CX57" s="13">
        <v>4</v>
      </c>
      <c r="CY57" s="13"/>
      <c r="CZ57" s="13"/>
      <c r="DA57" s="13"/>
      <c r="DB57" s="13"/>
      <c r="DC57" s="13"/>
      <c r="DD57" s="13"/>
      <c r="DE57" s="13"/>
      <c r="DF57" s="13"/>
      <c r="DG57" s="23"/>
      <c r="DH57" s="13"/>
      <c r="DI57" s="13">
        <f t="shared" si="5"/>
        <v>-4</v>
      </c>
    </row>
    <row r="58" spans="1:113" ht="15.5">
      <c r="A58" s="9">
        <v>56</v>
      </c>
      <c r="B58" s="9" t="s">
        <v>110</v>
      </c>
      <c r="C58" s="9">
        <v>11</v>
      </c>
      <c r="D58" s="9" t="s">
        <v>35</v>
      </c>
      <c r="E58" s="13" t="s">
        <v>112</v>
      </c>
      <c r="F58" s="11">
        <v>1.3</v>
      </c>
      <c r="G58" s="9" t="s">
        <v>66</v>
      </c>
      <c r="H58" s="12" t="s">
        <v>67</v>
      </c>
      <c r="I58" s="27">
        <v>77</v>
      </c>
      <c r="J58" s="12"/>
      <c r="K58" s="13"/>
      <c r="L58" s="13"/>
      <c r="M58" s="13"/>
      <c r="N58" s="13"/>
      <c r="O58" s="27"/>
      <c r="P58" s="13"/>
      <c r="Q58" s="13"/>
      <c r="R58" s="14"/>
      <c r="S58" s="15"/>
      <c r="T58" s="16">
        <f t="shared" si="0"/>
        <v>77</v>
      </c>
      <c r="U58" s="15">
        <v>16</v>
      </c>
      <c r="V58" s="13"/>
      <c r="W58" s="13"/>
      <c r="X58" s="13"/>
      <c r="Y58" s="27"/>
      <c r="Z58" s="17"/>
      <c r="AA58" s="18"/>
      <c r="AB58" s="19"/>
      <c r="AC58" s="15"/>
      <c r="AD58" s="20"/>
      <c r="AE58" s="21"/>
      <c r="AF58" s="13">
        <v>3033</v>
      </c>
      <c r="AG58" s="13"/>
      <c r="AH58" s="27"/>
      <c r="AI58" s="13"/>
      <c r="AJ58" s="13"/>
      <c r="AK58" s="13"/>
      <c r="AL58" s="13"/>
      <c r="AM58" s="13"/>
      <c r="AN58" s="27"/>
      <c r="AO58" s="28"/>
      <c r="AP58" s="15"/>
      <c r="AQ58" s="16">
        <f t="shared" si="1"/>
        <v>3033</v>
      </c>
      <c r="AR58" s="27"/>
      <c r="AS58" s="13"/>
      <c r="AT58" s="13"/>
      <c r="AU58" s="13"/>
      <c r="AV58" s="13"/>
      <c r="AW58" s="13"/>
      <c r="AX58" s="27"/>
      <c r="AY58" s="13"/>
      <c r="AZ58" s="13"/>
      <c r="BA58" s="13"/>
      <c r="BB58" s="13"/>
      <c r="BC58" s="13"/>
      <c r="BD58" s="13"/>
      <c r="BE58" s="13"/>
      <c r="BF58" s="13"/>
      <c r="BG58" s="27"/>
      <c r="BH58" s="13"/>
      <c r="BI58" s="13"/>
      <c r="BJ58" s="13"/>
      <c r="BK58" s="13"/>
      <c r="BL58" s="13"/>
      <c r="BM58" s="13"/>
      <c r="BN58" s="13">
        <f t="shared" si="2"/>
        <v>0</v>
      </c>
      <c r="BO58" s="13"/>
      <c r="BP58" s="13"/>
      <c r="BQ58" s="27"/>
      <c r="BR58" s="13"/>
      <c r="BS58" s="13"/>
      <c r="BT58" s="13"/>
      <c r="BU58" s="13"/>
      <c r="BV58" s="13"/>
      <c r="BW58" s="27"/>
      <c r="BX58" s="27"/>
      <c r="BY58" s="13"/>
      <c r="BZ58" s="13">
        <f t="shared" si="3"/>
        <v>0</v>
      </c>
      <c r="CA58" s="27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>
        <f t="shared" si="4"/>
        <v>0</v>
      </c>
      <c r="CX58" s="13">
        <v>2</v>
      </c>
      <c r="CY58" s="13"/>
      <c r="CZ58" s="13"/>
      <c r="DA58" s="13"/>
      <c r="DB58" s="13"/>
      <c r="DC58" s="13"/>
      <c r="DD58" s="13"/>
      <c r="DE58" s="13"/>
      <c r="DF58" s="13"/>
      <c r="DG58" s="23"/>
      <c r="DH58" s="13"/>
      <c r="DI58" s="13">
        <f t="shared" si="5"/>
        <v>-2</v>
      </c>
    </row>
    <row r="59" spans="1:113" ht="15.5">
      <c r="A59" s="9">
        <v>57</v>
      </c>
      <c r="B59" s="9" t="s">
        <v>110</v>
      </c>
      <c r="C59" s="9">
        <v>12</v>
      </c>
      <c r="D59" s="9" t="s">
        <v>35</v>
      </c>
      <c r="E59" s="13" t="s">
        <v>113</v>
      </c>
      <c r="F59" s="11">
        <v>0.7</v>
      </c>
      <c r="G59" s="9" t="s">
        <v>66</v>
      </c>
      <c r="H59" s="12" t="s">
        <v>67</v>
      </c>
      <c r="I59" s="27">
        <v>48</v>
      </c>
      <c r="J59" s="12"/>
      <c r="K59" s="13"/>
      <c r="L59" s="13"/>
      <c r="M59" s="13"/>
      <c r="N59" s="13"/>
      <c r="O59" s="27"/>
      <c r="P59" s="13"/>
      <c r="Q59" s="13"/>
      <c r="R59" s="14"/>
      <c r="S59" s="15"/>
      <c r="T59" s="16">
        <f t="shared" si="0"/>
        <v>48</v>
      </c>
      <c r="U59" s="15">
        <v>10</v>
      </c>
      <c r="V59" s="13"/>
      <c r="W59" s="13"/>
      <c r="X59" s="13"/>
      <c r="Y59" s="27"/>
      <c r="Z59" s="17"/>
      <c r="AA59" s="18"/>
      <c r="AB59" s="19"/>
      <c r="AC59" s="15"/>
      <c r="AD59" s="20"/>
      <c r="AE59" s="21"/>
      <c r="AF59" s="13">
        <v>1633</v>
      </c>
      <c r="AG59" s="13"/>
      <c r="AH59" s="27"/>
      <c r="AI59" s="13"/>
      <c r="AJ59" s="13"/>
      <c r="AK59" s="13"/>
      <c r="AL59" s="13"/>
      <c r="AM59" s="13"/>
      <c r="AN59" s="27"/>
      <c r="AO59" s="28"/>
      <c r="AP59" s="15"/>
      <c r="AQ59" s="16">
        <f t="shared" si="1"/>
        <v>1633</v>
      </c>
      <c r="AR59" s="27"/>
      <c r="AS59" s="13"/>
      <c r="AT59" s="13"/>
      <c r="AU59" s="13"/>
      <c r="AV59" s="13"/>
      <c r="AW59" s="13"/>
      <c r="AX59" s="27"/>
      <c r="AY59" s="13"/>
      <c r="AZ59" s="13"/>
      <c r="BA59" s="13"/>
      <c r="BB59" s="13"/>
      <c r="BC59" s="13"/>
      <c r="BD59" s="13"/>
      <c r="BE59" s="13"/>
      <c r="BF59" s="13"/>
      <c r="BG59" s="27"/>
      <c r="BH59" s="13"/>
      <c r="BI59" s="13"/>
      <c r="BJ59" s="13"/>
      <c r="BK59" s="13"/>
      <c r="BL59" s="13"/>
      <c r="BM59" s="13"/>
      <c r="BN59" s="13">
        <f t="shared" si="2"/>
        <v>0</v>
      </c>
      <c r="BO59" s="13"/>
      <c r="BP59" s="13"/>
      <c r="BQ59" s="27"/>
      <c r="BR59" s="13"/>
      <c r="BS59" s="13"/>
      <c r="BT59" s="13"/>
      <c r="BU59" s="13"/>
      <c r="BV59" s="13"/>
      <c r="BW59" s="27"/>
      <c r="BX59" s="27"/>
      <c r="BY59" s="13"/>
      <c r="BZ59" s="13">
        <f t="shared" si="3"/>
        <v>0</v>
      </c>
      <c r="CA59" s="27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>
        <f t="shared" si="4"/>
        <v>0</v>
      </c>
      <c r="CX59" s="13">
        <v>2</v>
      </c>
      <c r="CY59" s="13"/>
      <c r="CZ59" s="13"/>
      <c r="DA59" s="13"/>
      <c r="DB59" s="13"/>
      <c r="DC59" s="13"/>
      <c r="DD59" s="13"/>
      <c r="DE59" s="13"/>
      <c r="DF59" s="13"/>
      <c r="DG59" s="23"/>
      <c r="DH59" s="13"/>
      <c r="DI59" s="13">
        <f t="shared" si="5"/>
        <v>-2</v>
      </c>
    </row>
    <row r="60" spans="1:113" ht="15.5">
      <c r="A60" s="9">
        <v>58</v>
      </c>
      <c r="B60" s="9" t="s">
        <v>110</v>
      </c>
      <c r="C60" s="9">
        <v>13</v>
      </c>
      <c r="D60" s="9" t="s">
        <v>35</v>
      </c>
      <c r="E60" s="13" t="s">
        <v>114</v>
      </c>
      <c r="F60" s="11">
        <v>0.6</v>
      </c>
      <c r="G60" s="9" t="s">
        <v>66</v>
      </c>
      <c r="H60" s="12" t="s">
        <v>67</v>
      </c>
      <c r="I60" s="27">
        <v>52</v>
      </c>
      <c r="J60" s="12"/>
      <c r="K60" s="13"/>
      <c r="L60" s="13"/>
      <c r="M60" s="13"/>
      <c r="N60" s="13"/>
      <c r="O60" s="27"/>
      <c r="P60" s="13"/>
      <c r="Q60" s="13"/>
      <c r="R60" s="14"/>
      <c r="S60" s="15"/>
      <c r="T60" s="16">
        <f t="shared" si="0"/>
        <v>52</v>
      </c>
      <c r="U60" s="15">
        <v>10</v>
      </c>
      <c r="V60" s="13"/>
      <c r="W60" s="13"/>
      <c r="X60" s="13"/>
      <c r="Y60" s="27"/>
      <c r="Z60" s="17"/>
      <c r="AA60" s="18"/>
      <c r="AB60" s="19"/>
      <c r="AC60" s="15"/>
      <c r="AD60" s="20"/>
      <c r="AE60" s="21"/>
      <c r="AF60" s="13">
        <v>1400</v>
      </c>
      <c r="AG60" s="13"/>
      <c r="AH60" s="27"/>
      <c r="AI60" s="13"/>
      <c r="AJ60" s="13"/>
      <c r="AK60" s="13"/>
      <c r="AL60" s="13"/>
      <c r="AM60" s="13"/>
      <c r="AN60" s="27"/>
      <c r="AO60" s="28"/>
      <c r="AP60" s="15"/>
      <c r="AQ60" s="16">
        <f t="shared" si="1"/>
        <v>1400</v>
      </c>
      <c r="AR60" s="27"/>
      <c r="AS60" s="13"/>
      <c r="AT60" s="13"/>
      <c r="AU60" s="13"/>
      <c r="AV60" s="13"/>
      <c r="AW60" s="13"/>
      <c r="AX60" s="27"/>
      <c r="AY60" s="13"/>
      <c r="AZ60" s="13"/>
      <c r="BA60" s="13"/>
      <c r="BB60" s="13"/>
      <c r="BC60" s="13"/>
      <c r="BD60" s="13"/>
      <c r="BE60" s="13"/>
      <c r="BF60" s="13"/>
      <c r="BG60" s="27"/>
      <c r="BH60" s="13"/>
      <c r="BI60" s="13"/>
      <c r="BJ60" s="13"/>
      <c r="BK60" s="13"/>
      <c r="BL60" s="13"/>
      <c r="BM60" s="13"/>
      <c r="BN60" s="13">
        <f t="shared" si="2"/>
        <v>0</v>
      </c>
      <c r="BO60" s="13"/>
      <c r="BP60" s="13"/>
      <c r="BQ60" s="27"/>
      <c r="BR60" s="13"/>
      <c r="BS60" s="13"/>
      <c r="BT60" s="13"/>
      <c r="BU60" s="13"/>
      <c r="BV60" s="13"/>
      <c r="BW60" s="27"/>
      <c r="BX60" s="27"/>
      <c r="BY60" s="13"/>
      <c r="BZ60" s="13">
        <f t="shared" si="3"/>
        <v>0</v>
      </c>
      <c r="CA60" s="27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>
        <f t="shared" si="4"/>
        <v>0</v>
      </c>
      <c r="CX60" s="13">
        <v>2</v>
      </c>
      <c r="CY60" s="13"/>
      <c r="CZ60" s="13"/>
      <c r="DA60" s="13"/>
      <c r="DB60" s="13"/>
      <c r="DC60" s="13"/>
      <c r="DD60" s="13"/>
      <c r="DE60" s="13"/>
      <c r="DF60" s="13"/>
      <c r="DG60" s="23"/>
      <c r="DH60" s="13"/>
      <c r="DI60" s="13">
        <f t="shared" si="5"/>
        <v>-2</v>
      </c>
    </row>
    <row r="61" spans="1:113" ht="15.5">
      <c r="A61" s="9">
        <v>59</v>
      </c>
      <c r="B61" s="9" t="s">
        <v>115</v>
      </c>
      <c r="C61" s="9"/>
      <c r="D61" s="9"/>
      <c r="E61" s="13" t="s">
        <v>116</v>
      </c>
      <c r="F61" s="11">
        <v>3.4</v>
      </c>
      <c r="G61" s="9" t="s">
        <v>66</v>
      </c>
      <c r="H61" s="12" t="s">
        <v>67</v>
      </c>
      <c r="I61" s="27">
        <v>222</v>
      </c>
      <c r="J61" s="12"/>
      <c r="K61" s="13"/>
      <c r="L61" s="13"/>
      <c r="M61" s="13"/>
      <c r="N61" s="13"/>
      <c r="O61" s="27"/>
      <c r="P61" s="13"/>
      <c r="Q61" s="13"/>
      <c r="R61" s="14"/>
      <c r="S61" s="15"/>
      <c r="T61" s="16">
        <f t="shared" si="0"/>
        <v>222</v>
      </c>
      <c r="U61" s="15">
        <v>10</v>
      </c>
      <c r="V61" s="13"/>
      <c r="W61" s="13"/>
      <c r="X61" s="13"/>
      <c r="Y61" s="27"/>
      <c r="Z61" s="17"/>
      <c r="AA61" s="18"/>
      <c r="AB61" s="19"/>
      <c r="AC61" s="15"/>
      <c r="AD61" s="20">
        <v>4</v>
      </c>
      <c r="AE61" s="21"/>
      <c r="AF61" s="13">
        <v>7933</v>
      </c>
      <c r="AG61" s="13"/>
      <c r="AH61" s="27"/>
      <c r="AI61" s="13"/>
      <c r="AJ61" s="13"/>
      <c r="AK61" s="13"/>
      <c r="AL61" s="13"/>
      <c r="AM61" s="13"/>
      <c r="AN61" s="27"/>
      <c r="AO61" s="28"/>
      <c r="AP61" s="15"/>
      <c r="AQ61" s="16">
        <f t="shared" si="1"/>
        <v>7933</v>
      </c>
      <c r="AR61" s="27"/>
      <c r="AS61" s="13"/>
      <c r="AT61" s="13"/>
      <c r="AU61" s="13"/>
      <c r="AV61" s="13"/>
      <c r="AW61" s="13"/>
      <c r="AX61" s="27"/>
      <c r="AY61" s="13"/>
      <c r="AZ61" s="13"/>
      <c r="BA61" s="13"/>
      <c r="BB61" s="13"/>
      <c r="BC61" s="13"/>
      <c r="BD61" s="13"/>
      <c r="BE61" s="13"/>
      <c r="BF61" s="13"/>
      <c r="BG61" s="27"/>
      <c r="BH61" s="13"/>
      <c r="BI61" s="13"/>
      <c r="BJ61" s="13"/>
      <c r="BK61" s="13"/>
      <c r="BL61" s="13"/>
      <c r="BM61" s="13"/>
      <c r="BN61" s="13">
        <f t="shared" si="2"/>
        <v>0</v>
      </c>
      <c r="BO61" s="13"/>
      <c r="BP61" s="13"/>
      <c r="BQ61" s="27"/>
      <c r="BR61" s="13"/>
      <c r="BS61" s="13"/>
      <c r="BT61" s="13"/>
      <c r="BU61" s="13"/>
      <c r="BV61" s="13"/>
      <c r="BW61" s="27"/>
      <c r="BX61" s="27"/>
      <c r="BY61" s="13"/>
      <c r="BZ61" s="13">
        <f t="shared" si="3"/>
        <v>0</v>
      </c>
      <c r="CA61" s="27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>
        <f t="shared" si="4"/>
        <v>0</v>
      </c>
      <c r="CX61" s="13">
        <v>2</v>
      </c>
      <c r="CY61" s="13"/>
      <c r="CZ61" s="13"/>
      <c r="DA61" s="13"/>
      <c r="DB61" s="13"/>
      <c r="DC61" s="13"/>
      <c r="DD61" s="13"/>
      <c r="DE61" s="13"/>
      <c r="DF61" s="13"/>
      <c r="DG61" s="23"/>
      <c r="DH61" s="13"/>
      <c r="DI61" s="13">
        <f t="shared" si="5"/>
        <v>-2</v>
      </c>
    </row>
    <row r="62" spans="1:113" ht="15.5">
      <c r="A62" s="9">
        <v>60</v>
      </c>
      <c r="B62" s="9" t="s">
        <v>115</v>
      </c>
      <c r="C62" s="9">
        <v>11</v>
      </c>
      <c r="D62" s="9" t="s">
        <v>35</v>
      </c>
      <c r="E62" s="13" t="s">
        <v>117</v>
      </c>
      <c r="F62" s="11">
        <v>0.3</v>
      </c>
      <c r="G62" s="9" t="s">
        <v>66</v>
      </c>
      <c r="H62" s="12" t="s">
        <v>22</v>
      </c>
      <c r="I62" s="27">
        <v>26</v>
      </c>
      <c r="J62" s="12"/>
      <c r="K62" s="13"/>
      <c r="L62" s="13"/>
      <c r="M62" s="13"/>
      <c r="N62" s="13"/>
      <c r="O62" s="27"/>
      <c r="P62" s="13"/>
      <c r="Q62" s="13"/>
      <c r="R62" s="14"/>
      <c r="S62" s="15"/>
      <c r="T62" s="16">
        <f t="shared" si="0"/>
        <v>26</v>
      </c>
      <c r="U62" s="15">
        <v>10</v>
      </c>
      <c r="V62" s="13"/>
      <c r="W62" s="13"/>
      <c r="X62" s="13"/>
      <c r="Y62" s="27"/>
      <c r="Z62" s="17"/>
      <c r="AA62" s="18"/>
      <c r="AB62" s="19"/>
      <c r="AC62" s="15"/>
      <c r="AD62" s="20"/>
      <c r="AE62" s="21"/>
      <c r="AF62" s="13">
        <v>700</v>
      </c>
      <c r="AG62" s="13"/>
      <c r="AH62" s="27"/>
      <c r="AI62" s="13"/>
      <c r="AJ62" s="13"/>
      <c r="AK62" s="13"/>
      <c r="AL62" s="13"/>
      <c r="AM62" s="13"/>
      <c r="AN62" s="27"/>
      <c r="AO62" s="28"/>
      <c r="AP62" s="15"/>
      <c r="AQ62" s="16">
        <f t="shared" si="1"/>
        <v>700</v>
      </c>
      <c r="AR62" s="27"/>
      <c r="AS62" s="13"/>
      <c r="AT62" s="13"/>
      <c r="AU62" s="13"/>
      <c r="AV62" s="13"/>
      <c r="AW62" s="13"/>
      <c r="AX62" s="27"/>
      <c r="AY62" s="13"/>
      <c r="AZ62" s="13"/>
      <c r="BA62" s="13"/>
      <c r="BB62" s="13"/>
      <c r="BC62" s="13"/>
      <c r="BD62" s="13"/>
      <c r="BE62" s="13"/>
      <c r="BF62" s="13"/>
      <c r="BG62" s="27"/>
      <c r="BH62" s="13"/>
      <c r="BI62" s="13"/>
      <c r="BJ62" s="13"/>
      <c r="BK62" s="13"/>
      <c r="BL62" s="13"/>
      <c r="BM62" s="13"/>
      <c r="BN62" s="13">
        <f t="shared" si="2"/>
        <v>0</v>
      </c>
      <c r="BO62" s="13"/>
      <c r="BP62" s="13"/>
      <c r="BQ62" s="27"/>
      <c r="BR62" s="13"/>
      <c r="BS62" s="13"/>
      <c r="BT62" s="13"/>
      <c r="BU62" s="13"/>
      <c r="BV62" s="13"/>
      <c r="BW62" s="27"/>
      <c r="BX62" s="27"/>
      <c r="BY62" s="13"/>
      <c r="BZ62" s="13">
        <f t="shared" si="3"/>
        <v>0</v>
      </c>
      <c r="CA62" s="27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>
        <f t="shared" si="4"/>
        <v>0</v>
      </c>
      <c r="CX62" s="13">
        <v>2</v>
      </c>
      <c r="CY62" s="13"/>
      <c r="CZ62" s="13"/>
      <c r="DA62" s="13"/>
      <c r="DB62" s="13"/>
      <c r="DC62" s="13"/>
      <c r="DD62" s="13"/>
      <c r="DE62" s="13"/>
      <c r="DF62" s="13"/>
      <c r="DG62" s="23"/>
      <c r="DH62" s="13"/>
      <c r="DI62" s="13">
        <f t="shared" si="5"/>
        <v>-2</v>
      </c>
    </row>
    <row r="63" spans="1:113" ht="15.5">
      <c r="A63" s="9">
        <v>61</v>
      </c>
      <c r="B63" s="9" t="s">
        <v>115</v>
      </c>
      <c r="C63" s="9">
        <v>12</v>
      </c>
      <c r="D63" s="9" t="s">
        <v>35</v>
      </c>
      <c r="E63" s="13" t="s">
        <v>118</v>
      </c>
      <c r="F63" s="11">
        <v>0.8</v>
      </c>
      <c r="G63" s="9" t="s">
        <v>66</v>
      </c>
      <c r="H63" s="12" t="s">
        <v>67</v>
      </c>
      <c r="I63" s="27">
        <v>62</v>
      </c>
      <c r="J63" s="12"/>
      <c r="K63" s="13"/>
      <c r="L63" s="13"/>
      <c r="M63" s="13"/>
      <c r="N63" s="13"/>
      <c r="O63" s="27"/>
      <c r="P63" s="13"/>
      <c r="Q63" s="13"/>
      <c r="R63" s="14"/>
      <c r="S63" s="15"/>
      <c r="T63" s="16">
        <f t="shared" si="0"/>
        <v>62</v>
      </c>
      <c r="U63" s="15">
        <v>10</v>
      </c>
      <c r="V63" s="13"/>
      <c r="W63" s="13"/>
      <c r="X63" s="13"/>
      <c r="Y63" s="27"/>
      <c r="Z63" s="17"/>
      <c r="AA63" s="18">
        <v>20</v>
      </c>
      <c r="AB63" s="19"/>
      <c r="AC63" s="15"/>
      <c r="AD63" s="20"/>
      <c r="AE63" s="21"/>
      <c r="AF63" s="13">
        <v>1867</v>
      </c>
      <c r="AG63" s="13"/>
      <c r="AH63" s="27"/>
      <c r="AI63" s="13"/>
      <c r="AJ63" s="13"/>
      <c r="AK63" s="13"/>
      <c r="AL63" s="13"/>
      <c r="AM63" s="13"/>
      <c r="AN63" s="27"/>
      <c r="AO63" s="28"/>
      <c r="AP63" s="15"/>
      <c r="AQ63" s="16">
        <f t="shared" si="1"/>
        <v>1867</v>
      </c>
      <c r="AR63" s="27"/>
      <c r="AS63" s="13"/>
      <c r="AT63" s="13"/>
      <c r="AU63" s="13"/>
      <c r="AV63" s="13"/>
      <c r="AW63" s="13"/>
      <c r="AX63" s="27"/>
      <c r="AY63" s="13"/>
      <c r="AZ63" s="13"/>
      <c r="BA63" s="13"/>
      <c r="BB63" s="13"/>
      <c r="BC63" s="13"/>
      <c r="BD63" s="13"/>
      <c r="BE63" s="13"/>
      <c r="BF63" s="13"/>
      <c r="BG63" s="27"/>
      <c r="BH63" s="13"/>
      <c r="BI63" s="13"/>
      <c r="BJ63" s="13"/>
      <c r="BK63" s="13"/>
      <c r="BL63" s="13"/>
      <c r="BM63" s="13"/>
      <c r="BN63" s="13">
        <f t="shared" si="2"/>
        <v>0</v>
      </c>
      <c r="BO63" s="13"/>
      <c r="BP63" s="13"/>
      <c r="BQ63" s="27"/>
      <c r="BR63" s="13"/>
      <c r="BS63" s="13"/>
      <c r="BT63" s="13"/>
      <c r="BU63" s="13"/>
      <c r="BV63" s="13"/>
      <c r="BW63" s="27"/>
      <c r="BX63" s="27"/>
      <c r="BY63" s="13"/>
      <c r="BZ63" s="13">
        <f t="shared" si="3"/>
        <v>0</v>
      </c>
      <c r="CA63" s="27"/>
      <c r="CB63" s="13"/>
      <c r="CC63" s="13"/>
      <c r="CD63" s="13"/>
      <c r="CE63" s="13"/>
      <c r="CF63" s="13"/>
      <c r="CG63" s="13"/>
      <c r="CH63" s="13"/>
      <c r="CI63" s="13"/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>
        <f t="shared" si="4"/>
        <v>0</v>
      </c>
      <c r="CX63" s="13">
        <v>2</v>
      </c>
      <c r="CY63" s="13"/>
      <c r="CZ63" s="13"/>
      <c r="DA63" s="13"/>
      <c r="DB63" s="13"/>
      <c r="DC63" s="13"/>
      <c r="DD63" s="13"/>
      <c r="DE63" s="13"/>
      <c r="DF63" s="13"/>
      <c r="DG63" s="23"/>
      <c r="DH63" s="13"/>
      <c r="DI63" s="13">
        <f t="shared" si="5"/>
        <v>-2</v>
      </c>
    </row>
    <row r="64" spans="1:113" ht="15.5">
      <c r="A64" s="9">
        <v>62</v>
      </c>
      <c r="B64" s="9" t="s">
        <v>115</v>
      </c>
      <c r="C64" s="9">
        <v>13</v>
      </c>
      <c r="D64" s="9" t="s">
        <v>35</v>
      </c>
      <c r="E64" s="13" t="s">
        <v>119</v>
      </c>
      <c r="F64" s="11">
        <v>2.8</v>
      </c>
      <c r="G64" s="9" t="s">
        <v>66</v>
      </c>
      <c r="H64" s="12" t="s">
        <v>67</v>
      </c>
      <c r="I64" s="27">
        <v>124</v>
      </c>
      <c r="J64" s="12"/>
      <c r="K64" s="13"/>
      <c r="L64" s="13"/>
      <c r="M64" s="13"/>
      <c r="N64" s="13"/>
      <c r="O64" s="27">
        <v>110</v>
      </c>
      <c r="P64" s="13"/>
      <c r="Q64" s="13"/>
      <c r="R64" s="14"/>
      <c r="S64" s="15"/>
      <c r="T64" s="16">
        <f t="shared" si="0"/>
        <v>14</v>
      </c>
      <c r="U64" s="15">
        <v>50</v>
      </c>
      <c r="V64" s="13"/>
      <c r="W64" s="13"/>
      <c r="X64" s="13"/>
      <c r="Y64" s="27"/>
      <c r="Z64" s="17"/>
      <c r="AA64" s="18">
        <v>30</v>
      </c>
      <c r="AB64" s="19"/>
      <c r="AC64" s="15"/>
      <c r="AD64" s="20"/>
      <c r="AE64" s="21"/>
      <c r="AF64" s="13">
        <v>6533</v>
      </c>
      <c r="AG64" s="13"/>
      <c r="AH64" s="27"/>
      <c r="AI64" s="13"/>
      <c r="AJ64" s="13"/>
      <c r="AK64" s="13"/>
      <c r="AL64" s="13"/>
      <c r="AM64" s="13"/>
      <c r="AN64" s="27"/>
      <c r="AO64" s="28"/>
      <c r="AP64" s="15"/>
      <c r="AQ64" s="16">
        <f t="shared" si="1"/>
        <v>6533</v>
      </c>
      <c r="AR64" s="27"/>
      <c r="AS64" s="13"/>
      <c r="AT64" s="13"/>
      <c r="AU64" s="13"/>
      <c r="AV64" s="13"/>
      <c r="AW64" s="13"/>
      <c r="AX64" s="27"/>
      <c r="AY64" s="13"/>
      <c r="AZ64" s="13"/>
      <c r="BA64" s="13"/>
      <c r="BB64" s="13"/>
      <c r="BC64" s="13"/>
      <c r="BD64" s="13"/>
      <c r="BE64" s="13"/>
      <c r="BF64" s="13"/>
      <c r="BG64" s="27"/>
      <c r="BH64" s="13"/>
      <c r="BI64" s="13"/>
      <c r="BJ64" s="13"/>
      <c r="BK64" s="13"/>
      <c r="BL64" s="13"/>
      <c r="BM64" s="13"/>
      <c r="BN64" s="13">
        <f t="shared" si="2"/>
        <v>0</v>
      </c>
      <c r="BO64" s="13"/>
      <c r="BP64" s="13"/>
      <c r="BQ64" s="27"/>
      <c r="BR64" s="13"/>
      <c r="BS64" s="13"/>
      <c r="BT64" s="13"/>
      <c r="BU64" s="13"/>
      <c r="BV64" s="13"/>
      <c r="BW64" s="27"/>
      <c r="BX64" s="27"/>
      <c r="BY64" s="13"/>
      <c r="BZ64" s="13">
        <f t="shared" si="3"/>
        <v>0</v>
      </c>
      <c r="CA64" s="27">
        <v>1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>
        <f t="shared" si="4"/>
        <v>0</v>
      </c>
      <c r="CX64" s="13">
        <v>2</v>
      </c>
      <c r="CY64" s="13"/>
      <c r="CZ64" s="13"/>
      <c r="DA64" s="13"/>
      <c r="DB64" s="13"/>
      <c r="DC64" s="13"/>
      <c r="DD64" s="13">
        <v>2</v>
      </c>
      <c r="DE64" s="13"/>
      <c r="DF64" s="13"/>
      <c r="DG64" s="23"/>
      <c r="DH64" s="13"/>
      <c r="DI64" s="13">
        <f t="shared" si="5"/>
        <v>0</v>
      </c>
    </row>
    <row r="65" spans="1:113" ht="15.5">
      <c r="A65" s="9">
        <v>63</v>
      </c>
      <c r="B65" s="9" t="s">
        <v>120</v>
      </c>
      <c r="C65" s="9"/>
      <c r="D65" s="9"/>
      <c r="E65" s="13" t="s">
        <v>121</v>
      </c>
      <c r="F65" s="11">
        <v>19</v>
      </c>
      <c r="G65" s="9" t="s">
        <v>21</v>
      </c>
      <c r="H65" s="12" t="s">
        <v>67</v>
      </c>
      <c r="I65" s="27">
        <v>420</v>
      </c>
      <c r="J65" s="12"/>
      <c r="K65" s="13">
        <v>48</v>
      </c>
      <c r="L65" s="13"/>
      <c r="M65" s="13"/>
      <c r="N65" s="13">
        <v>156</v>
      </c>
      <c r="O65" s="27">
        <v>240</v>
      </c>
      <c r="P65" s="13"/>
      <c r="Q65" s="13"/>
      <c r="R65" s="14"/>
      <c r="S65" s="15"/>
      <c r="T65" s="16">
        <f t="shared" si="0"/>
        <v>-24</v>
      </c>
      <c r="U65" s="15">
        <v>26</v>
      </c>
      <c r="V65" s="13"/>
      <c r="W65" s="13"/>
      <c r="X65" s="13"/>
      <c r="Y65" s="27"/>
      <c r="Z65" s="17">
        <v>15</v>
      </c>
      <c r="AA65" s="18">
        <v>20</v>
      </c>
      <c r="AB65" s="19">
        <v>4</v>
      </c>
      <c r="AC65" s="15"/>
      <c r="AD65" s="20"/>
      <c r="AE65" s="21"/>
      <c r="AF65" s="13">
        <v>44333</v>
      </c>
      <c r="AG65" s="13"/>
      <c r="AH65" s="27"/>
      <c r="AI65" s="13"/>
      <c r="AJ65" s="13"/>
      <c r="AK65" s="13"/>
      <c r="AL65" s="13"/>
      <c r="AM65" s="13"/>
      <c r="AN65" s="27"/>
      <c r="AO65" s="28"/>
      <c r="AP65" s="15"/>
      <c r="AQ65" s="16">
        <f t="shared" si="1"/>
        <v>44333</v>
      </c>
      <c r="AR65" s="27"/>
      <c r="AS65" s="13"/>
      <c r="AT65" s="13"/>
      <c r="AU65" s="13"/>
      <c r="AV65" s="13"/>
      <c r="AW65" s="13"/>
      <c r="AX65" s="27"/>
      <c r="AY65" s="13"/>
      <c r="AZ65" s="13"/>
      <c r="BA65" s="13"/>
      <c r="BB65" s="13"/>
      <c r="BC65" s="13">
        <v>325</v>
      </c>
      <c r="BD65" s="13"/>
      <c r="BE65" s="13"/>
      <c r="BF65" s="13"/>
      <c r="BG65" s="27"/>
      <c r="BH65" s="13"/>
      <c r="BI65" s="13"/>
      <c r="BJ65" s="13"/>
      <c r="BK65" s="13"/>
      <c r="BL65" s="13"/>
      <c r="BM65" s="13"/>
      <c r="BN65" s="13">
        <f t="shared" si="2"/>
        <v>-325</v>
      </c>
      <c r="BO65" s="13">
        <v>1164</v>
      </c>
      <c r="BP65" s="13"/>
      <c r="BQ65" s="27">
        <v>164</v>
      </c>
      <c r="BR65" s="13"/>
      <c r="BS65" s="13"/>
      <c r="BT65" s="13"/>
      <c r="BU65" s="13"/>
      <c r="BV65" s="13"/>
      <c r="BW65" s="27"/>
      <c r="BX65" s="27"/>
      <c r="BY65" s="13"/>
      <c r="BZ65" s="13">
        <f t="shared" si="3"/>
        <v>-1000</v>
      </c>
      <c r="CA65" s="27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>
        <v>4</v>
      </c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>
        <f t="shared" si="4"/>
        <v>-4</v>
      </c>
      <c r="CX65" s="13">
        <v>4</v>
      </c>
      <c r="CY65" s="13"/>
      <c r="CZ65" s="13"/>
      <c r="DA65" s="13"/>
      <c r="DB65" s="13"/>
      <c r="DC65" s="13"/>
      <c r="DD65" s="13"/>
      <c r="DE65" s="13"/>
      <c r="DF65" s="13"/>
      <c r="DG65" s="23"/>
      <c r="DH65" s="13"/>
      <c r="DI65" s="13">
        <f t="shared" si="5"/>
        <v>-4</v>
      </c>
    </row>
    <row r="66" spans="1:113" ht="15.5">
      <c r="A66" s="9">
        <v>64</v>
      </c>
      <c r="B66" s="9" t="s">
        <v>122</v>
      </c>
      <c r="C66" s="9"/>
      <c r="D66" s="9"/>
      <c r="E66" s="13" t="s">
        <v>123</v>
      </c>
      <c r="F66" s="11">
        <v>28.4</v>
      </c>
      <c r="G66" s="9" t="s">
        <v>21</v>
      </c>
      <c r="H66" s="12" t="s">
        <v>22</v>
      </c>
      <c r="I66" s="27">
        <v>438</v>
      </c>
      <c r="J66" s="12"/>
      <c r="K66" s="13"/>
      <c r="L66" s="13">
        <v>53</v>
      </c>
      <c r="M66" s="13">
        <v>200</v>
      </c>
      <c r="N66" s="13"/>
      <c r="O66" s="27"/>
      <c r="P66" s="13"/>
      <c r="Q66" s="13"/>
      <c r="R66" s="14"/>
      <c r="S66" s="15"/>
      <c r="T66" s="16">
        <f t="shared" si="0"/>
        <v>185</v>
      </c>
      <c r="U66" s="15">
        <v>60</v>
      </c>
      <c r="V66" s="13"/>
      <c r="W66" s="13"/>
      <c r="X66" s="13"/>
      <c r="Y66" s="27"/>
      <c r="Z66" s="17"/>
      <c r="AA66" s="18"/>
      <c r="AB66" s="19"/>
      <c r="AC66" s="15"/>
      <c r="AD66" s="20">
        <v>7</v>
      </c>
      <c r="AE66" s="21"/>
      <c r="AF66" s="13">
        <v>66267</v>
      </c>
      <c r="AG66" s="13"/>
      <c r="AH66" s="27"/>
      <c r="AI66" s="13"/>
      <c r="AJ66" s="13"/>
      <c r="AK66" s="13"/>
      <c r="AL66" s="13"/>
      <c r="AM66" s="13"/>
      <c r="AN66" s="27"/>
      <c r="AO66" s="28"/>
      <c r="AP66" s="15"/>
      <c r="AQ66" s="16">
        <f t="shared" si="1"/>
        <v>66267</v>
      </c>
      <c r="AR66" s="27"/>
      <c r="AS66" s="13"/>
      <c r="AT66" s="13"/>
      <c r="AU66" s="13"/>
      <c r="AV66" s="13"/>
      <c r="AW66" s="13"/>
      <c r="AX66" s="27"/>
      <c r="AY66" s="13"/>
      <c r="AZ66" s="13"/>
      <c r="BA66" s="13"/>
      <c r="BB66" s="13"/>
      <c r="BC66" s="13">
        <v>400</v>
      </c>
      <c r="BD66" s="13"/>
      <c r="BE66" s="13"/>
      <c r="BF66" s="13"/>
      <c r="BG66" s="27"/>
      <c r="BH66" s="13"/>
      <c r="BI66" s="13"/>
      <c r="BJ66" s="13"/>
      <c r="BK66" s="13"/>
      <c r="BL66" s="13"/>
      <c r="BM66" s="13"/>
      <c r="BN66" s="13">
        <f t="shared" si="2"/>
        <v>-400</v>
      </c>
      <c r="BO66" s="13">
        <v>2700</v>
      </c>
      <c r="BP66" s="13"/>
      <c r="BQ66" s="27"/>
      <c r="BR66" s="13"/>
      <c r="BS66" s="13"/>
      <c r="BT66" s="13"/>
      <c r="BU66" s="13"/>
      <c r="BV66" s="13"/>
      <c r="BW66" s="27"/>
      <c r="BX66" s="27"/>
      <c r="BY66" s="13"/>
      <c r="BZ66" s="13">
        <f t="shared" si="3"/>
        <v>-2700</v>
      </c>
      <c r="CA66" s="27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>
        <v>5</v>
      </c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>
        <f t="shared" si="4"/>
        <v>-5</v>
      </c>
      <c r="CX66" s="13">
        <v>2</v>
      </c>
      <c r="CY66" s="13"/>
      <c r="CZ66" s="13"/>
      <c r="DA66" s="13"/>
      <c r="DB66" s="13"/>
      <c r="DC66" s="13"/>
      <c r="DD66" s="13"/>
      <c r="DE66" s="13"/>
      <c r="DF66" s="13"/>
      <c r="DG66" s="23"/>
      <c r="DH66" s="13"/>
      <c r="DI66" s="13">
        <f t="shared" si="5"/>
        <v>-2</v>
      </c>
    </row>
    <row r="67" spans="1:113" ht="15.5">
      <c r="A67" s="9">
        <v>65</v>
      </c>
      <c r="B67" s="9" t="s">
        <v>124</v>
      </c>
      <c r="C67" s="9"/>
      <c r="D67" s="9"/>
      <c r="E67" s="13" t="s">
        <v>125</v>
      </c>
      <c r="F67" s="11">
        <v>72.900000000000006</v>
      </c>
      <c r="G67" s="9" t="s">
        <v>21</v>
      </c>
      <c r="H67" s="12" t="s">
        <v>22</v>
      </c>
      <c r="I67" s="27">
        <v>770</v>
      </c>
      <c r="J67" s="12"/>
      <c r="K67" s="13"/>
      <c r="L67" s="13">
        <v>54</v>
      </c>
      <c r="M67" s="13"/>
      <c r="N67" s="13"/>
      <c r="O67" s="27"/>
      <c r="P67" s="13"/>
      <c r="Q67" s="13"/>
      <c r="R67" s="14">
        <v>58</v>
      </c>
      <c r="S67" s="15"/>
      <c r="T67" s="16">
        <f t="shared" si="0"/>
        <v>658</v>
      </c>
      <c r="U67" s="15">
        <v>160</v>
      </c>
      <c r="V67" s="13"/>
      <c r="W67" s="13"/>
      <c r="X67" s="13"/>
      <c r="Y67" s="27"/>
      <c r="Z67" s="17"/>
      <c r="AA67" s="18"/>
      <c r="AB67" s="19"/>
      <c r="AC67" s="15"/>
      <c r="AD67" s="20">
        <v>2</v>
      </c>
      <c r="AE67" s="21"/>
      <c r="AF67" s="13">
        <v>170100</v>
      </c>
      <c r="AG67" s="13"/>
      <c r="AH67" s="27"/>
      <c r="AI67" s="13"/>
      <c r="AJ67" s="13">
        <v>12900</v>
      </c>
      <c r="AK67" s="13"/>
      <c r="AL67" s="13"/>
      <c r="AM67" s="13"/>
      <c r="AN67" s="27"/>
      <c r="AO67" s="28"/>
      <c r="AP67" s="15"/>
      <c r="AQ67" s="16">
        <f t="shared" si="1"/>
        <v>157200</v>
      </c>
      <c r="AR67" s="27"/>
      <c r="AS67" s="13"/>
      <c r="AT67" s="13"/>
      <c r="AU67" s="13"/>
      <c r="AV67" s="13"/>
      <c r="AW67" s="13"/>
      <c r="AX67" s="27"/>
      <c r="AY67" s="13"/>
      <c r="AZ67" s="13"/>
      <c r="BA67" s="13"/>
      <c r="BB67" s="13"/>
      <c r="BC67" s="13">
        <v>715</v>
      </c>
      <c r="BD67" s="13"/>
      <c r="BE67" s="13"/>
      <c r="BF67" s="13"/>
      <c r="BG67" s="27"/>
      <c r="BH67" s="13"/>
      <c r="BI67" s="13"/>
      <c r="BJ67" s="13"/>
      <c r="BK67" s="13"/>
      <c r="BL67" s="13"/>
      <c r="BM67" s="13"/>
      <c r="BN67" s="13">
        <f t="shared" si="2"/>
        <v>-715</v>
      </c>
      <c r="BO67" s="13">
        <v>6200</v>
      </c>
      <c r="BP67" s="13"/>
      <c r="BQ67" s="27"/>
      <c r="BR67" s="13"/>
      <c r="BS67" s="13"/>
      <c r="BT67" s="13"/>
      <c r="BU67" s="13"/>
      <c r="BV67" s="13"/>
      <c r="BW67" s="27"/>
      <c r="BX67" s="27"/>
      <c r="BY67" s="13"/>
      <c r="BZ67" s="13">
        <f t="shared" si="3"/>
        <v>-6200</v>
      </c>
      <c r="CA67" s="27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>
        <v>5</v>
      </c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>
        <f t="shared" si="4"/>
        <v>-5</v>
      </c>
      <c r="CX67" s="13">
        <v>2</v>
      </c>
      <c r="CY67" s="13"/>
      <c r="CZ67" s="13"/>
      <c r="DA67" s="13"/>
      <c r="DB67" s="13"/>
      <c r="DC67" s="13"/>
      <c r="DD67" s="13"/>
      <c r="DE67" s="13"/>
      <c r="DF67" s="13"/>
      <c r="DG67" s="23"/>
      <c r="DH67" s="13"/>
      <c r="DI67" s="13">
        <f t="shared" si="5"/>
        <v>-2</v>
      </c>
    </row>
    <row r="68" spans="1:113" ht="15.5">
      <c r="A68" s="9">
        <v>66</v>
      </c>
      <c r="B68" s="9" t="s">
        <v>126</v>
      </c>
      <c r="C68" s="9"/>
      <c r="D68" s="9"/>
      <c r="E68" s="13" t="s">
        <v>127</v>
      </c>
      <c r="F68" s="11">
        <v>26.9</v>
      </c>
      <c r="G68" s="9" t="s">
        <v>21</v>
      </c>
      <c r="H68" s="12" t="s">
        <v>22</v>
      </c>
      <c r="I68" s="27">
        <v>212</v>
      </c>
      <c r="J68" s="12"/>
      <c r="K68" s="13"/>
      <c r="L68" s="13">
        <v>120</v>
      </c>
      <c r="M68" s="13"/>
      <c r="N68" s="13"/>
      <c r="O68" s="27"/>
      <c r="P68" s="13">
        <v>300</v>
      </c>
      <c r="Q68" s="13"/>
      <c r="R68" s="14">
        <v>425</v>
      </c>
      <c r="S68" s="15"/>
      <c r="T68" s="16">
        <f t="shared" si="0"/>
        <v>-633</v>
      </c>
      <c r="U68" s="15">
        <v>50</v>
      </c>
      <c r="V68" s="13"/>
      <c r="W68" s="13"/>
      <c r="X68" s="13"/>
      <c r="Y68" s="27"/>
      <c r="Z68" s="17"/>
      <c r="AA68" s="18"/>
      <c r="AB68" s="19">
        <v>11</v>
      </c>
      <c r="AC68" s="15"/>
      <c r="AD68" s="20">
        <v>3</v>
      </c>
      <c r="AE68" s="21"/>
      <c r="AF68" s="13">
        <v>62767</v>
      </c>
      <c r="AG68" s="13"/>
      <c r="AH68" s="27"/>
      <c r="AI68" s="13">
        <v>9885</v>
      </c>
      <c r="AJ68" s="13"/>
      <c r="AK68" s="13"/>
      <c r="AL68" s="13"/>
      <c r="AM68" s="13"/>
      <c r="AN68" s="27"/>
      <c r="AO68" s="28"/>
      <c r="AP68" s="15"/>
      <c r="AQ68" s="16">
        <f t="shared" si="1"/>
        <v>52882</v>
      </c>
      <c r="AR68" s="27"/>
      <c r="AS68" s="13"/>
      <c r="AT68" s="13"/>
      <c r="AU68" s="13"/>
      <c r="AV68" s="13"/>
      <c r="AW68" s="13"/>
      <c r="AX68" s="27"/>
      <c r="AY68" s="13"/>
      <c r="AZ68" s="13"/>
      <c r="BA68" s="13"/>
      <c r="BB68" s="13"/>
      <c r="BC68" s="13">
        <v>350</v>
      </c>
      <c r="BD68" s="13"/>
      <c r="BE68" s="13"/>
      <c r="BF68" s="13">
        <v>250</v>
      </c>
      <c r="BG68" s="27"/>
      <c r="BH68" s="13"/>
      <c r="BI68" s="13"/>
      <c r="BJ68" s="13"/>
      <c r="BK68" s="13"/>
      <c r="BL68" s="13"/>
      <c r="BM68" s="13"/>
      <c r="BN68" s="13">
        <f t="shared" si="2"/>
        <v>-100</v>
      </c>
      <c r="BO68" s="13">
        <v>2200</v>
      </c>
      <c r="BP68" s="13"/>
      <c r="BQ68" s="27"/>
      <c r="BR68" s="13"/>
      <c r="BS68" s="13"/>
      <c r="BT68" s="13"/>
      <c r="BU68" s="13"/>
      <c r="BV68" s="13"/>
      <c r="BW68" s="27"/>
      <c r="BX68" s="27"/>
      <c r="BY68" s="13"/>
      <c r="BZ68" s="13">
        <f t="shared" si="3"/>
        <v>-2200</v>
      </c>
      <c r="CA68" s="27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>
        <v>2</v>
      </c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>
        <f t="shared" si="4"/>
        <v>-2</v>
      </c>
      <c r="CX68" s="13">
        <v>2</v>
      </c>
      <c r="CY68" s="13"/>
      <c r="CZ68" s="13"/>
      <c r="DA68" s="13"/>
      <c r="DB68" s="13"/>
      <c r="DC68" s="13"/>
      <c r="DD68" s="13"/>
      <c r="DE68" s="13"/>
      <c r="DF68" s="13"/>
      <c r="DG68" s="23"/>
      <c r="DH68" s="13"/>
      <c r="DI68" s="13">
        <f t="shared" si="5"/>
        <v>-2</v>
      </c>
    </row>
    <row r="69" spans="1:113" ht="15.5">
      <c r="A69" s="9">
        <v>67</v>
      </c>
      <c r="B69" s="9" t="s">
        <v>128</v>
      </c>
      <c r="C69" s="25"/>
      <c r="D69" s="25"/>
      <c r="E69" s="13" t="s">
        <v>129</v>
      </c>
      <c r="F69" s="11">
        <v>40.9</v>
      </c>
      <c r="G69" s="9" t="s">
        <v>21</v>
      </c>
      <c r="H69" s="9" t="s">
        <v>22</v>
      </c>
      <c r="I69" s="27">
        <v>344</v>
      </c>
      <c r="J69" s="9"/>
      <c r="K69" s="13"/>
      <c r="L69" s="13"/>
      <c r="M69" s="13"/>
      <c r="N69" s="13"/>
      <c r="O69" s="27"/>
      <c r="P69" s="13"/>
      <c r="Q69" s="13"/>
      <c r="R69" s="14"/>
      <c r="S69" s="15"/>
      <c r="T69" s="16">
        <f t="shared" si="0"/>
        <v>344</v>
      </c>
      <c r="U69" s="15">
        <v>82</v>
      </c>
      <c r="V69" s="13"/>
      <c r="W69" s="13"/>
      <c r="X69" s="13"/>
      <c r="Y69" s="27"/>
      <c r="Z69" s="17"/>
      <c r="AA69" s="18"/>
      <c r="AB69" s="19"/>
      <c r="AC69" s="15"/>
      <c r="AD69" s="20">
        <v>8</v>
      </c>
      <c r="AE69" s="21"/>
      <c r="AF69" s="13">
        <v>95433</v>
      </c>
      <c r="AG69" s="13"/>
      <c r="AH69" s="27"/>
      <c r="AI69" s="13"/>
      <c r="AJ69" s="13"/>
      <c r="AK69" s="13"/>
      <c r="AL69" s="13"/>
      <c r="AM69" s="13"/>
      <c r="AN69" s="27"/>
      <c r="AO69" s="28"/>
      <c r="AP69" s="15"/>
      <c r="AQ69" s="16">
        <f t="shared" si="1"/>
        <v>95433</v>
      </c>
      <c r="AR69" s="27"/>
      <c r="AS69" s="13"/>
      <c r="AT69" s="13"/>
      <c r="AU69" s="13"/>
      <c r="AV69" s="13"/>
      <c r="AW69" s="13"/>
      <c r="AX69" s="27"/>
      <c r="AY69" s="13"/>
      <c r="AZ69" s="13"/>
      <c r="BA69" s="13"/>
      <c r="BB69" s="13"/>
      <c r="BC69" s="13">
        <v>200</v>
      </c>
      <c r="BD69" s="13"/>
      <c r="BE69" s="13"/>
      <c r="BF69" s="13"/>
      <c r="BG69" s="27"/>
      <c r="BH69" s="13"/>
      <c r="BI69" s="13"/>
      <c r="BJ69" s="13"/>
      <c r="BK69" s="13"/>
      <c r="BL69" s="13"/>
      <c r="BM69" s="13"/>
      <c r="BN69" s="13">
        <f t="shared" si="2"/>
        <v>-200</v>
      </c>
      <c r="BO69" s="13">
        <v>400</v>
      </c>
      <c r="BP69" s="13"/>
      <c r="BQ69" s="27"/>
      <c r="BR69" s="13"/>
      <c r="BS69" s="13"/>
      <c r="BT69" s="13"/>
      <c r="BU69" s="13"/>
      <c r="BV69" s="13"/>
      <c r="BW69" s="27"/>
      <c r="BX69" s="27"/>
      <c r="BY69" s="13"/>
      <c r="BZ69" s="13">
        <f t="shared" si="3"/>
        <v>-400</v>
      </c>
      <c r="CA69" s="27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>
        <v>6</v>
      </c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>
        <f t="shared" si="4"/>
        <v>-6</v>
      </c>
      <c r="CX69" s="13">
        <v>4</v>
      </c>
      <c r="CY69" s="13"/>
      <c r="CZ69" s="13"/>
      <c r="DA69" s="13"/>
      <c r="DB69" s="13"/>
      <c r="DC69" s="13"/>
      <c r="DD69" s="13"/>
      <c r="DE69" s="13"/>
      <c r="DF69" s="13"/>
      <c r="DG69" s="23"/>
      <c r="DH69" s="13"/>
      <c r="DI69" s="13">
        <f t="shared" si="5"/>
        <v>-4</v>
      </c>
    </row>
    <row r="70" spans="1:113" ht="15.5">
      <c r="A70" s="9">
        <v>68</v>
      </c>
      <c r="B70" s="9" t="s">
        <v>130</v>
      </c>
      <c r="C70" s="25"/>
      <c r="D70" s="25"/>
      <c r="E70" s="13" t="s">
        <v>131</v>
      </c>
      <c r="F70" s="11">
        <v>52</v>
      </c>
      <c r="G70" s="9" t="s">
        <v>21</v>
      </c>
      <c r="H70" s="9" t="s">
        <v>22</v>
      </c>
      <c r="I70" s="27">
        <v>764</v>
      </c>
      <c r="J70" s="9"/>
      <c r="K70" s="13"/>
      <c r="L70" s="13">
        <v>160</v>
      </c>
      <c r="M70" s="13"/>
      <c r="N70" s="13"/>
      <c r="O70" s="27">
        <v>294</v>
      </c>
      <c r="P70" s="13"/>
      <c r="Q70" s="13"/>
      <c r="R70" s="14"/>
      <c r="S70" s="15"/>
      <c r="T70" s="16">
        <f t="shared" si="0"/>
        <v>310</v>
      </c>
      <c r="U70" s="15">
        <v>110</v>
      </c>
      <c r="V70" s="13"/>
      <c r="W70" s="13"/>
      <c r="X70" s="13"/>
      <c r="Y70" s="27"/>
      <c r="Z70" s="17"/>
      <c r="AA70" s="18">
        <v>20</v>
      </c>
      <c r="AB70" s="19"/>
      <c r="AC70" s="15"/>
      <c r="AD70" s="20"/>
      <c r="AE70" s="21"/>
      <c r="AF70" s="13">
        <v>121333</v>
      </c>
      <c r="AG70" s="13"/>
      <c r="AH70" s="27"/>
      <c r="AI70" s="13"/>
      <c r="AJ70" s="13"/>
      <c r="AK70" s="13"/>
      <c r="AL70" s="13"/>
      <c r="AM70" s="13"/>
      <c r="AN70" s="27"/>
      <c r="AO70" s="28"/>
      <c r="AP70" s="15"/>
      <c r="AQ70" s="16">
        <f t="shared" si="1"/>
        <v>121333</v>
      </c>
      <c r="AR70" s="27"/>
      <c r="AS70" s="13"/>
      <c r="AT70" s="13"/>
      <c r="AU70" s="13"/>
      <c r="AV70" s="13"/>
      <c r="AW70" s="13"/>
      <c r="AX70" s="27"/>
      <c r="AY70" s="13"/>
      <c r="AZ70" s="13"/>
      <c r="BA70" s="13"/>
      <c r="BB70" s="13"/>
      <c r="BC70" s="13">
        <v>80</v>
      </c>
      <c r="BD70" s="13"/>
      <c r="BE70" s="13"/>
      <c r="BF70" s="13">
        <v>300</v>
      </c>
      <c r="BG70" s="27"/>
      <c r="BH70" s="13"/>
      <c r="BI70" s="13"/>
      <c r="BJ70" s="13"/>
      <c r="BK70" s="13"/>
      <c r="BL70" s="13"/>
      <c r="BM70" s="13"/>
      <c r="BN70" s="13">
        <f t="shared" si="2"/>
        <v>220</v>
      </c>
      <c r="BO70" s="13">
        <v>4416</v>
      </c>
      <c r="BP70" s="13"/>
      <c r="BQ70" s="27"/>
      <c r="BR70" s="13"/>
      <c r="BS70" s="13"/>
      <c r="BT70" s="13"/>
      <c r="BU70" s="13"/>
      <c r="BV70" s="13"/>
      <c r="BW70" s="27"/>
      <c r="BX70" s="27"/>
      <c r="BY70" s="13"/>
      <c r="BZ70" s="13">
        <f t="shared" si="3"/>
        <v>-4416</v>
      </c>
      <c r="CA70" s="27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>
        <v>6</v>
      </c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>
        <f t="shared" si="4"/>
        <v>-6</v>
      </c>
      <c r="CX70" s="13">
        <v>2</v>
      </c>
      <c r="CY70" s="13"/>
      <c r="CZ70" s="13"/>
      <c r="DA70" s="13"/>
      <c r="DB70" s="13"/>
      <c r="DC70" s="13"/>
      <c r="DD70" s="13"/>
      <c r="DE70" s="13"/>
      <c r="DF70" s="13"/>
      <c r="DG70" s="23"/>
      <c r="DH70" s="13"/>
      <c r="DI70" s="13">
        <f t="shared" si="5"/>
        <v>-2</v>
      </c>
    </row>
    <row r="71" spans="1:113" ht="15.5">
      <c r="A71" s="9">
        <v>69</v>
      </c>
      <c r="B71" s="9" t="s">
        <v>132</v>
      </c>
      <c r="C71" s="25"/>
      <c r="D71" s="25"/>
      <c r="E71" s="13" t="s">
        <v>133</v>
      </c>
      <c r="F71" s="11">
        <v>68.7</v>
      </c>
      <c r="G71" s="9" t="s">
        <v>21</v>
      </c>
      <c r="H71" s="9" t="s">
        <v>22</v>
      </c>
      <c r="I71" s="27">
        <v>920</v>
      </c>
      <c r="J71" s="9"/>
      <c r="K71" s="13"/>
      <c r="L71" s="13">
        <v>40</v>
      </c>
      <c r="M71" s="13"/>
      <c r="N71" s="13"/>
      <c r="O71" s="27"/>
      <c r="P71" s="13"/>
      <c r="Q71" s="13"/>
      <c r="R71" s="14"/>
      <c r="S71" s="15"/>
      <c r="T71" s="16">
        <f t="shared" si="0"/>
        <v>880</v>
      </c>
      <c r="U71" s="15">
        <v>130</v>
      </c>
      <c r="V71" s="13"/>
      <c r="W71" s="13"/>
      <c r="X71" s="13"/>
      <c r="Y71" s="27"/>
      <c r="Z71" s="17"/>
      <c r="AA71" s="18"/>
      <c r="AB71" s="19"/>
      <c r="AC71" s="15"/>
      <c r="AD71" s="20">
        <v>4</v>
      </c>
      <c r="AE71" s="21"/>
      <c r="AF71" s="13">
        <v>160300</v>
      </c>
      <c r="AG71" s="13"/>
      <c r="AH71" s="27"/>
      <c r="AI71" s="13"/>
      <c r="AJ71" s="13"/>
      <c r="AK71" s="13"/>
      <c r="AL71" s="13"/>
      <c r="AM71" s="13"/>
      <c r="AN71" s="27"/>
      <c r="AO71" s="28"/>
      <c r="AP71" s="15"/>
      <c r="AQ71" s="16">
        <f t="shared" si="1"/>
        <v>160300</v>
      </c>
      <c r="AR71" s="27"/>
      <c r="AS71" s="13"/>
      <c r="AT71" s="13"/>
      <c r="AU71" s="13"/>
      <c r="AV71" s="13"/>
      <c r="AW71" s="13"/>
      <c r="AX71" s="27"/>
      <c r="AY71" s="13"/>
      <c r="AZ71" s="13"/>
      <c r="BA71" s="13"/>
      <c r="BB71" s="13"/>
      <c r="BC71" s="13">
        <v>20</v>
      </c>
      <c r="BD71" s="13"/>
      <c r="BE71" s="13"/>
      <c r="BF71" s="13"/>
      <c r="BG71" s="27"/>
      <c r="BH71" s="13"/>
      <c r="BI71" s="13"/>
      <c r="BJ71" s="13"/>
      <c r="BK71" s="13"/>
      <c r="BL71" s="13"/>
      <c r="BM71" s="13"/>
      <c r="BN71" s="13">
        <f t="shared" si="2"/>
        <v>-20</v>
      </c>
      <c r="BO71" s="13">
        <v>11880</v>
      </c>
      <c r="BP71" s="13"/>
      <c r="BQ71" s="27"/>
      <c r="BR71" s="13"/>
      <c r="BS71" s="13"/>
      <c r="BT71" s="13"/>
      <c r="BU71" s="13"/>
      <c r="BV71" s="13"/>
      <c r="BW71" s="27"/>
      <c r="BX71" s="27"/>
      <c r="BY71" s="13"/>
      <c r="BZ71" s="13">
        <f t="shared" si="3"/>
        <v>-11880</v>
      </c>
      <c r="CA71" s="27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>
        <v>8</v>
      </c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>
        <f t="shared" si="4"/>
        <v>-8</v>
      </c>
      <c r="CX71" s="13">
        <v>2</v>
      </c>
      <c r="CY71" s="13"/>
      <c r="CZ71" s="13"/>
      <c r="DA71" s="13"/>
      <c r="DB71" s="13"/>
      <c r="DC71" s="13"/>
      <c r="DD71" s="13"/>
      <c r="DE71" s="13"/>
      <c r="DF71" s="13"/>
      <c r="DG71" s="23"/>
      <c r="DH71" s="13"/>
      <c r="DI71" s="13">
        <f t="shared" si="5"/>
        <v>-2</v>
      </c>
    </row>
    <row r="72" spans="1:113" ht="15.5">
      <c r="A72" s="9">
        <v>70</v>
      </c>
      <c r="B72" s="9" t="s">
        <v>134</v>
      </c>
      <c r="C72" s="9"/>
      <c r="D72" s="9"/>
      <c r="E72" s="13" t="s">
        <v>135</v>
      </c>
      <c r="F72" s="11">
        <v>57.1</v>
      </c>
      <c r="G72" s="9" t="s">
        <v>21</v>
      </c>
      <c r="H72" s="12" t="s">
        <v>22</v>
      </c>
      <c r="I72" s="27">
        <v>730</v>
      </c>
      <c r="J72" s="12"/>
      <c r="K72" s="13"/>
      <c r="L72" s="13"/>
      <c r="M72" s="13"/>
      <c r="N72" s="13">
        <v>190</v>
      </c>
      <c r="O72" s="27"/>
      <c r="P72" s="13"/>
      <c r="Q72" s="13"/>
      <c r="R72" s="14">
        <v>780</v>
      </c>
      <c r="S72" s="15"/>
      <c r="T72" s="16">
        <f t="shared" si="0"/>
        <v>-240</v>
      </c>
      <c r="U72" s="15">
        <v>120</v>
      </c>
      <c r="V72" s="13"/>
      <c r="W72" s="13"/>
      <c r="X72" s="13"/>
      <c r="Y72" s="27"/>
      <c r="Z72" s="17">
        <v>15</v>
      </c>
      <c r="AA72" s="18"/>
      <c r="AB72" s="19">
        <v>11</v>
      </c>
      <c r="AC72" s="15"/>
      <c r="AD72" s="20"/>
      <c r="AE72" s="21"/>
      <c r="AF72" s="13">
        <v>114200</v>
      </c>
      <c r="AG72" s="13"/>
      <c r="AH72" s="27"/>
      <c r="AI72" s="13"/>
      <c r="AJ72" s="13"/>
      <c r="AK72" s="13"/>
      <c r="AL72" s="13"/>
      <c r="AM72" s="13"/>
      <c r="AN72" s="27"/>
      <c r="AO72" s="28"/>
      <c r="AP72" s="15"/>
      <c r="AQ72" s="16">
        <f t="shared" si="1"/>
        <v>114200</v>
      </c>
      <c r="AR72" s="27"/>
      <c r="AS72" s="13"/>
      <c r="AT72" s="13"/>
      <c r="AU72" s="13"/>
      <c r="AV72" s="13"/>
      <c r="AW72" s="13"/>
      <c r="AX72" s="27"/>
      <c r="AY72" s="13"/>
      <c r="AZ72" s="13"/>
      <c r="BA72" s="13"/>
      <c r="BB72" s="13"/>
      <c r="BC72" s="13">
        <v>425</v>
      </c>
      <c r="BD72" s="13"/>
      <c r="BE72" s="13"/>
      <c r="BF72" s="13"/>
      <c r="BG72" s="27"/>
      <c r="BH72" s="13"/>
      <c r="BI72" s="13"/>
      <c r="BJ72" s="13"/>
      <c r="BK72" s="13"/>
      <c r="BL72" s="13"/>
      <c r="BM72" s="13"/>
      <c r="BN72" s="13">
        <f t="shared" si="2"/>
        <v>-425</v>
      </c>
      <c r="BO72" s="13">
        <v>5000</v>
      </c>
      <c r="BP72" s="13"/>
      <c r="BQ72" s="27"/>
      <c r="BR72" s="13"/>
      <c r="BS72" s="13"/>
      <c r="BT72" s="13"/>
      <c r="BU72" s="13"/>
      <c r="BV72" s="13"/>
      <c r="BW72" s="27"/>
      <c r="BX72" s="27"/>
      <c r="BY72" s="13"/>
      <c r="BZ72" s="13">
        <f t="shared" si="3"/>
        <v>-5000</v>
      </c>
      <c r="CA72" s="27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>
        <v>4</v>
      </c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>
        <f t="shared" si="4"/>
        <v>-4</v>
      </c>
      <c r="CX72" s="13">
        <v>4</v>
      </c>
      <c r="CY72" s="13"/>
      <c r="CZ72" s="13"/>
      <c r="DA72" s="13"/>
      <c r="DB72" s="13"/>
      <c r="DC72" s="13"/>
      <c r="DD72" s="13"/>
      <c r="DE72" s="13"/>
      <c r="DF72" s="13"/>
      <c r="DG72" s="23"/>
      <c r="DH72" s="13"/>
      <c r="DI72" s="13">
        <f t="shared" si="5"/>
        <v>-4</v>
      </c>
    </row>
    <row r="73" spans="1:113" ht="15.5">
      <c r="A73" s="9">
        <v>71</v>
      </c>
      <c r="B73" s="9" t="s">
        <v>136</v>
      </c>
      <c r="C73" s="9"/>
      <c r="D73" s="9"/>
      <c r="E73" s="13" t="s">
        <v>137</v>
      </c>
      <c r="F73" s="11">
        <v>6.4</v>
      </c>
      <c r="G73" s="9" t="s">
        <v>21</v>
      </c>
      <c r="H73" s="12" t="s">
        <v>22</v>
      </c>
      <c r="I73" s="27">
        <v>62</v>
      </c>
      <c r="J73" s="12"/>
      <c r="K73" s="13"/>
      <c r="L73" s="13"/>
      <c r="M73" s="13"/>
      <c r="N73" s="13"/>
      <c r="O73" s="27"/>
      <c r="P73" s="13"/>
      <c r="Q73" s="13"/>
      <c r="R73" s="14"/>
      <c r="S73" s="15"/>
      <c r="T73" s="16">
        <f t="shared" si="0"/>
        <v>62</v>
      </c>
      <c r="U73" s="15">
        <v>20</v>
      </c>
      <c r="V73" s="13"/>
      <c r="W73" s="13"/>
      <c r="X73" s="13"/>
      <c r="Y73" s="27"/>
      <c r="Z73" s="17"/>
      <c r="AA73" s="18"/>
      <c r="AB73" s="19"/>
      <c r="AC73" s="15"/>
      <c r="AD73" s="20"/>
      <c r="AE73" s="21"/>
      <c r="AF73" s="13">
        <v>14933</v>
      </c>
      <c r="AG73" s="13"/>
      <c r="AH73" s="27"/>
      <c r="AI73" s="13"/>
      <c r="AJ73" s="13"/>
      <c r="AK73" s="13"/>
      <c r="AL73" s="13"/>
      <c r="AM73" s="13"/>
      <c r="AN73" s="27"/>
      <c r="AO73" s="28"/>
      <c r="AP73" s="15"/>
      <c r="AQ73" s="16">
        <f t="shared" si="1"/>
        <v>14933</v>
      </c>
      <c r="AR73" s="27"/>
      <c r="AS73" s="13"/>
      <c r="AT73" s="13"/>
      <c r="AU73" s="13"/>
      <c r="AV73" s="13"/>
      <c r="AW73" s="13"/>
      <c r="AX73" s="27"/>
      <c r="AY73" s="13"/>
      <c r="AZ73" s="13"/>
      <c r="BA73" s="13"/>
      <c r="BB73" s="13"/>
      <c r="BC73" s="13"/>
      <c r="BD73" s="13"/>
      <c r="BE73" s="13"/>
      <c r="BF73" s="13"/>
      <c r="BG73" s="27"/>
      <c r="BH73" s="13"/>
      <c r="BI73" s="13"/>
      <c r="BJ73" s="13"/>
      <c r="BK73" s="13"/>
      <c r="BL73" s="13"/>
      <c r="BM73" s="13"/>
      <c r="BN73" s="13">
        <f t="shared" si="2"/>
        <v>0</v>
      </c>
      <c r="BO73" s="13"/>
      <c r="BP73" s="13"/>
      <c r="BQ73" s="27"/>
      <c r="BR73" s="13"/>
      <c r="BS73" s="13"/>
      <c r="BT73" s="13"/>
      <c r="BU73" s="13"/>
      <c r="BV73" s="13"/>
      <c r="BW73" s="27"/>
      <c r="BX73" s="27"/>
      <c r="BY73" s="13"/>
      <c r="BZ73" s="13">
        <f t="shared" si="3"/>
        <v>0</v>
      </c>
      <c r="CA73" s="27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>
        <f t="shared" si="4"/>
        <v>0</v>
      </c>
      <c r="CX73" s="13">
        <v>2</v>
      </c>
      <c r="CY73" s="13"/>
      <c r="CZ73" s="13"/>
      <c r="DA73" s="13"/>
      <c r="DB73" s="13"/>
      <c r="DC73" s="13"/>
      <c r="DD73" s="13"/>
      <c r="DE73" s="13"/>
      <c r="DF73" s="13"/>
      <c r="DG73" s="23"/>
      <c r="DH73" s="13"/>
      <c r="DI73" s="13">
        <f t="shared" si="5"/>
        <v>-2</v>
      </c>
    </row>
    <row r="74" spans="1:113" ht="15.5">
      <c r="A74" s="9">
        <v>72</v>
      </c>
      <c r="B74" s="9" t="s">
        <v>136</v>
      </c>
      <c r="C74" s="9">
        <v>11</v>
      </c>
      <c r="D74" s="9" t="s">
        <v>35</v>
      </c>
      <c r="E74" s="13" t="s">
        <v>138</v>
      </c>
      <c r="F74" s="11">
        <v>3.4</v>
      </c>
      <c r="G74" s="9" t="s">
        <v>21</v>
      </c>
      <c r="H74" s="12" t="s">
        <v>22</v>
      </c>
      <c r="I74" s="27">
        <v>32</v>
      </c>
      <c r="J74" s="12"/>
      <c r="K74" s="13"/>
      <c r="L74" s="13"/>
      <c r="M74" s="13"/>
      <c r="N74" s="13"/>
      <c r="O74" s="27"/>
      <c r="P74" s="13"/>
      <c r="Q74" s="13"/>
      <c r="R74" s="14"/>
      <c r="S74" s="15"/>
      <c r="T74" s="16">
        <f t="shared" si="0"/>
        <v>32</v>
      </c>
      <c r="U74" s="15">
        <v>10</v>
      </c>
      <c r="V74" s="13"/>
      <c r="W74" s="13"/>
      <c r="X74" s="13"/>
      <c r="Y74" s="27"/>
      <c r="Z74" s="17"/>
      <c r="AA74" s="18"/>
      <c r="AB74" s="19"/>
      <c r="AC74" s="15"/>
      <c r="AD74" s="20"/>
      <c r="AE74" s="21"/>
      <c r="AF74" s="13">
        <v>7933</v>
      </c>
      <c r="AG74" s="13"/>
      <c r="AH74" s="27"/>
      <c r="AI74" s="13"/>
      <c r="AJ74" s="13"/>
      <c r="AK74" s="13"/>
      <c r="AL74" s="13"/>
      <c r="AM74" s="13"/>
      <c r="AN74" s="27"/>
      <c r="AO74" s="28"/>
      <c r="AP74" s="15"/>
      <c r="AQ74" s="16">
        <f t="shared" si="1"/>
        <v>7933</v>
      </c>
      <c r="AR74" s="27"/>
      <c r="AS74" s="13"/>
      <c r="AT74" s="13"/>
      <c r="AU74" s="13"/>
      <c r="AV74" s="13"/>
      <c r="AW74" s="13"/>
      <c r="AX74" s="27"/>
      <c r="AY74" s="13"/>
      <c r="AZ74" s="13"/>
      <c r="BA74" s="13"/>
      <c r="BB74" s="13"/>
      <c r="BC74" s="13"/>
      <c r="BD74" s="13"/>
      <c r="BE74" s="13"/>
      <c r="BF74" s="13"/>
      <c r="BG74" s="27"/>
      <c r="BH74" s="13"/>
      <c r="BI74" s="13"/>
      <c r="BJ74" s="13"/>
      <c r="BK74" s="13"/>
      <c r="BL74" s="13"/>
      <c r="BM74" s="13"/>
      <c r="BN74" s="13">
        <f t="shared" si="2"/>
        <v>0</v>
      </c>
      <c r="BO74" s="13"/>
      <c r="BP74" s="13"/>
      <c r="BQ74" s="27"/>
      <c r="BR74" s="13"/>
      <c r="BS74" s="13"/>
      <c r="BT74" s="13"/>
      <c r="BU74" s="13"/>
      <c r="BV74" s="13"/>
      <c r="BW74" s="27"/>
      <c r="BX74" s="27"/>
      <c r="BY74" s="13"/>
      <c r="BZ74" s="13">
        <f t="shared" si="3"/>
        <v>0</v>
      </c>
      <c r="CA74" s="27">
        <v>1</v>
      </c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>
        <f t="shared" si="4"/>
        <v>0</v>
      </c>
      <c r="CX74" s="13">
        <v>2</v>
      </c>
      <c r="CY74" s="13"/>
      <c r="CZ74" s="13"/>
      <c r="DA74" s="13"/>
      <c r="DB74" s="13"/>
      <c r="DC74" s="13"/>
      <c r="DD74" s="13"/>
      <c r="DE74" s="13"/>
      <c r="DF74" s="13"/>
      <c r="DG74" s="23"/>
      <c r="DH74" s="13"/>
      <c r="DI74" s="13">
        <f t="shared" si="5"/>
        <v>-2</v>
      </c>
    </row>
    <row r="75" spans="1:113" ht="15.5">
      <c r="A75" s="9">
        <v>73</v>
      </c>
      <c r="B75" s="9" t="s">
        <v>136</v>
      </c>
      <c r="C75" s="9">
        <v>12</v>
      </c>
      <c r="D75" s="9" t="s">
        <v>35</v>
      </c>
      <c r="E75" s="13" t="s">
        <v>139</v>
      </c>
      <c r="F75" s="11">
        <v>0.3</v>
      </c>
      <c r="G75" s="9" t="s">
        <v>21</v>
      </c>
      <c r="H75" s="12" t="s">
        <v>22</v>
      </c>
      <c r="I75" s="27">
        <v>32</v>
      </c>
      <c r="J75" s="12"/>
      <c r="K75" s="13"/>
      <c r="L75" s="13"/>
      <c r="M75" s="13"/>
      <c r="N75" s="13"/>
      <c r="O75" s="27"/>
      <c r="P75" s="13"/>
      <c r="Q75" s="13"/>
      <c r="R75" s="14"/>
      <c r="S75" s="15"/>
      <c r="T75" s="16">
        <f t="shared" si="0"/>
        <v>32</v>
      </c>
      <c r="U75" s="15">
        <v>10</v>
      </c>
      <c r="V75" s="13"/>
      <c r="W75" s="13"/>
      <c r="X75" s="13"/>
      <c r="Y75" s="27"/>
      <c r="Z75" s="17"/>
      <c r="AA75" s="18"/>
      <c r="AB75" s="19"/>
      <c r="AC75" s="15"/>
      <c r="AD75" s="20"/>
      <c r="AE75" s="21"/>
      <c r="AF75" s="13">
        <v>700</v>
      </c>
      <c r="AG75" s="13"/>
      <c r="AH75" s="27"/>
      <c r="AI75" s="13"/>
      <c r="AJ75" s="13"/>
      <c r="AK75" s="13"/>
      <c r="AL75" s="13"/>
      <c r="AM75" s="13"/>
      <c r="AN75" s="27"/>
      <c r="AO75" s="28"/>
      <c r="AP75" s="15"/>
      <c r="AQ75" s="16">
        <f t="shared" si="1"/>
        <v>700</v>
      </c>
      <c r="AR75" s="27"/>
      <c r="AS75" s="13"/>
      <c r="AT75" s="13"/>
      <c r="AU75" s="13"/>
      <c r="AV75" s="13"/>
      <c r="AW75" s="13"/>
      <c r="AX75" s="27"/>
      <c r="AY75" s="13"/>
      <c r="AZ75" s="13"/>
      <c r="BA75" s="13"/>
      <c r="BB75" s="13"/>
      <c r="BC75" s="13"/>
      <c r="BD75" s="13"/>
      <c r="BE75" s="13"/>
      <c r="BF75" s="13"/>
      <c r="BG75" s="27"/>
      <c r="BH75" s="13"/>
      <c r="BI75" s="13"/>
      <c r="BJ75" s="13"/>
      <c r="BK75" s="13"/>
      <c r="BL75" s="13"/>
      <c r="BM75" s="13"/>
      <c r="BN75" s="13">
        <f t="shared" si="2"/>
        <v>0</v>
      </c>
      <c r="BO75" s="13"/>
      <c r="BP75" s="13"/>
      <c r="BQ75" s="27"/>
      <c r="BR75" s="13"/>
      <c r="BS75" s="13"/>
      <c r="BT75" s="13"/>
      <c r="BU75" s="13"/>
      <c r="BV75" s="13"/>
      <c r="BW75" s="27"/>
      <c r="BX75" s="27"/>
      <c r="BY75" s="13"/>
      <c r="BZ75" s="13">
        <f t="shared" si="3"/>
        <v>0</v>
      </c>
      <c r="CA75" s="27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>
        <f t="shared" si="4"/>
        <v>0</v>
      </c>
      <c r="CX75" s="13">
        <v>2</v>
      </c>
      <c r="CY75" s="13"/>
      <c r="CZ75" s="13"/>
      <c r="DA75" s="13"/>
      <c r="DB75" s="13"/>
      <c r="DC75" s="13"/>
      <c r="DD75" s="13"/>
      <c r="DE75" s="13"/>
      <c r="DF75" s="13"/>
      <c r="DG75" s="23"/>
      <c r="DH75" s="13"/>
      <c r="DI75" s="13">
        <f t="shared" si="5"/>
        <v>-2</v>
      </c>
    </row>
    <row r="76" spans="1:113" ht="15.5">
      <c r="A76" s="9">
        <v>74</v>
      </c>
      <c r="B76" s="9" t="s">
        <v>136</v>
      </c>
      <c r="C76" s="9">
        <v>13</v>
      </c>
      <c r="D76" s="9" t="s">
        <v>35</v>
      </c>
      <c r="E76" s="13" t="s">
        <v>140</v>
      </c>
      <c r="F76" s="11">
        <v>0.7</v>
      </c>
      <c r="G76" s="9" t="s">
        <v>21</v>
      </c>
      <c r="H76" s="12" t="s">
        <v>22</v>
      </c>
      <c r="I76" s="27">
        <v>52</v>
      </c>
      <c r="J76" s="12"/>
      <c r="K76" s="13"/>
      <c r="L76" s="13"/>
      <c r="M76" s="13"/>
      <c r="N76" s="13"/>
      <c r="O76" s="27"/>
      <c r="P76" s="13"/>
      <c r="Q76" s="13"/>
      <c r="R76" s="14"/>
      <c r="S76" s="15"/>
      <c r="T76" s="16">
        <f t="shared" si="0"/>
        <v>52</v>
      </c>
      <c r="U76" s="15">
        <v>10</v>
      </c>
      <c r="V76" s="13"/>
      <c r="W76" s="13"/>
      <c r="X76" s="13"/>
      <c r="Y76" s="27"/>
      <c r="Z76" s="17"/>
      <c r="AA76" s="18"/>
      <c r="AB76" s="19"/>
      <c r="AC76" s="15"/>
      <c r="AD76" s="20"/>
      <c r="AE76" s="21"/>
      <c r="AF76" s="13">
        <v>1633</v>
      </c>
      <c r="AG76" s="13"/>
      <c r="AH76" s="27"/>
      <c r="AI76" s="13"/>
      <c r="AJ76" s="13"/>
      <c r="AK76" s="13"/>
      <c r="AL76" s="13"/>
      <c r="AM76" s="13"/>
      <c r="AN76" s="27"/>
      <c r="AO76" s="28"/>
      <c r="AP76" s="15"/>
      <c r="AQ76" s="16">
        <f t="shared" si="1"/>
        <v>1633</v>
      </c>
      <c r="AR76" s="27"/>
      <c r="AS76" s="13"/>
      <c r="AT76" s="13"/>
      <c r="AU76" s="13"/>
      <c r="AV76" s="13"/>
      <c r="AW76" s="13"/>
      <c r="AX76" s="27"/>
      <c r="AY76" s="13"/>
      <c r="AZ76" s="13"/>
      <c r="BA76" s="13"/>
      <c r="BB76" s="13"/>
      <c r="BC76" s="13"/>
      <c r="BD76" s="13"/>
      <c r="BE76" s="13"/>
      <c r="BF76" s="13"/>
      <c r="BG76" s="27"/>
      <c r="BH76" s="13"/>
      <c r="BI76" s="13"/>
      <c r="BJ76" s="13"/>
      <c r="BK76" s="13"/>
      <c r="BL76" s="13"/>
      <c r="BM76" s="13"/>
      <c r="BN76" s="13">
        <f t="shared" si="2"/>
        <v>0</v>
      </c>
      <c r="BO76" s="13"/>
      <c r="BP76" s="13"/>
      <c r="BQ76" s="27"/>
      <c r="BR76" s="13"/>
      <c r="BS76" s="13"/>
      <c r="BT76" s="13"/>
      <c r="BU76" s="13"/>
      <c r="BV76" s="13"/>
      <c r="BW76" s="27"/>
      <c r="BX76" s="27"/>
      <c r="BY76" s="13"/>
      <c r="BZ76" s="13">
        <f t="shared" si="3"/>
        <v>0</v>
      </c>
      <c r="CA76" s="27">
        <v>1</v>
      </c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>
        <f t="shared" si="4"/>
        <v>0</v>
      </c>
      <c r="CX76" s="13">
        <v>2</v>
      </c>
      <c r="CY76" s="13"/>
      <c r="CZ76" s="13"/>
      <c r="DA76" s="13"/>
      <c r="DB76" s="13"/>
      <c r="DC76" s="13"/>
      <c r="DD76" s="13"/>
      <c r="DE76" s="13"/>
      <c r="DF76" s="13"/>
      <c r="DG76" s="23"/>
      <c r="DH76" s="13"/>
      <c r="DI76" s="13">
        <f t="shared" si="5"/>
        <v>-2</v>
      </c>
    </row>
    <row r="77" spans="1:113" ht="15.5">
      <c r="A77" s="9">
        <v>75</v>
      </c>
      <c r="B77" s="9" t="s">
        <v>136</v>
      </c>
      <c r="C77" s="9">
        <v>14</v>
      </c>
      <c r="D77" s="9" t="s">
        <v>35</v>
      </c>
      <c r="E77" s="13" t="s">
        <v>141</v>
      </c>
      <c r="F77" s="11">
        <v>0.5</v>
      </c>
      <c r="G77" s="9" t="s">
        <v>21</v>
      </c>
      <c r="H77" s="12" t="s">
        <v>22</v>
      </c>
      <c r="I77" s="27">
        <v>38</v>
      </c>
      <c r="J77" s="12"/>
      <c r="K77" s="13"/>
      <c r="L77" s="13"/>
      <c r="M77" s="13"/>
      <c r="N77" s="13"/>
      <c r="O77" s="27"/>
      <c r="P77" s="13"/>
      <c r="Q77" s="13"/>
      <c r="R77" s="14"/>
      <c r="S77" s="15"/>
      <c r="T77" s="16">
        <f t="shared" si="0"/>
        <v>38</v>
      </c>
      <c r="U77" s="15">
        <v>10</v>
      </c>
      <c r="V77" s="13"/>
      <c r="W77" s="13"/>
      <c r="X77" s="13"/>
      <c r="Y77" s="27"/>
      <c r="Z77" s="17"/>
      <c r="AA77" s="18"/>
      <c r="AB77" s="19"/>
      <c r="AC77" s="15"/>
      <c r="AD77" s="20"/>
      <c r="AE77" s="21"/>
      <c r="AF77" s="13">
        <v>1167</v>
      </c>
      <c r="AG77" s="13"/>
      <c r="AH77" s="27"/>
      <c r="AI77" s="13"/>
      <c r="AJ77" s="13"/>
      <c r="AK77" s="13"/>
      <c r="AL77" s="13"/>
      <c r="AM77" s="13"/>
      <c r="AN77" s="27"/>
      <c r="AO77" s="28"/>
      <c r="AP77" s="15"/>
      <c r="AQ77" s="16">
        <f t="shared" si="1"/>
        <v>1167</v>
      </c>
      <c r="AR77" s="27"/>
      <c r="AS77" s="13"/>
      <c r="AT77" s="13"/>
      <c r="AU77" s="13"/>
      <c r="AV77" s="13"/>
      <c r="AW77" s="13"/>
      <c r="AX77" s="27"/>
      <c r="AY77" s="13"/>
      <c r="AZ77" s="13"/>
      <c r="BA77" s="13"/>
      <c r="BB77" s="13"/>
      <c r="BC77" s="13"/>
      <c r="BD77" s="13"/>
      <c r="BE77" s="13"/>
      <c r="BF77" s="13"/>
      <c r="BG77" s="27"/>
      <c r="BH77" s="13"/>
      <c r="BI77" s="13"/>
      <c r="BJ77" s="13"/>
      <c r="BK77" s="13"/>
      <c r="BL77" s="13"/>
      <c r="BM77" s="13"/>
      <c r="BN77" s="13">
        <f t="shared" si="2"/>
        <v>0</v>
      </c>
      <c r="BO77" s="13"/>
      <c r="BP77" s="13"/>
      <c r="BQ77" s="27"/>
      <c r="BR77" s="13"/>
      <c r="BS77" s="13"/>
      <c r="BT77" s="13"/>
      <c r="BU77" s="13"/>
      <c r="BV77" s="13"/>
      <c r="BW77" s="27"/>
      <c r="BX77" s="27"/>
      <c r="BY77" s="13"/>
      <c r="BZ77" s="13">
        <f t="shared" si="3"/>
        <v>0</v>
      </c>
      <c r="CA77" s="27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>
        <f t="shared" si="4"/>
        <v>0</v>
      </c>
      <c r="CX77" s="13">
        <v>2</v>
      </c>
      <c r="CY77" s="13"/>
      <c r="CZ77" s="13"/>
      <c r="DA77" s="13"/>
      <c r="DB77" s="13"/>
      <c r="DC77" s="13"/>
      <c r="DD77" s="13"/>
      <c r="DE77" s="13"/>
      <c r="DF77" s="13"/>
      <c r="DG77" s="23"/>
      <c r="DH77" s="13"/>
      <c r="DI77" s="13">
        <f t="shared" si="5"/>
        <v>-2</v>
      </c>
    </row>
    <row r="78" spans="1:113" ht="15.5">
      <c r="A78" s="9">
        <v>76</v>
      </c>
      <c r="B78" s="9" t="s">
        <v>142</v>
      </c>
      <c r="C78" s="9"/>
      <c r="D78" s="9"/>
      <c r="E78" s="13" t="s">
        <v>143</v>
      </c>
      <c r="F78" s="11">
        <v>0.5</v>
      </c>
      <c r="G78" s="9" t="s">
        <v>21</v>
      </c>
      <c r="H78" s="12" t="s">
        <v>22</v>
      </c>
      <c r="I78" s="27">
        <v>736</v>
      </c>
      <c r="J78" s="12"/>
      <c r="K78" s="13"/>
      <c r="L78" s="13"/>
      <c r="M78" s="13"/>
      <c r="N78" s="13">
        <v>180</v>
      </c>
      <c r="O78" s="27">
        <v>360</v>
      </c>
      <c r="P78" s="13"/>
      <c r="Q78" s="13"/>
      <c r="R78" s="14"/>
      <c r="S78" s="15"/>
      <c r="T78" s="16">
        <f t="shared" si="0"/>
        <v>196</v>
      </c>
      <c r="U78" s="15">
        <v>110</v>
      </c>
      <c r="V78" s="13"/>
      <c r="W78" s="13"/>
      <c r="X78" s="13"/>
      <c r="Y78" s="27"/>
      <c r="Z78" s="17">
        <v>15</v>
      </c>
      <c r="AA78" s="18">
        <v>25</v>
      </c>
      <c r="AB78" s="19"/>
      <c r="AC78" s="15"/>
      <c r="AD78" s="20"/>
      <c r="AE78" s="21"/>
      <c r="AF78" s="13">
        <v>98233</v>
      </c>
      <c r="AG78" s="13"/>
      <c r="AH78" s="27"/>
      <c r="AI78" s="13"/>
      <c r="AJ78" s="13"/>
      <c r="AK78" s="13"/>
      <c r="AL78" s="13"/>
      <c r="AM78" s="13"/>
      <c r="AN78" s="27"/>
      <c r="AO78" s="28"/>
      <c r="AP78" s="15"/>
      <c r="AQ78" s="16">
        <f t="shared" si="1"/>
        <v>98233</v>
      </c>
      <c r="AR78" s="27"/>
      <c r="AS78" s="13"/>
      <c r="AT78" s="13"/>
      <c r="AU78" s="13"/>
      <c r="AV78" s="13"/>
      <c r="AW78" s="13"/>
      <c r="AX78" s="27"/>
      <c r="AY78" s="13"/>
      <c r="AZ78" s="13"/>
      <c r="BA78" s="13"/>
      <c r="BB78" s="13"/>
      <c r="BC78" s="13">
        <v>500</v>
      </c>
      <c r="BD78" s="13"/>
      <c r="BE78" s="13"/>
      <c r="BF78" s="13"/>
      <c r="BG78" s="27"/>
      <c r="BH78" s="13"/>
      <c r="BI78" s="13"/>
      <c r="BJ78" s="13"/>
      <c r="BK78" s="13"/>
      <c r="BL78" s="13"/>
      <c r="BM78" s="13"/>
      <c r="BN78" s="13">
        <f t="shared" si="2"/>
        <v>-500</v>
      </c>
      <c r="BO78" s="13">
        <v>1500</v>
      </c>
      <c r="BP78" s="13"/>
      <c r="BQ78" s="27"/>
      <c r="BR78" s="13"/>
      <c r="BS78" s="13"/>
      <c r="BT78" s="13"/>
      <c r="BU78" s="13"/>
      <c r="BV78" s="13"/>
      <c r="BW78" s="27"/>
      <c r="BX78" s="27"/>
      <c r="BY78" s="13"/>
      <c r="BZ78" s="13">
        <f t="shared" si="3"/>
        <v>-1500</v>
      </c>
      <c r="CA78" s="27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>
        <v>17</v>
      </c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>
        <f t="shared" si="4"/>
        <v>-17</v>
      </c>
      <c r="CX78" s="13">
        <v>4</v>
      </c>
      <c r="CY78" s="13"/>
      <c r="CZ78" s="13"/>
      <c r="DA78" s="13"/>
      <c r="DB78" s="13"/>
      <c r="DC78" s="13"/>
      <c r="DD78" s="13"/>
      <c r="DE78" s="13"/>
      <c r="DF78" s="13"/>
      <c r="DG78" s="23"/>
      <c r="DH78" s="13"/>
      <c r="DI78" s="13">
        <f t="shared" si="5"/>
        <v>-4</v>
      </c>
    </row>
    <row r="79" spans="1:113" ht="15.5">
      <c r="A79" s="9">
        <v>77</v>
      </c>
      <c r="B79" s="9" t="s">
        <v>142</v>
      </c>
      <c r="C79" s="9">
        <v>11</v>
      </c>
      <c r="D79" s="9" t="s">
        <v>35</v>
      </c>
      <c r="E79" s="13" t="s">
        <v>144</v>
      </c>
      <c r="F79" s="11">
        <v>1.2</v>
      </c>
      <c r="G79" s="9" t="s">
        <v>21</v>
      </c>
      <c r="H79" s="12" t="s">
        <v>22</v>
      </c>
      <c r="I79" s="27">
        <v>22</v>
      </c>
      <c r="J79" s="12"/>
      <c r="K79" s="13"/>
      <c r="L79" s="13"/>
      <c r="M79" s="13"/>
      <c r="N79" s="13"/>
      <c r="O79" s="27"/>
      <c r="P79" s="13"/>
      <c r="Q79" s="13"/>
      <c r="R79" s="14"/>
      <c r="S79" s="15"/>
      <c r="T79" s="16">
        <f t="shared" si="0"/>
        <v>22</v>
      </c>
      <c r="U79" s="15">
        <v>10</v>
      </c>
      <c r="V79" s="13"/>
      <c r="W79" s="13"/>
      <c r="X79" s="13"/>
      <c r="Y79" s="27"/>
      <c r="Z79" s="17"/>
      <c r="AA79" s="18"/>
      <c r="AB79" s="19"/>
      <c r="AC79" s="15"/>
      <c r="AD79" s="20"/>
      <c r="AE79" s="21"/>
      <c r="AF79" s="13">
        <v>1167</v>
      </c>
      <c r="AG79" s="13"/>
      <c r="AH79" s="27"/>
      <c r="AI79" s="13"/>
      <c r="AJ79" s="13"/>
      <c r="AK79" s="13"/>
      <c r="AL79" s="13"/>
      <c r="AM79" s="13"/>
      <c r="AN79" s="27"/>
      <c r="AO79" s="28"/>
      <c r="AP79" s="15"/>
      <c r="AQ79" s="16">
        <f t="shared" si="1"/>
        <v>1167</v>
      </c>
      <c r="AR79" s="27"/>
      <c r="AS79" s="13"/>
      <c r="AT79" s="13"/>
      <c r="AU79" s="13"/>
      <c r="AV79" s="13"/>
      <c r="AW79" s="13"/>
      <c r="AX79" s="27"/>
      <c r="AY79" s="13"/>
      <c r="AZ79" s="13"/>
      <c r="BA79" s="13"/>
      <c r="BB79" s="13"/>
      <c r="BC79" s="13"/>
      <c r="BD79" s="13"/>
      <c r="BE79" s="13"/>
      <c r="BF79" s="13"/>
      <c r="BG79" s="27"/>
      <c r="BH79" s="13"/>
      <c r="BI79" s="13"/>
      <c r="BJ79" s="13"/>
      <c r="BK79" s="13"/>
      <c r="BL79" s="13"/>
      <c r="BM79" s="13"/>
      <c r="BN79" s="13">
        <f t="shared" si="2"/>
        <v>0</v>
      </c>
      <c r="BO79" s="13"/>
      <c r="BP79" s="13"/>
      <c r="BQ79" s="27"/>
      <c r="BR79" s="13"/>
      <c r="BS79" s="13"/>
      <c r="BT79" s="13"/>
      <c r="BU79" s="13"/>
      <c r="BV79" s="13"/>
      <c r="BW79" s="27"/>
      <c r="BX79" s="27"/>
      <c r="BY79" s="13"/>
      <c r="BZ79" s="13">
        <f t="shared" si="3"/>
        <v>0</v>
      </c>
      <c r="CA79" s="27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>
        <f t="shared" si="4"/>
        <v>0</v>
      </c>
      <c r="CX79" s="13">
        <v>2</v>
      </c>
      <c r="CY79" s="13"/>
      <c r="CZ79" s="13"/>
      <c r="DA79" s="13"/>
      <c r="DB79" s="13"/>
      <c r="DC79" s="13"/>
      <c r="DD79" s="13"/>
      <c r="DE79" s="13"/>
      <c r="DF79" s="13"/>
      <c r="DG79" s="23"/>
      <c r="DH79" s="13"/>
      <c r="DI79" s="13">
        <f t="shared" si="5"/>
        <v>-2</v>
      </c>
    </row>
    <row r="80" spans="1:113" ht="15.5">
      <c r="A80" s="9">
        <v>78</v>
      </c>
      <c r="B80" s="9" t="s">
        <v>142</v>
      </c>
      <c r="C80" s="9">
        <v>12</v>
      </c>
      <c r="D80" s="9" t="s">
        <v>35</v>
      </c>
      <c r="E80" s="13" t="s">
        <v>145</v>
      </c>
      <c r="F80" s="11">
        <v>0.8</v>
      </c>
      <c r="G80" s="9" t="s">
        <v>21</v>
      </c>
      <c r="H80" s="12" t="s">
        <v>22</v>
      </c>
      <c r="I80" s="13">
        <v>52</v>
      </c>
      <c r="J80" s="12"/>
      <c r="K80" s="13"/>
      <c r="L80" s="13"/>
      <c r="M80" s="13"/>
      <c r="N80" s="13"/>
      <c r="O80" s="13"/>
      <c r="P80" s="13"/>
      <c r="Q80" s="13"/>
      <c r="R80" s="14"/>
      <c r="S80" s="15"/>
      <c r="T80" s="16">
        <f t="shared" si="0"/>
        <v>52</v>
      </c>
      <c r="U80" s="15">
        <v>10</v>
      </c>
      <c r="V80" s="13"/>
      <c r="W80" s="13"/>
      <c r="X80" s="13"/>
      <c r="Y80" s="13"/>
      <c r="Z80" s="17"/>
      <c r="AA80" s="18"/>
      <c r="AB80" s="19"/>
      <c r="AC80" s="15"/>
      <c r="AD80" s="20"/>
      <c r="AE80" s="21"/>
      <c r="AF80" s="13">
        <v>2800</v>
      </c>
      <c r="AG80" s="13"/>
      <c r="AH80" s="13"/>
      <c r="AI80" s="13"/>
      <c r="AJ80" s="13"/>
      <c r="AK80" s="13"/>
      <c r="AL80" s="13"/>
      <c r="AM80" s="13"/>
      <c r="AN80" s="13"/>
      <c r="AO80" s="14"/>
      <c r="AP80" s="15"/>
      <c r="AQ80" s="16">
        <f t="shared" si="1"/>
        <v>2800</v>
      </c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>
        <f t="shared" si="2"/>
        <v>0</v>
      </c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>
        <f t="shared" si="3"/>
        <v>0</v>
      </c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>
        <f t="shared" si="4"/>
        <v>0</v>
      </c>
      <c r="CX80" s="13">
        <v>2</v>
      </c>
      <c r="CY80" s="13"/>
      <c r="CZ80" s="13"/>
      <c r="DA80" s="13"/>
      <c r="DB80" s="13"/>
      <c r="DC80" s="13"/>
      <c r="DD80" s="13"/>
      <c r="DE80" s="13"/>
      <c r="DF80" s="13"/>
      <c r="DG80" s="23"/>
      <c r="DH80" s="13"/>
      <c r="DI80" s="13">
        <f t="shared" si="5"/>
        <v>-2</v>
      </c>
    </row>
    <row r="81" spans="1:113" ht="15.5">
      <c r="A81" s="9">
        <v>79</v>
      </c>
      <c r="B81" s="9" t="s">
        <v>142</v>
      </c>
      <c r="C81" s="9">
        <v>13</v>
      </c>
      <c r="D81" s="9" t="s">
        <v>35</v>
      </c>
      <c r="E81" s="13" t="s">
        <v>146</v>
      </c>
      <c r="F81" s="11">
        <v>1.2</v>
      </c>
      <c r="G81" s="9" t="s">
        <v>21</v>
      </c>
      <c r="H81" s="12" t="s">
        <v>22</v>
      </c>
      <c r="I81" s="13">
        <v>48</v>
      </c>
      <c r="J81" s="12"/>
      <c r="K81" s="13"/>
      <c r="L81" s="13"/>
      <c r="M81" s="13"/>
      <c r="N81" s="13"/>
      <c r="O81" s="13"/>
      <c r="P81" s="13"/>
      <c r="Q81" s="13"/>
      <c r="R81" s="14"/>
      <c r="S81" s="15"/>
      <c r="T81" s="16">
        <f t="shared" si="0"/>
        <v>48</v>
      </c>
      <c r="U81" s="15">
        <v>10</v>
      </c>
      <c r="V81" s="13"/>
      <c r="W81" s="13"/>
      <c r="X81" s="13"/>
      <c r="Y81" s="13"/>
      <c r="Z81" s="17"/>
      <c r="AA81" s="18"/>
      <c r="AB81" s="19"/>
      <c r="AC81" s="15"/>
      <c r="AD81" s="20"/>
      <c r="AE81" s="21"/>
      <c r="AF81" s="13">
        <v>1867</v>
      </c>
      <c r="AG81" s="13"/>
      <c r="AH81" s="13"/>
      <c r="AI81" s="13"/>
      <c r="AJ81" s="13"/>
      <c r="AK81" s="13"/>
      <c r="AL81" s="13"/>
      <c r="AM81" s="13"/>
      <c r="AN81" s="13"/>
      <c r="AO81" s="14"/>
      <c r="AP81" s="15"/>
      <c r="AQ81" s="16">
        <f t="shared" si="1"/>
        <v>1867</v>
      </c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>
        <f t="shared" si="2"/>
        <v>0</v>
      </c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>
        <f t="shared" si="3"/>
        <v>0</v>
      </c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>
        <f t="shared" si="4"/>
        <v>0</v>
      </c>
      <c r="CX81" s="13">
        <v>2</v>
      </c>
      <c r="CY81" s="13"/>
      <c r="CZ81" s="13"/>
      <c r="DA81" s="13"/>
      <c r="DB81" s="13"/>
      <c r="DC81" s="13"/>
      <c r="DD81" s="13"/>
      <c r="DE81" s="13"/>
      <c r="DF81" s="13"/>
      <c r="DG81" s="23"/>
      <c r="DH81" s="13"/>
      <c r="DI81" s="13">
        <f t="shared" si="5"/>
        <v>-2</v>
      </c>
    </row>
    <row r="82" spans="1:113" ht="15.5">
      <c r="A82" s="9">
        <v>80</v>
      </c>
      <c r="B82" s="9" t="s">
        <v>142</v>
      </c>
      <c r="C82" s="9">
        <v>14</v>
      </c>
      <c r="D82" s="9" t="s">
        <v>35</v>
      </c>
      <c r="E82" s="13" t="s">
        <v>147</v>
      </c>
      <c r="F82" s="11">
        <v>10.1</v>
      </c>
      <c r="G82" s="9" t="s">
        <v>21</v>
      </c>
      <c r="H82" s="12" t="s">
        <v>22</v>
      </c>
      <c r="I82" s="13">
        <v>42</v>
      </c>
      <c r="J82" s="12"/>
      <c r="K82" s="13"/>
      <c r="L82" s="13"/>
      <c r="M82" s="13"/>
      <c r="N82" s="13"/>
      <c r="O82" s="13"/>
      <c r="P82" s="13"/>
      <c r="Q82" s="13"/>
      <c r="R82" s="14"/>
      <c r="S82" s="15"/>
      <c r="T82" s="16">
        <f t="shared" si="0"/>
        <v>42</v>
      </c>
      <c r="U82" s="15">
        <v>10</v>
      </c>
      <c r="V82" s="13"/>
      <c r="W82" s="13"/>
      <c r="X82" s="13"/>
      <c r="Y82" s="13"/>
      <c r="Z82" s="17"/>
      <c r="AA82" s="18"/>
      <c r="AB82" s="19"/>
      <c r="AC82" s="15"/>
      <c r="AD82" s="20"/>
      <c r="AE82" s="21"/>
      <c r="AF82" s="13">
        <v>2800</v>
      </c>
      <c r="AG82" s="13"/>
      <c r="AH82" s="13"/>
      <c r="AI82" s="13"/>
      <c r="AJ82" s="13"/>
      <c r="AK82" s="13"/>
      <c r="AL82" s="13"/>
      <c r="AM82" s="13"/>
      <c r="AN82" s="13"/>
      <c r="AO82" s="14"/>
      <c r="AP82" s="15"/>
      <c r="AQ82" s="16">
        <f t="shared" si="1"/>
        <v>2800</v>
      </c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>
        <f t="shared" si="2"/>
        <v>0</v>
      </c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>
        <f t="shared" si="3"/>
        <v>0</v>
      </c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>
        <f t="shared" si="4"/>
        <v>0</v>
      </c>
      <c r="CX82" s="13">
        <v>2</v>
      </c>
      <c r="CY82" s="13"/>
      <c r="CZ82" s="13"/>
      <c r="DA82" s="13"/>
      <c r="DB82" s="13"/>
      <c r="DC82" s="13"/>
      <c r="DD82" s="13"/>
      <c r="DE82" s="13"/>
      <c r="DF82" s="13"/>
      <c r="DG82" s="23"/>
      <c r="DH82" s="13"/>
      <c r="DI82" s="13">
        <f t="shared" si="5"/>
        <v>-2</v>
      </c>
    </row>
    <row r="83" spans="1:113" ht="15.5">
      <c r="A83" s="9">
        <v>81</v>
      </c>
      <c r="B83" s="9" t="s">
        <v>142</v>
      </c>
      <c r="C83" s="9">
        <v>15</v>
      </c>
      <c r="D83" s="9" t="s">
        <v>35</v>
      </c>
      <c r="E83" s="13" t="s">
        <v>148</v>
      </c>
      <c r="F83" s="11">
        <v>1</v>
      </c>
      <c r="G83" s="9" t="s">
        <v>21</v>
      </c>
      <c r="H83" s="12" t="s">
        <v>22</v>
      </c>
      <c r="I83" s="13">
        <v>84</v>
      </c>
      <c r="J83" s="12"/>
      <c r="K83" s="13"/>
      <c r="L83" s="13"/>
      <c r="M83" s="13"/>
      <c r="N83" s="13"/>
      <c r="O83" s="13"/>
      <c r="P83" s="13"/>
      <c r="Q83" s="13"/>
      <c r="R83" s="14"/>
      <c r="S83" s="15"/>
      <c r="T83" s="16">
        <f t="shared" si="0"/>
        <v>84</v>
      </c>
      <c r="U83" s="15">
        <v>20</v>
      </c>
      <c r="V83" s="13"/>
      <c r="W83" s="13"/>
      <c r="X83" s="13"/>
      <c r="Y83" s="13"/>
      <c r="Z83" s="17"/>
      <c r="AA83" s="18"/>
      <c r="AB83" s="19"/>
      <c r="AC83" s="15"/>
      <c r="AD83" s="20"/>
      <c r="AE83" s="21"/>
      <c r="AF83" s="13">
        <v>23567</v>
      </c>
      <c r="AG83" s="13"/>
      <c r="AH83" s="13"/>
      <c r="AI83" s="13"/>
      <c r="AJ83" s="13"/>
      <c r="AK83" s="13"/>
      <c r="AL83" s="13"/>
      <c r="AM83" s="13"/>
      <c r="AN83" s="13"/>
      <c r="AO83" s="14"/>
      <c r="AP83" s="15"/>
      <c r="AQ83" s="16">
        <f t="shared" si="1"/>
        <v>23567</v>
      </c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>
        <v>444</v>
      </c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>
        <f t="shared" si="2"/>
        <v>-444</v>
      </c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>
        <f t="shared" si="3"/>
        <v>0</v>
      </c>
      <c r="CA83" s="13">
        <v>1</v>
      </c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>
        <f t="shared" si="4"/>
        <v>0</v>
      </c>
      <c r="CX83" s="13">
        <v>4</v>
      </c>
      <c r="CY83" s="13"/>
      <c r="CZ83" s="13"/>
      <c r="DA83" s="13"/>
      <c r="DB83" s="13"/>
      <c r="DC83" s="13"/>
      <c r="DD83" s="13"/>
      <c r="DE83" s="13"/>
      <c r="DF83" s="13"/>
      <c r="DG83" s="23"/>
      <c r="DH83" s="13"/>
      <c r="DI83" s="13">
        <f t="shared" si="5"/>
        <v>-4</v>
      </c>
    </row>
    <row r="84" spans="1:113" ht="15.5">
      <c r="A84" s="9">
        <v>82</v>
      </c>
      <c r="B84" s="9" t="s">
        <v>142</v>
      </c>
      <c r="C84" s="9">
        <v>16</v>
      </c>
      <c r="D84" s="9" t="s">
        <v>35</v>
      </c>
      <c r="E84" s="13" t="s">
        <v>149</v>
      </c>
      <c r="F84" s="11">
        <v>42.1</v>
      </c>
      <c r="G84" s="9" t="s">
        <v>21</v>
      </c>
      <c r="H84" s="12" t="s">
        <v>22</v>
      </c>
      <c r="I84" s="13">
        <v>32</v>
      </c>
      <c r="J84" s="12"/>
      <c r="K84" s="13"/>
      <c r="L84" s="13"/>
      <c r="M84" s="13"/>
      <c r="N84" s="13"/>
      <c r="O84" s="13"/>
      <c r="P84" s="13"/>
      <c r="Q84" s="13"/>
      <c r="R84" s="14"/>
      <c r="S84" s="15"/>
      <c r="T84" s="16">
        <f t="shared" si="0"/>
        <v>32</v>
      </c>
      <c r="U84" s="15">
        <v>10</v>
      </c>
      <c r="V84" s="13"/>
      <c r="W84" s="13"/>
      <c r="X84" s="13"/>
      <c r="Y84" s="13"/>
      <c r="Z84" s="17"/>
      <c r="AA84" s="18"/>
      <c r="AB84" s="19"/>
      <c r="AC84" s="15"/>
      <c r="AD84" s="20"/>
      <c r="AE84" s="21"/>
      <c r="AF84" s="13">
        <v>2333</v>
      </c>
      <c r="AG84" s="13"/>
      <c r="AH84" s="13"/>
      <c r="AI84" s="13"/>
      <c r="AJ84" s="13"/>
      <c r="AK84" s="13"/>
      <c r="AL84" s="13"/>
      <c r="AM84" s="13"/>
      <c r="AN84" s="13"/>
      <c r="AO84" s="14"/>
      <c r="AP84" s="15"/>
      <c r="AQ84" s="16">
        <f t="shared" si="1"/>
        <v>2333</v>
      </c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>
        <v>76</v>
      </c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>
        <f t="shared" si="2"/>
        <v>-76</v>
      </c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>
        <f t="shared" si="3"/>
        <v>0</v>
      </c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>
        <f t="shared" si="4"/>
        <v>0</v>
      </c>
      <c r="CX84" s="13">
        <v>2</v>
      </c>
      <c r="CY84" s="13"/>
      <c r="CZ84" s="13"/>
      <c r="DA84" s="13"/>
      <c r="DB84" s="13"/>
      <c r="DC84" s="13"/>
      <c r="DD84" s="13"/>
      <c r="DE84" s="13"/>
      <c r="DF84" s="13"/>
      <c r="DG84" s="23"/>
      <c r="DH84" s="13"/>
      <c r="DI84" s="13">
        <f t="shared" si="5"/>
        <v>-2</v>
      </c>
    </row>
    <row r="85" spans="1:113" ht="15.5">
      <c r="A85" s="9">
        <v>83</v>
      </c>
      <c r="B85" s="9" t="s">
        <v>150</v>
      </c>
      <c r="C85" s="9"/>
      <c r="D85" s="9"/>
      <c r="E85" s="13" t="s">
        <v>151</v>
      </c>
      <c r="F85" s="11">
        <v>41</v>
      </c>
      <c r="G85" s="9" t="s">
        <v>21</v>
      </c>
      <c r="H85" s="12" t="s">
        <v>22</v>
      </c>
      <c r="I85" s="13">
        <v>618</v>
      </c>
      <c r="J85" s="12"/>
      <c r="K85" s="13"/>
      <c r="L85" s="13"/>
      <c r="M85" s="13"/>
      <c r="N85" s="13"/>
      <c r="O85" s="13">
        <v>490</v>
      </c>
      <c r="P85" s="13"/>
      <c r="Q85" s="13"/>
      <c r="R85" s="14"/>
      <c r="S85" s="15"/>
      <c r="T85" s="16">
        <f t="shared" si="0"/>
        <v>128</v>
      </c>
      <c r="U85" s="15">
        <v>100</v>
      </c>
      <c r="V85" s="13"/>
      <c r="W85" s="13"/>
      <c r="X85" s="13"/>
      <c r="Y85" s="13"/>
      <c r="Z85" s="17"/>
      <c r="AA85" s="18"/>
      <c r="AB85" s="19"/>
      <c r="AC85" s="15"/>
      <c r="AD85" s="20">
        <v>16</v>
      </c>
      <c r="AE85" s="21"/>
      <c r="AF85" s="13">
        <v>95667</v>
      </c>
      <c r="AG85" s="13"/>
      <c r="AH85" s="13"/>
      <c r="AI85" s="13"/>
      <c r="AJ85" s="13"/>
      <c r="AK85" s="13"/>
      <c r="AL85" s="13"/>
      <c r="AM85" s="13"/>
      <c r="AN85" s="13"/>
      <c r="AO85" s="14"/>
      <c r="AP85" s="15"/>
      <c r="AQ85" s="16">
        <f t="shared" si="1"/>
        <v>95667</v>
      </c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>
        <v>315</v>
      </c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>
        <f t="shared" si="2"/>
        <v>-315</v>
      </c>
      <c r="BO85" s="13">
        <v>3200</v>
      </c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>
        <f t="shared" si="3"/>
        <v>-3200</v>
      </c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>
        <v>25</v>
      </c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>
        <f t="shared" si="4"/>
        <v>-25</v>
      </c>
      <c r="CX85" s="13">
        <v>6</v>
      </c>
      <c r="CY85" s="13"/>
      <c r="CZ85" s="13"/>
      <c r="DA85" s="13"/>
      <c r="DB85" s="13"/>
      <c r="DC85" s="13"/>
      <c r="DD85" s="13"/>
      <c r="DE85" s="13"/>
      <c r="DF85" s="13"/>
      <c r="DG85" s="23"/>
      <c r="DH85" s="13"/>
      <c r="DI85" s="13">
        <f t="shared" si="5"/>
        <v>-6</v>
      </c>
    </row>
    <row r="86" spans="1:113" ht="15.5">
      <c r="A86" s="9">
        <v>84</v>
      </c>
      <c r="B86" s="9" t="s">
        <v>152</v>
      </c>
      <c r="C86" s="9"/>
      <c r="D86" s="9"/>
      <c r="E86" s="13" t="s">
        <v>153</v>
      </c>
      <c r="F86" s="11">
        <v>53.3</v>
      </c>
      <c r="G86" s="9" t="s">
        <v>21</v>
      </c>
      <c r="H86" s="12" t="s">
        <v>22</v>
      </c>
      <c r="I86" s="13">
        <v>812</v>
      </c>
      <c r="J86" s="12"/>
      <c r="K86" s="13"/>
      <c r="L86" s="13"/>
      <c r="M86" s="13"/>
      <c r="N86" s="13"/>
      <c r="O86" s="13"/>
      <c r="P86" s="13">
        <v>300</v>
      </c>
      <c r="Q86" s="13"/>
      <c r="R86" s="14"/>
      <c r="S86" s="15"/>
      <c r="T86" s="16">
        <f t="shared" si="0"/>
        <v>512</v>
      </c>
      <c r="U86" s="15">
        <v>120</v>
      </c>
      <c r="V86" s="13"/>
      <c r="W86" s="13"/>
      <c r="X86" s="13"/>
      <c r="Y86" s="13"/>
      <c r="Z86" s="17"/>
      <c r="AA86" s="18"/>
      <c r="AB86" s="19">
        <v>10</v>
      </c>
      <c r="AC86" s="15"/>
      <c r="AD86" s="20"/>
      <c r="AE86" s="21"/>
      <c r="AF86" s="13">
        <v>124367</v>
      </c>
      <c r="AG86" s="13"/>
      <c r="AH86" s="13"/>
      <c r="AI86" s="13"/>
      <c r="AJ86" s="13"/>
      <c r="AK86" s="13"/>
      <c r="AL86" s="13"/>
      <c r="AM86" s="13"/>
      <c r="AN86" s="13"/>
      <c r="AO86" s="14"/>
      <c r="AP86" s="15"/>
      <c r="AQ86" s="16">
        <f t="shared" si="1"/>
        <v>124367</v>
      </c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>
        <v>770</v>
      </c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>
        <f t="shared" si="2"/>
        <v>-770</v>
      </c>
      <c r="BO86" s="13">
        <v>2000</v>
      </c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>
        <f t="shared" si="3"/>
        <v>-2000</v>
      </c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>
        <v>15</v>
      </c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>
        <f t="shared" si="4"/>
        <v>-15</v>
      </c>
      <c r="CX86" s="13">
        <v>6</v>
      </c>
      <c r="CY86" s="13"/>
      <c r="CZ86" s="13"/>
      <c r="DA86" s="13"/>
      <c r="DB86" s="13"/>
      <c r="DC86" s="13"/>
      <c r="DD86" s="13"/>
      <c r="DE86" s="13"/>
      <c r="DF86" s="13"/>
      <c r="DG86" s="23"/>
      <c r="DH86" s="13"/>
      <c r="DI86" s="13">
        <f t="shared" si="5"/>
        <v>-6</v>
      </c>
    </row>
    <row r="87" spans="1:113" ht="15.5">
      <c r="A87" s="9">
        <v>85</v>
      </c>
      <c r="B87" s="9" t="s">
        <v>154</v>
      </c>
      <c r="C87" s="9"/>
      <c r="D87" s="9"/>
      <c r="E87" s="13" t="s">
        <v>155</v>
      </c>
      <c r="F87" s="11">
        <v>57</v>
      </c>
      <c r="G87" s="9" t="s">
        <v>21</v>
      </c>
      <c r="H87" s="12" t="s">
        <v>22</v>
      </c>
      <c r="I87" s="13">
        <v>1018</v>
      </c>
      <c r="J87" s="12"/>
      <c r="K87" s="13"/>
      <c r="L87" s="13"/>
      <c r="M87" s="13"/>
      <c r="N87" s="13"/>
      <c r="O87" s="13"/>
      <c r="P87" s="13"/>
      <c r="Q87" s="13"/>
      <c r="R87" s="14"/>
      <c r="S87" s="15"/>
      <c r="T87" s="16">
        <f t="shared" si="0"/>
        <v>1018</v>
      </c>
      <c r="U87" s="15">
        <v>130</v>
      </c>
      <c r="V87" s="13"/>
      <c r="W87" s="13"/>
      <c r="X87" s="13"/>
      <c r="Y87" s="13"/>
      <c r="Z87" s="17"/>
      <c r="AA87" s="18">
        <v>25</v>
      </c>
      <c r="AB87" s="19"/>
      <c r="AC87" s="15"/>
      <c r="AD87" s="20"/>
      <c r="AE87" s="21"/>
      <c r="AF87" s="13">
        <v>133000</v>
      </c>
      <c r="AG87" s="13"/>
      <c r="AH87" s="13"/>
      <c r="AI87" s="13"/>
      <c r="AJ87" s="13"/>
      <c r="AK87" s="13"/>
      <c r="AL87" s="13"/>
      <c r="AM87" s="13"/>
      <c r="AN87" s="13"/>
      <c r="AO87" s="14"/>
      <c r="AP87" s="15"/>
      <c r="AQ87" s="16">
        <f t="shared" si="1"/>
        <v>133000</v>
      </c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>
        <v>915</v>
      </c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>
        <f t="shared" si="2"/>
        <v>-915</v>
      </c>
      <c r="BO87" s="13">
        <v>2300</v>
      </c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>
        <f t="shared" si="3"/>
        <v>-2300</v>
      </c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>
        <v>2</v>
      </c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>
        <f t="shared" si="4"/>
        <v>-2</v>
      </c>
      <c r="CX87" s="13">
        <v>6</v>
      </c>
      <c r="CY87" s="13"/>
      <c r="CZ87" s="13"/>
      <c r="DA87" s="13"/>
      <c r="DB87" s="13"/>
      <c r="DC87" s="13"/>
      <c r="DD87" s="13"/>
      <c r="DE87" s="13"/>
      <c r="DF87" s="13"/>
      <c r="DG87" s="23"/>
      <c r="DH87" s="13"/>
      <c r="DI87" s="13">
        <f t="shared" si="5"/>
        <v>-6</v>
      </c>
    </row>
    <row r="88" spans="1:113" ht="15.5">
      <c r="A88" s="9">
        <v>86</v>
      </c>
      <c r="B88" s="9" t="s">
        <v>156</v>
      </c>
      <c r="C88" s="9"/>
      <c r="D88" s="9"/>
      <c r="E88" s="13" t="s">
        <v>157</v>
      </c>
      <c r="F88" s="11">
        <v>15.9</v>
      </c>
      <c r="G88" s="9" t="s">
        <v>21</v>
      </c>
      <c r="H88" s="12" t="s">
        <v>22</v>
      </c>
      <c r="I88" s="13">
        <v>342</v>
      </c>
      <c r="J88" s="12"/>
      <c r="K88" s="13"/>
      <c r="L88" s="13"/>
      <c r="M88" s="13">
        <v>192</v>
      </c>
      <c r="N88" s="13"/>
      <c r="O88" s="13"/>
      <c r="P88" s="13"/>
      <c r="Q88" s="13"/>
      <c r="R88" s="14"/>
      <c r="S88" s="15"/>
      <c r="T88" s="16">
        <f t="shared" si="0"/>
        <v>150</v>
      </c>
      <c r="U88" s="15">
        <v>40</v>
      </c>
      <c r="V88" s="13"/>
      <c r="W88" s="13"/>
      <c r="X88" s="13"/>
      <c r="Y88" s="13"/>
      <c r="Z88" s="17"/>
      <c r="AA88" s="18"/>
      <c r="AB88" s="19"/>
      <c r="AC88" s="15"/>
      <c r="AD88" s="20"/>
      <c r="AE88" s="21"/>
      <c r="AF88" s="13">
        <v>37100</v>
      </c>
      <c r="AG88" s="13"/>
      <c r="AH88" s="13"/>
      <c r="AI88" s="13"/>
      <c r="AJ88" s="13">
        <v>14985</v>
      </c>
      <c r="AK88" s="13"/>
      <c r="AL88" s="13"/>
      <c r="AM88" s="13"/>
      <c r="AN88" s="13"/>
      <c r="AO88" s="14"/>
      <c r="AP88" s="15"/>
      <c r="AQ88" s="16">
        <f t="shared" si="1"/>
        <v>22115</v>
      </c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>
        <v>20</v>
      </c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>
        <f t="shared" si="2"/>
        <v>-20</v>
      </c>
      <c r="BO88" s="13">
        <v>800</v>
      </c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>
        <f t="shared" si="3"/>
        <v>-800</v>
      </c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>
        <v>2</v>
      </c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>
        <f t="shared" si="4"/>
        <v>-2</v>
      </c>
      <c r="CX88" s="13">
        <v>2</v>
      </c>
      <c r="CY88" s="13"/>
      <c r="CZ88" s="13"/>
      <c r="DA88" s="13"/>
      <c r="DB88" s="13"/>
      <c r="DC88" s="13"/>
      <c r="DD88" s="13"/>
      <c r="DE88" s="13"/>
      <c r="DF88" s="13"/>
      <c r="DG88" s="23"/>
      <c r="DH88" s="13"/>
      <c r="DI88" s="13">
        <f t="shared" si="5"/>
        <v>-2</v>
      </c>
    </row>
    <row r="89" spans="1:113" ht="15.5">
      <c r="A89" s="9">
        <v>87</v>
      </c>
      <c r="B89" s="9" t="s">
        <v>158</v>
      </c>
      <c r="C89" s="9">
        <v>1</v>
      </c>
      <c r="D89" s="9"/>
      <c r="E89" s="13" t="s">
        <v>159</v>
      </c>
      <c r="F89" s="11">
        <v>23.7</v>
      </c>
      <c r="G89" s="12" t="s">
        <v>21</v>
      </c>
      <c r="H89" s="12" t="s">
        <v>22</v>
      </c>
      <c r="I89" s="13">
        <v>156</v>
      </c>
      <c r="J89" s="12"/>
      <c r="K89" s="13"/>
      <c r="L89" s="13"/>
      <c r="M89" s="13">
        <v>8</v>
      </c>
      <c r="N89" s="13"/>
      <c r="O89" s="13">
        <v>404</v>
      </c>
      <c r="P89" s="13"/>
      <c r="Q89" s="13"/>
      <c r="R89" s="14"/>
      <c r="S89" s="15"/>
      <c r="T89" s="16">
        <f t="shared" si="0"/>
        <v>-256</v>
      </c>
      <c r="U89" s="15">
        <v>50</v>
      </c>
      <c r="V89" s="13"/>
      <c r="W89" s="13"/>
      <c r="X89" s="13"/>
      <c r="Y89" s="13"/>
      <c r="Z89" s="17"/>
      <c r="AA89" s="18"/>
      <c r="AB89" s="19"/>
      <c r="AC89" s="15"/>
      <c r="AD89" s="20"/>
      <c r="AE89" s="21"/>
      <c r="AF89" s="13">
        <v>55300</v>
      </c>
      <c r="AG89" s="13"/>
      <c r="AH89" s="13"/>
      <c r="AI89" s="13"/>
      <c r="AJ89" s="13">
        <v>39</v>
      </c>
      <c r="AK89" s="13"/>
      <c r="AL89" s="13"/>
      <c r="AM89" s="13"/>
      <c r="AN89" s="13"/>
      <c r="AO89" s="14"/>
      <c r="AP89" s="15"/>
      <c r="AQ89" s="16">
        <f t="shared" si="1"/>
        <v>55261</v>
      </c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>
        <v>330</v>
      </c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>
        <f t="shared" si="2"/>
        <v>-330</v>
      </c>
      <c r="BO89" s="13">
        <v>1800</v>
      </c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>
        <f t="shared" si="3"/>
        <v>-1800</v>
      </c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>
        <v>2</v>
      </c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>
        <f t="shared" si="4"/>
        <v>-2</v>
      </c>
      <c r="CX89" s="13">
        <v>2</v>
      </c>
      <c r="CY89" s="13"/>
      <c r="CZ89" s="13"/>
      <c r="DA89" s="13"/>
      <c r="DB89" s="13"/>
      <c r="DC89" s="13"/>
      <c r="DD89" s="13"/>
      <c r="DE89" s="13"/>
      <c r="DF89" s="13"/>
      <c r="DG89" s="23"/>
      <c r="DH89" s="13"/>
      <c r="DI89" s="13">
        <f t="shared" si="5"/>
        <v>-2</v>
      </c>
    </row>
    <row r="90" spans="1:113" ht="15.5">
      <c r="A90" s="9">
        <v>88</v>
      </c>
      <c r="B90" s="9" t="s">
        <v>158</v>
      </c>
      <c r="C90" s="9">
        <v>2</v>
      </c>
      <c r="D90" s="9"/>
      <c r="E90" s="13" t="s">
        <v>160</v>
      </c>
      <c r="F90" s="11">
        <v>28.5</v>
      </c>
      <c r="G90" s="12" t="s">
        <v>21</v>
      </c>
      <c r="H90" s="12" t="s">
        <v>22</v>
      </c>
      <c r="I90" s="13">
        <v>190</v>
      </c>
      <c r="J90" s="12"/>
      <c r="K90" s="13"/>
      <c r="L90" s="13"/>
      <c r="M90" s="13"/>
      <c r="N90" s="13"/>
      <c r="O90" s="13"/>
      <c r="P90" s="13"/>
      <c r="Q90" s="13">
        <v>241</v>
      </c>
      <c r="R90" s="14"/>
      <c r="S90" s="15"/>
      <c r="T90" s="16">
        <f t="shared" si="0"/>
        <v>-51</v>
      </c>
      <c r="U90" s="15">
        <v>60</v>
      </c>
      <c r="V90" s="13"/>
      <c r="W90" s="13"/>
      <c r="X90" s="13"/>
      <c r="Y90" s="13"/>
      <c r="Z90" s="17"/>
      <c r="AA90" s="18"/>
      <c r="AB90" s="19"/>
      <c r="AC90" s="15">
        <v>88</v>
      </c>
      <c r="AD90" s="20"/>
      <c r="AE90" s="21"/>
      <c r="AF90" s="13">
        <v>66500</v>
      </c>
      <c r="AG90" s="13"/>
      <c r="AH90" s="13"/>
      <c r="AI90" s="13"/>
      <c r="AJ90" s="13"/>
      <c r="AK90" s="13"/>
      <c r="AL90" s="13"/>
      <c r="AM90" s="13"/>
      <c r="AN90" s="13">
        <f>54+38+180</f>
        <v>272</v>
      </c>
      <c r="AO90" s="14"/>
      <c r="AP90" s="15"/>
      <c r="AQ90" s="16">
        <f t="shared" si="1"/>
        <v>66228</v>
      </c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>
        <v>170</v>
      </c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>
        <f t="shared" si="2"/>
        <v>-170</v>
      </c>
      <c r="BO90" s="13">
        <v>680</v>
      </c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>
        <f t="shared" si="3"/>
        <v>-680</v>
      </c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>
        <v>2</v>
      </c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>
        <f t="shared" si="4"/>
        <v>-2</v>
      </c>
      <c r="CX90" s="13">
        <v>2</v>
      </c>
      <c r="CY90" s="13"/>
      <c r="CZ90" s="13"/>
      <c r="DA90" s="13"/>
      <c r="DB90" s="13"/>
      <c r="DC90" s="13"/>
      <c r="DD90" s="13"/>
      <c r="DE90" s="13"/>
      <c r="DF90" s="13">
        <v>2</v>
      </c>
      <c r="DG90" s="23"/>
      <c r="DH90" s="13"/>
      <c r="DI90" s="13">
        <f t="shared" si="5"/>
        <v>0</v>
      </c>
    </row>
    <row r="91" spans="1:113" ht="15.5">
      <c r="A91" s="9">
        <v>89</v>
      </c>
      <c r="B91" s="9" t="s">
        <v>161</v>
      </c>
      <c r="C91" s="9"/>
      <c r="D91" s="9"/>
      <c r="E91" s="13" t="s">
        <v>162</v>
      </c>
      <c r="F91" s="11">
        <v>48.8</v>
      </c>
      <c r="G91" s="12" t="s">
        <v>21</v>
      </c>
      <c r="H91" s="12" t="s">
        <v>22</v>
      </c>
      <c r="I91" s="13">
        <v>554</v>
      </c>
      <c r="J91" s="12"/>
      <c r="K91" s="13"/>
      <c r="L91" s="13"/>
      <c r="M91" s="13"/>
      <c r="N91" s="13"/>
      <c r="O91" s="13"/>
      <c r="P91" s="13"/>
      <c r="Q91" s="13">
        <v>300</v>
      </c>
      <c r="R91" s="14"/>
      <c r="S91" s="15"/>
      <c r="T91" s="16">
        <f t="shared" si="0"/>
        <v>254</v>
      </c>
      <c r="U91" s="15">
        <v>80</v>
      </c>
      <c r="V91" s="13"/>
      <c r="W91" s="13"/>
      <c r="X91" s="13"/>
      <c r="Y91" s="13"/>
      <c r="Z91" s="17"/>
      <c r="AA91" s="18"/>
      <c r="AB91" s="19"/>
      <c r="AC91" s="15"/>
      <c r="AD91" s="20"/>
      <c r="AE91" s="21"/>
      <c r="AF91" s="13">
        <v>113867</v>
      </c>
      <c r="AG91" s="13"/>
      <c r="AH91" s="13"/>
      <c r="AI91" s="13"/>
      <c r="AJ91" s="13"/>
      <c r="AK91" s="13"/>
      <c r="AL91" s="13"/>
      <c r="AM91" s="13"/>
      <c r="AN91" s="13">
        <f>68+44+150</f>
        <v>262</v>
      </c>
      <c r="AO91" s="14"/>
      <c r="AP91" s="15"/>
      <c r="AQ91" s="16">
        <f t="shared" si="1"/>
        <v>113605</v>
      </c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>
        <v>80</v>
      </c>
      <c r="BD91" s="13"/>
      <c r="BE91" s="13"/>
      <c r="BF91" s="13"/>
      <c r="BG91" s="13"/>
      <c r="BH91" s="13"/>
      <c r="BI91" s="13"/>
      <c r="BJ91" s="13"/>
      <c r="BK91" s="13">
        <v>10</v>
      </c>
      <c r="BL91" s="13"/>
      <c r="BM91" s="13"/>
      <c r="BN91" s="13">
        <f t="shared" si="2"/>
        <v>-70</v>
      </c>
      <c r="BO91" s="13">
        <v>880</v>
      </c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>
        <f t="shared" si="3"/>
        <v>-880</v>
      </c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>
        <v>6</v>
      </c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>
        <f t="shared" si="4"/>
        <v>-6</v>
      </c>
      <c r="CX91" s="13">
        <v>2</v>
      </c>
      <c r="CY91" s="13"/>
      <c r="CZ91" s="13"/>
      <c r="DA91" s="13"/>
      <c r="DB91" s="13"/>
      <c r="DC91" s="13"/>
      <c r="DD91" s="13"/>
      <c r="DE91" s="13"/>
      <c r="DF91" s="13">
        <v>4</v>
      </c>
      <c r="DG91" s="23"/>
      <c r="DH91" s="13"/>
      <c r="DI91" s="13">
        <f t="shared" si="5"/>
        <v>2</v>
      </c>
    </row>
    <row r="92" spans="1:113" ht="15.5">
      <c r="A92" s="9">
        <v>90</v>
      </c>
      <c r="B92" s="9" t="s">
        <v>163</v>
      </c>
      <c r="C92" s="9"/>
      <c r="D92" s="9"/>
      <c r="E92" s="13" t="s">
        <v>164</v>
      </c>
      <c r="F92" s="11">
        <v>42</v>
      </c>
      <c r="G92" s="12" t="s">
        <v>21</v>
      </c>
      <c r="H92" s="12" t="s">
        <v>22</v>
      </c>
      <c r="I92" s="13">
        <v>528</v>
      </c>
      <c r="J92" s="12"/>
      <c r="K92" s="13"/>
      <c r="L92" s="13">
        <v>160</v>
      </c>
      <c r="M92" s="13"/>
      <c r="N92" s="13">
        <v>283</v>
      </c>
      <c r="O92" s="13"/>
      <c r="P92" s="13"/>
      <c r="Q92" s="13">
        <v>350</v>
      </c>
      <c r="R92" s="14"/>
      <c r="S92" s="15"/>
      <c r="T92" s="16">
        <f t="shared" si="0"/>
        <v>-265</v>
      </c>
      <c r="U92" s="15">
        <v>80</v>
      </c>
      <c r="V92" s="13"/>
      <c r="W92" s="13"/>
      <c r="X92" s="13"/>
      <c r="Y92" s="13"/>
      <c r="Z92" s="17">
        <v>15</v>
      </c>
      <c r="AA92" s="18"/>
      <c r="AB92" s="19"/>
      <c r="AC92" s="15"/>
      <c r="AD92" s="20"/>
      <c r="AE92" s="21"/>
      <c r="AF92" s="13">
        <v>98000</v>
      </c>
      <c r="AG92" s="13"/>
      <c r="AH92" s="13"/>
      <c r="AI92" s="13">
        <v>7324.52</v>
      </c>
      <c r="AJ92" s="13"/>
      <c r="AK92" s="13"/>
      <c r="AL92" s="13"/>
      <c r="AM92" s="13"/>
      <c r="AN92" s="13"/>
      <c r="AO92" s="14"/>
      <c r="AP92" s="15"/>
      <c r="AQ92" s="16">
        <f t="shared" si="1"/>
        <v>90675.48</v>
      </c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>
        <v>300</v>
      </c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>
        <f t="shared" si="2"/>
        <v>-300</v>
      </c>
      <c r="BO92" s="13">
        <v>800</v>
      </c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>
        <f t="shared" si="3"/>
        <v>-800</v>
      </c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>
        <v>4</v>
      </c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>
        <f t="shared" si="4"/>
        <v>-4</v>
      </c>
      <c r="CX92" s="13">
        <v>2</v>
      </c>
      <c r="CY92" s="13"/>
      <c r="CZ92" s="13"/>
      <c r="DA92" s="13"/>
      <c r="DB92" s="13"/>
      <c r="DC92" s="13"/>
      <c r="DD92" s="13"/>
      <c r="DE92" s="13"/>
      <c r="DF92" s="13"/>
      <c r="DG92" s="23"/>
      <c r="DH92" s="13"/>
      <c r="DI92" s="13">
        <f t="shared" si="5"/>
        <v>-2</v>
      </c>
    </row>
    <row r="93" spans="1:113" ht="15.5">
      <c r="A93" s="9">
        <v>91</v>
      </c>
      <c r="B93" s="9" t="s">
        <v>165</v>
      </c>
      <c r="C93" s="9"/>
      <c r="D93" s="9"/>
      <c r="E93" s="13" t="s">
        <v>166</v>
      </c>
      <c r="F93" s="11">
        <v>66</v>
      </c>
      <c r="G93" s="12" t="s">
        <v>21</v>
      </c>
      <c r="H93" s="12" t="s">
        <v>22</v>
      </c>
      <c r="I93" s="13">
        <v>738</v>
      </c>
      <c r="J93" s="12"/>
      <c r="K93" s="13"/>
      <c r="L93" s="13"/>
      <c r="M93" s="13"/>
      <c r="N93" s="13">
        <v>243</v>
      </c>
      <c r="O93" s="13"/>
      <c r="P93" s="13"/>
      <c r="Q93" s="13">
        <v>400</v>
      </c>
      <c r="R93" s="14"/>
      <c r="S93" s="15"/>
      <c r="T93" s="16">
        <f t="shared" si="0"/>
        <v>95</v>
      </c>
      <c r="U93" s="15">
        <v>120</v>
      </c>
      <c r="V93" s="13"/>
      <c r="W93" s="13"/>
      <c r="X93" s="13"/>
      <c r="Y93" s="13"/>
      <c r="Z93" s="17">
        <v>15</v>
      </c>
      <c r="AA93" s="18"/>
      <c r="AB93" s="19"/>
      <c r="AC93" s="15"/>
      <c r="AD93" s="20"/>
      <c r="AE93" s="21"/>
      <c r="AF93" s="13">
        <v>154000</v>
      </c>
      <c r="AG93" s="13"/>
      <c r="AH93" s="13"/>
      <c r="AI93" s="13"/>
      <c r="AJ93" s="13"/>
      <c r="AK93" s="13"/>
      <c r="AL93" s="13"/>
      <c r="AM93" s="13"/>
      <c r="AN93" s="13"/>
      <c r="AO93" s="14"/>
      <c r="AP93" s="15"/>
      <c r="AQ93" s="16">
        <f t="shared" si="1"/>
        <v>154000</v>
      </c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>
        <v>120</v>
      </c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>
        <f t="shared" si="2"/>
        <v>-120</v>
      </c>
      <c r="BO93" s="13">
        <v>1200</v>
      </c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>
        <f t="shared" si="3"/>
        <v>-1200</v>
      </c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>
        <v>6</v>
      </c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>
        <f t="shared" si="4"/>
        <v>-6</v>
      </c>
      <c r="CX93" s="13">
        <v>2</v>
      </c>
      <c r="CY93" s="13"/>
      <c r="CZ93" s="13"/>
      <c r="DA93" s="13"/>
      <c r="DB93" s="13"/>
      <c r="DC93" s="13">
        <v>2</v>
      </c>
      <c r="DD93" s="13"/>
      <c r="DE93" s="13"/>
      <c r="DF93" s="13"/>
      <c r="DG93" s="23"/>
      <c r="DH93" s="13"/>
      <c r="DI93" s="13">
        <f t="shared" si="5"/>
        <v>0</v>
      </c>
    </row>
    <row r="94" spans="1:113" ht="15.5">
      <c r="A94" s="9">
        <v>92</v>
      </c>
      <c r="B94" s="9" t="s">
        <v>167</v>
      </c>
      <c r="C94" s="9"/>
      <c r="D94" s="9"/>
      <c r="E94" s="13" t="s">
        <v>168</v>
      </c>
      <c r="F94" s="11">
        <v>17.5</v>
      </c>
      <c r="G94" s="12" t="s">
        <v>66</v>
      </c>
      <c r="H94" s="12" t="s">
        <v>67</v>
      </c>
      <c r="I94" s="13">
        <v>164</v>
      </c>
      <c r="J94" s="12"/>
      <c r="K94" s="13">
        <v>77</v>
      </c>
      <c r="L94" s="13"/>
      <c r="M94" s="13"/>
      <c r="N94" s="13"/>
      <c r="O94" s="13"/>
      <c r="P94" s="13"/>
      <c r="Q94" s="13"/>
      <c r="R94" s="14"/>
      <c r="S94" s="15"/>
      <c r="T94" s="16">
        <f t="shared" si="0"/>
        <v>87</v>
      </c>
      <c r="U94" s="15">
        <v>10</v>
      </c>
      <c r="V94" s="13"/>
      <c r="W94" s="13"/>
      <c r="X94" s="13"/>
      <c r="Y94" s="13"/>
      <c r="Z94" s="17"/>
      <c r="AA94" s="18"/>
      <c r="AB94" s="19"/>
      <c r="AC94" s="15"/>
      <c r="AD94" s="20"/>
      <c r="AE94" s="21"/>
      <c r="AF94" s="13">
        <v>40833</v>
      </c>
      <c r="AG94" s="13"/>
      <c r="AH94" s="13">
        <v>32000</v>
      </c>
      <c r="AI94" s="13"/>
      <c r="AJ94" s="13"/>
      <c r="AK94" s="13"/>
      <c r="AL94" s="13"/>
      <c r="AM94" s="13"/>
      <c r="AN94" s="13"/>
      <c r="AO94" s="14"/>
      <c r="AP94" s="15"/>
      <c r="AQ94" s="16">
        <f t="shared" si="1"/>
        <v>8833</v>
      </c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>
        <v>50</v>
      </c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>
        <f t="shared" si="2"/>
        <v>-50</v>
      </c>
      <c r="BO94" s="13">
        <v>600</v>
      </c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>
        <f t="shared" si="3"/>
        <v>-600</v>
      </c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>
        <v>2</v>
      </c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>
        <f t="shared" si="4"/>
        <v>-2</v>
      </c>
      <c r="CX94" s="13">
        <v>2</v>
      </c>
      <c r="CY94" s="13"/>
      <c r="CZ94" s="13"/>
      <c r="DA94" s="13"/>
      <c r="DB94" s="13"/>
      <c r="DC94" s="13"/>
      <c r="DD94" s="13"/>
      <c r="DE94" s="13"/>
      <c r="DF94" s="13"/>
      <c r="DG94" s="23"/>
      <c r="DH94" s="13"/>
      <c r="DI94" s="13">
        <f t="shared" si="5"/>
        <v>-2</v>
      </c>
    </row>
    <row r="95" spans="1:113" ht="15.5">
      <c r="A95" s="9">
        <v>93</v>
      </c>
      <c r="B95" s="9" t="s">
        <v>169</v>
      </c>
      <c r="C95" s="9"/>
      <c r="D95" s="9"/>
      <c r="E95" s="13" t="s">
        <v>170</v>
      </c>
      <c r="F95" s="11">
        <v>28.9</v>
      </c>
      <c r="G95" s="12" t="s">
        <v>66</v>
      </c>
      <c r="H95" s="12" t="s">
        <v>67</v>
      </c>
      <c r="I95" s="13">
        <v>660</v>
      </c>
      <c r="J95" s="12"/>
      <c r="K95" s="13">
        <v>596</v>
      </c>
      <c r="L95" s="13"/>
      <c r="M95" s="13"/>
      <c r="N95" s="13"/>
      <c r="O95" s="13"/>
      <c r="P95" s="13"/>
      <c r="Q95" s="13"/>
      <c r="R95" s="14"/>
      <c r="S95" s="15"/>
      <c r="T95" s="16">
        <f t="shared" si="0"/>
        <v>64</v>
      </c>
      <c r="U95" s="15">
        <v>50</v>
      </c>
      <c r="V95" s="13"/>
      <c r="W95" s="13"/>
      <c r="X95" s="13"/>
      <c r="Y95" s="13"/>
      <c r="Z95" s="17"/>
      <c r="AA95" s="18"/>
      <c r="AB95" s="19"/>
      <c r="AC95" s="15"/>
      <c r="AD95" s="20"/>
      <c r="AE95" s="21"/>
      <c r="AF95" s="13">
        <v>67433</v>
      </c>
      <c r="AG95" s="13"/>
      <c r="AH95" s="13">
        <v>50000</v>
      </c>
      <c r="AI95" s="13"/>
      <c r="AJ95" s="13"/>
      <c r="AK95" s="13"/>
      <c r="AL95" s="13"/>
      <c r="AM95" s="13"/>
      <c r="AN95" s="13"/>
      <c r="AO95" s="14"/>
      <c r="AP95" s="15"/>
      <c r="AQ95" s="16">
        <f t="shared" si="1"/>
        <v>17433</v>
      </c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>
        <v>2900</v>
      </c>
      <c r="BD95" s="13"/>
      <c r="BE95" s="13">
        <v>2800</v>
      </c>
      <c r="BF95" s="13"/>
      <c r="BG95" s="13"/>
      <c r="BH95" s="13"/>
      <c r="BI95" s="13"/>
      <c r="BJ95" s="13"/>
      <c r="BK95" s="13"/>
      <c r="BL95" s="13"/>
      <c r="BM95" s="13"/>
      <c r="BN95" s="13">
        <f t="shared" si="2"/>
        <v>-100</v>
      </c>
      <c r="BO95" s="13">
        <v>4450</v>
      </c>
      <c r="BP95" s="13"/>
      <c r="BQ95" s="13">
        <v>4750</v>
      </c>
      <c r="BR95" s="13"/>
      <c r="BS95" s="13"/>
      <c r="BT95" s="13"/>
      <c r="BU95" s="13"/>
      <c r="BV95" s="13"/>
      <c r="BW95" s="13"/>
      <c r="BX95" s="13"/>
      <c r="BY95" s="13"/>
      <c r="BZ95" s="13">
        <f t="shared" si="3"/>
        <v>300</v>
      </c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>
        <v>4</v>
      </c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>
        <f t="shared" si="4"/>
        <v>-4</v>
      </c>
      <c r="CX95" s="13">
        <v>2</v>
      </c>
      <c r="CY95" s="13"/>
      <c r="CZ95" s="13"/>
      <c r="DA95" s="13"/>
      <c r="DB95" s="13"/>
      <c r="DC95" s="13"/>
      <c r="DD95" s="13"/>
      <c r="DE95" s="13"/>
      <c r="DF95" s="13"/>
      <c r="DG95" s="23"/>
      <c r="DH95" s="13"/>
      <c r="DI95" s="13">
        <f t="shared" si="5"/>
        <v>-2</v>
      </c>
    </row>
    <row r="96" spans="1:113" ht="15.5">
      <c r="A96" s="9">
        <v>94</v>
      </c>
      <c r="B96" s="9" t="s">
        <v>171</v>
      </c>
      <c r="C96" s="9"/>
      <c r="D96" s="9"/>
      <c r="E96" s="13" t="s">
        <v>172</v>
      </c>
      <c r="F96" s="11">
        <v>1.5</v>
      </c>
      <c r="G96" s="12" t="s">
        <v>66</v>
      </c>
      <c r="H96" s="12" t="s">
        <v>67</v>
      </c>
      <c r="I96" s="13">
        <v>52</v>
      </c>
      <c r="J96" s="12"/>
      <c r="K96" s="13"/>
      <c r="L96" s="13"/>
      <c r="M96" s="13"/>
      <c r="N96" s="13"/>
      <c r="O96" s="13"/>
      <c r="P96" s="13"/>
      <c r="Q96" s="13"/>
      <c r="R96" s="14"/>
      <c r="S96" s="15"/>
      <c r="T96" s="16">
        <f t="shared" si="0"/>
        <v>52</v>
      </c>
      <c r="U96" s="15">
        <v>10</v>
      </c>
      <c r="V96" s="13"/>
      <c r="W96" s="13"/>
      <c r="X96" s="13"/>
      <c r="Y96" s="13"/>
      <c r="Z96" s="17"/>
      <c r="AA96" s="18"/>
      <c r="AB96" s="19"/>
      <c r="AC96" s="15"/>
      <c r="AD96" s="20"/>
      <c r="AE96" s="21"/>
      <c r="AF96" s="13">
        <v>3500</v>
      </c>
      <c r="AG96" s="13"/>
      <c r="AH96" s="13"/>
      <c r="AI96" s="13"/>
      <c r="AJ96" s="13"/>
      <c r="AK96" s="13"/>
      <c r="AL96" s="13"/>
      <c r="AM96" s="13"/>
      <c r="AN96" s="13"/>
      <c r="AO96" s="14"/>
      <c r="AP96" s="15"/>
      <c r="AQ96" s="16">
        <f t="shared" si="1"/>
        <v>3500</v>
      </c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>
        <v>100</v>
      </c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>
        <f t="shared" si="2"/>
        <v>-100</v>
      </c>
      <c r="BO96" s="13">
        <v>240</v>
      </c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>
        <f t="shared" si="3"/>
        <v>-240</v>
      </c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>
        <v>2</v>
      </c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>
        <f t="shared" si="4"/>
        <v>-2</v>
      </c>
      <c r="CX96" s="13">
        <v>2</v>
      </c>
      <c r="CY96" s="13"/>
      <c r="CZ96" s="13"/>
      <c r="DA96" s="13"/>
      <c r="DB96" s="13"/>
      <c r="DC96" s="13"/>
      <c r="DD96" s="13"/>
      <c r="DE96" s="13"/>
      <c r="DF96" s="13"/>
      <c r="DG96" s="23"/>
      <c r="DH96" s="13"/>
      <c r="DI96" s="13">
        <f t="shared" si="5"/>
        <v>-2</v>
      </c>
    </row>
    <row r="97" spans="1:113" ht="15.5">
      <c r="A97" s="9">
        <v>95</v>
      </c>
      <c r="B97" s="9" t="s">
        <v>173</v>
      </c>
      <c r="C97" s="9"/>
      <c r="D97" s="9"/>
      <c r="E97" s="13" t="s">
        <v>174</v>
      </c>
      <c r="F97" s="11">
        <v>47.9</v>
      </c>
      <c r="G97" s="9" t="s">
        <v>66</v>
      </c>
      <c r="H97" s="12" t="s">
        <v>22</v>
      </c>
      <c r="I97" s="13">
        <v>506</v>
      </c>
      <c r="J97" s="12"/>
      <c r="K97" s="13"/>
      <c r="L97" s="13">
        <v>282</v>
      </c>
      <c r="M97" s="13"/>
      <c r="N97" s="13">
        <v>208</v>
      </c>
      <c r="O97" s="13">
        <v>198</v>
      </c>
      <c r="P97" s="13"/>
      <c r="Q97" s="13"/>
      <c r="R97" s="14"/>
      <c r="S97" s="15"/>
      <c r="T97" s="16">
        <f t="shared" si="0"/>
        <v>-182</v>
      </c>
      <c r="U97" s="15">
        <v>110</v>
      </c>
      <c r="V97" s="13"/>
      <c r="W97" s="13"/>
      <c r="X97" s="13">
        <v>10</v>
      </c>
      <c r="Y97" s="13"/>
      <c r="Z97" s="17">
        <v>12</v>
      </c>
      <c r="AA97" s="18">
        <v>20</v>
      </c>
      <c r="AB97" s="19"/>
      <c r="AC97" s="15"/>
      <c r="AD97" s="20"/>
      <c r="AE97" s="21"/>
      <c r="AF97" s="13">
        <v>111767</v>
      </c>
      <c r="AG97" s="13"/>
      <c r="AH97" s="13"/>
      <c r="AI97" s="13">
        <v>4810</v>
      </c>
      <c r="AJ97" s="13"/>
      <c r="AK97" s="13"/>
      <c r="AL97" s="13"/>
      <c r="AM97" s="13"/>
      <c r="AN97" s="13"/>
      <c r="AO97" s="14"/>
      <c r="AP97" s="15"/>
      <c r="AQ97" s="16">
        <f t="shared" si="1"/>
        <v>106957</v>
      </c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>
        <v>620</v>
      </c>
      <c r="BD97" s="13"/>
      <c r="BE97" s="13"/>
      <c r="BF97" s="13">
        <v>120</v>
      </c>
      <c r="BG97" s="13"/>
      <c r="BH97" s="13"/>
      <c r="BI97" s="13"/>
      <c r="BJ97" s="13"/>
      <c r="BK97" s="13"/>
      <c r="BL97" s="13"/>
      <c r="BM97" s="13"/>
      <c r="BN97" s="13">
        <f t="shared" si="2"/>
        <v>-500</v>
      </c>
      <c r="BO97" s="13">
        <v>240</v>
      </c>
      <c r="BP97" s="13"/>
      <c r="BQ97" s="13">
        <v>240</v>
      </c>
      <c r="BR97" s="13"/>
      <c r="BS97" s="13"/>
      <c r="BT97" s="13"/>
      <c r="BU97" s="13"/>
      <c r="BV97" s="13"/>
      <c r="BW97" s="13"/>
      <c r="BX97" s="13"/>
      <c r="BY97" s="13"/>
      <c r="BZ97" s="13">
        <f t="shared" si="3"/>
        <v>0</v>
      </c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>
        <v>2</v>
      </c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>
        <f t="shared" si="4"/>
        <v>-2</v>
      </c>
      <c r="CX97" s="13">
        <v>4</v>
      </c>
      <c r="CY97" s="13"/>
      <c r="CZ97" s="13"/>
      <c r="DA97" s="13"/>
      <c r="DB97" s="13"/>
      <c r="DC97" s="13"/>
      <c r="DD97" s="13"/>
      <c r="DE97" s="13"/>
      <c r="DF97" s="13"/>
      <c r="DG97" s="23"/>
      <c r="DH97" s="13"/>
      <c r="DI97" s="13">
        <f t="shared" si="5"/>
        <v>-4</v>
      </c>
    </row>
    <row r="98" spans="1:113" ht="15.5">
      <c r="A98" s="9">
        <v>96</v>
      </c>
      <c r="B98" s="9" t="s">
        <v>175</v>
      </c>
      <c r="C98" s="9"/>
      <c r="D98" s="9"/>
      <c r="E98" s="13" t="s">
        <v>176</v>
      </c>
      <c r="F98" s="11">
        <v>33.700000000000003</v>
      </c>
      <c r="G98" s="9" t="s">
        <v>66</v>
      </c>
      <c r="H98" s="12" t="s">
        <v>22</v>
      </c>
      <c r="I98" s="13">
        <v>770</v>
      </c>
      <c r="J98" s="12"/>
      <c r="K98" s="13">
        <v>586</v>
      </c>
      <c r="L98" s="13"/>
      <c r="M98" s="13"/>
      <c r="N98" s="13"/>
      <c r="O98" s="13"/>
      <c r="P98" s="13">
        <v>100</v>
      </c>
      <c r="Q98" s="13"/>
      <c r="R98" s="14"/>
      <c r="S98" s="15"/>
      <c r="T98" s="16">
        <f t="shared" si="0"/>
        <v>84</v>
      </c>
      <c r="U98" s="15">
        <v>80</v>
      </c>
      <c r="V98" s="13"/>
      <c r="W98" s="13">
        <v>18</v>
      </c>
      <c r="X98" s="13"/>
      <c r="Y98" s="13"/>
      <c r="Z98" s="17"/>
      <c r="AA98" s="18"/>
      <c r="AB98" s="19">
        <v>9</v>
      </c>
      <c r="AC98" s="15"/>
      <c r="AD98" s="20"/>
      <c r="AE98" s="21"/>
      <c r="AF98" s="13">
        <v>78633</v>
      </c>
      <c r="AG98" s="13"/>
      <c r="AH98" s="13">
        <v>2000</v>
      </c>
      <c r="AI98" s="13"/>
      <c r="AJ98" s="13"/>
      <c r="AK98" s="13"/>
      <c r="AL98" s="13"/>
      <c r="AM98" s="13"/>
      <c r="AN98" s="13"/>
      <c r="AO98" s="14"/>
      <c r="AP98" s="15"/>
      <c r="AQ98" s="16">
        <f t="shared" si="1"/>
        <v>76633</v>
      </c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>
        <v>240</v>
      </c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>
        <f t="shared" si="2"/>
        <v>-240</v>
      </c>
      <c r="BO98" s="13">
        <v>600</v>
      </c>
      <c r="BP98" s="13"/>
      <c r="BQ98" s="13">
        <v>400</v>
      </c>
      <c r="BR98" s="13"/>
      <c r="BS98" s="13"/>
      <c r="BT98" s="13"/>
      <c r="BU98" s="13"/>
      <c r="BV98" s="13"/>
      <c r="BW98" s="13"/>
      <c r="BX98" s="13"/>
      <c r="BY98" s="13"/>
      <c r="BZ98" s="13">
        <f t="shared" si="3"/>
        <v>-200</v>
      </c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>
        <v>2</v>
      </c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>
        <f t="shared" si="4"/>
        <v>-2</v>
      </c>
      <c r="CX98" s="13">
        <v>2</v>
      </c>
      <c r="CY98" s="13"/>
      <c r="CZ98" s="13"/>
      <c r="DA98" s="13"/>
      <c r="DB98" s="13"/>
      <c r="DC98" s="13"/>
      <c r="DD98" s="13"/>
      <c r="DE98" s="13"/>
      <c r="DF98" s="13"/>
      <c r="DG98" s="23"/>
      <c r="DH98" s="13"/>
      <c r="DI98" s="13">
        <f t="shared" si="5"/>
        <v>-2</v>
      </c>
    </row>
    <row r="99" spans="1:113" ht="15.5">
      <c r="A99" s="9">
        <v>97</v>
      </c>
      <c r="B99" s="9" t="s">
        <v>177</v>
      </c>
      <c r="C99" s="9"/>
      <c r="D99" s="9"/>
      <c r="E99" s="13" t="s">
        <v>178</v>
      </c>
      <c r="F99" s="11">
        <v>27</v>
      </c>
      <c r="G99" s="9" t="s">
        <v>66</v>
      </c>
      <c r="H99" s="12" t="s">
        <v>22</v>
      </c>
      <c r="I99" s="13">
        <v>204</v>
      </c>
      <c r="J99" s="12"/>
      <c r="K99" s="13"/>
      <c r="L99" s="13"/>
      <c r="M99" s="13"/>
      <c r="N99" s="13"/>
      <c r="O99" s="13"/>
      <c r="P99" s="13">
        <v>100</v>
      </c>
      <c r="Q99" s="13"/>
      <c r="R99" s="14"/>
      <c r="S99" s="15"/>
      <c r="T99" s="16">
        <f t="shared" si="0"/>
        <v>104</v>
      </c>
      <c r="U99" s="15">
        <v>50</v>
      </c>
      <c r="V99" s="13"/>
      <c r="W99" s="13"/>
      <c r="X99" s="13"/>
      <c r="Y99" s="13"/>
      <c r="Z99" s="17"/>
      <c r="AA99" s="18"/>
      <c r="AB99" s="19">
        <v>9</v>
      </c>
      <c r="AC99" s="15"/>
      <c r="AD99" s="20"/>
      <c r="AE99" s="21"/>
      <c r="AF99" s="13">
        <v>63000</v>
      </c>
      <c r="AG99" s="13"/>
      <c r="AH99" s="13"/>
      <c r="AI99" s="13"/>
      <c r="AJ99" s="13"/>
      <c r="AK99" s="13"/>
      <c r="AL99" s="13"/>
      <c r="AM99" s="13"/>
      <c r="AN99" s="13"/>
      <c r="AO99" s="14"/>
      <c r="AP99" s="15"/>
      <c r="AQ99" s="16">
        <f t="shared" si="1"/>
        <v>63000</v>
      </c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>
        <v>300</v>
      </c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>
        <f t="shared" si="2"/>
        <v>-300</v>
      </c>
      <c r="BO99" s="13">
        <v>240</v>
      </c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>
        <f t="shared" si="3"/>
        <v>-240</v>
      </c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>
        <v>2</v>
      </c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>
        <f t="shared" si="4"/>
        <v>-2</v>
      </c>
      <c r="CX99" s="13">
        <v>2</v>
      </c>
      <c r="CY99" s="13"/>
      <c r="CZ99" s="13"/>
      <c r="DA99" s="13"/>
      <c r="DB99" s="13"/>
      <c r="DC99" s="13"/>
      <c r="DD99" s="13"/>
      <c r="DE99" s="13"/>
      <c r="DF99" s="13"/>
      <c r="DG99" s="23"/>
      <c r="DH99" s="13"/>
      <c r="DI99" s="13">
        <f t="shared" si="5"/>
        <v>-2</v>
      </c>
    </row>
    <row r="100" spans="1:113" ht="15.5">
      <c r="A100" s="9">
        <v>98</v>
      </c>
      <c r="B100" s="9" t="s">
        <v>179</v>
      </c>
      <c r="C100" s="9"/>
      <c r="D100" s="9"/>
      <c r="E100" s="13" t="s">
        <v>180</v>
      </c>
      <c r="F100" s="11">
        <v>40.700000000000003</v>
      </c>
      <c r="G100" s="9" t="s">
        <v>66</v>
      </c>
      <c r="H100" s="12" t="s">
        <v>22</v>
      </c>
      <c r="I100" s="13">
        <v>798</v>
      </c>
      <c r="J100" s="12"/>
      <c r="K100" s="13">
        <v>592</v>
      </c>
      <c r="L100" s="13"/>
      <c r="M100" s="13"/>
      <c r="N100" s="13">
        <v>288</v>
      </c>
      <c r="O100" s="13"/>
      <c r="P100" s="13"/>
      <c r="Q100" s="13"/>
      <c r="R100" s="14"/>
      <c r="S100" s="15"/>
      <c r="T100" s="16">
        <f t="shared" si="0"/>
        <v>-82</v>
      </c>
      <c r="U100" s="15">
        <v>100</v>
      </c>
      <c r="V100" s="13"/>
      <c r="W100" s="13">
        <v>14</v>
      </c>
      <c r="X100" s="13"/>
      <c r="Y100" s="13"/>
      <c r="Z100" s="17">
        <v>12</v>
      </c>
      <c r="AA100" s="18"/>
      <c r="AB100" s="19"/>
      <c r="AC100" s="15"/>
      <c r="AD100" s="20"/>
      <c r="AE100" s="21"/>
      <c r="AF100" s="13">
        <v>94967</v>
      </c>
      <c r="AG100" s="13"/>
      <c r="AH100" s="13">
        <v>3778</v>
      </c>
      <c r="AI100" s="13"/>
      <c r="AJ100" s="13"/>
      <c r="AK100" s="13"/>
      <c r="AL100" s="13"/>
      <c r="AM100" s="13"/>
      <c r="AN100" s="13"/>
      <c r="AO100" s="14"/>
      <c r="AP100" s="15"/>
      <c r="AQ100" s="16">
        <f t="shared" si="1"/>
        <v>91189</v>
      </c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>
        <v>360</v>
      </c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>
        <f t="shared" si="2"/>
        <v>-360</v>
      </c>
      <c r="BO100" s="13">
        <v>998</v>
      </c>
      <c r="BP100" s="13"/>
      <c r="BQ100" s="13">
        <v>398</v>
      </c>
      <c r="BR100" s="13"/>
      <c r="BS100" s="13"/>
      <c r="BT100" s="13"/>
      <c r="BU100" s="13"/>
      <c r="BV100" s="13"/>
      <c r="BW100" s="13"/>
      <c r="BX100" s="13"/>
      <c r="BY100" s="13"/>
      <c r="BZ100" s="13">
        <f t="shared" si="3"/>
        <v>-600</v>
      </c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>
        <v>2</v>
      </c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>
        <f t="shared" si="4"/>
        <v>-2</v>
      </c>
      <c r="CX100" s="13">
        <v>4</v>
      </c>
      <c r="CY100" s="13"/>
      <c r="CZ100" s="13"/>
      <c r="DA100" s="13"/>
      <c r="DB100" s="13"/>
      <c r="DC100" s="13"/>
      <c r="DD100" s="13"/>
      <c r="DE100" s="13"/>
      <c r="DF100" s="13"/>
      <c r="DG100" s="23"/>
      <c r="DH100" s="13"/>
      <c r="DI100" s="13">
        <f t="shared" si="5"/>
        <v>-4</v>
      </c>
    </row>
    <row r="101" spans="1:113" ht="15.5">
      <c r="A101" s="9">
        <v>99</v>
      </c>
      <c r="B101" s="9" t="s">
        <v>181</v>
      </c>
      <c r="C101" s="9"/>
      <c r="D101" s="9"/>
      <c r="E101" s="13" t="s">
        <v>182</v>
      </c>
      <c r="F101" s="11">
        <v>20.6</v>
      </c>
      <c r="G101" s="9" t="s">
        <v>21</v>
      </c>
      <c r="H101" s="12" t="s">
        <v>22</v>
      </c>
      <c r="I101" s="13">
        <v>302</v>
      </c>
      <c r="J101" s="12"/>
      <c r="K101" s="13"/>
      <c r="L101" s="13">
        <v>265</v>
      </c>
      <c r="M101" s="13"/>
      <c r="N101" s="13"/>
      <c r="O101" s="13"/>
      <c r="P101" s="13"/>
      <c r="Q101" s="13"/>
      <c r="R101" s="14"/>
      <c r="S101" s="15"/>
      <c r="T101" s="16">
        <f t="shared" si="0"/>
        <v>37</v>
      </c>
      <c r="U101" s="15">
        <v>50</v>
      </c>
      <c r="V101" s="13"/>
      <c r="W101" s="13"/>
      <c r="X101" s="13">
        <v>8</v>
      </c>
      <c r="Y101" s="13"/>
      <c r="Z101" s="17"/>
      <c r="AA101" s="18">
        <v>25</v>
      </c>
      <c r="AB101" s="19"/>
      <c r="AC101" s="15"/>
      <c r="AD101" s="20"/>
      <c r="AE101" s="21"/>
      <c r="AF101" s="13">
        <v>48067</v>
      </c>
      <c r="AG101" s="13"/>
      <c r="AH101" s="13"/>
      <c r="AI101" s="13">
        <v>4366</v>
      </c>
      <c r="AJ101" s="13"/>
      <c r="AK101" s="13"/>
      <c r="AL101" s="13"/>
      <c r="AM101" s="13"/>
      <c r="AN101" s="13"/>
      <c r="AO101" s="14"/>
      <c r="AP101" s="15"/>
      <c r="AQ101" s="16">
        <f t="shared" si="1"/>
        <v>43701</v>
      </c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>
        <v>125</v>
      </c>
      <c r="BD101" s="13"/>
      <c r="BE101" s="13"/>
      <c r="BF101" s="13">
        <v>40</v>
      </c>
      <c r="BG101" s="13"/>
      <c r="BH101" s="13"/>
      <c r="BI101" s="13"/>
      <c r="BJ101" s="13"/>
      <c r="BK101" s="13"/>
      <c r="BL101" s="13"/>
      <c r="BM101" s="13"/>
      <c r="BN101" s="13">
        <f t="shared" si="2"/>
        <v>-85</v>
      </c>
      <c r="BO101" s="13">
        <v>1000</v>
      </c>
      <c r="BP101" s="13"/>
      <c r="BQ101" s="13"/>
      <c r="BR101" s="13">
        <v>120</v>
      </c>
      <c r="BS101" s="13"/>
      <c r="BT101" s="13"/>
      <c r="BU101" s="13"/>
      <c r="BV101" s="13"/>
      <c r="BW101" s="13"/>
      <c r="BX101" s="13"/>
      <c r="BY101" s="13"/>
      <c r="BZ101" s="13">
        <f t="shared" si="3"/>
        <v>-880</v>
      </c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>
        <v>2</v>
      </c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>
        <f t="shared" si="4"/>
        <v>-2</v>
      </c>
      <c r="CX101" s="13">
        <v>2</v>
      </c>
      <c r="CY101" s="13"/>
      <c r="CZ101" s="13"/>
      <c r="DA101" s="13"/>
      <c r="DB101" s="13"/>
      <c r="DC101" s="13"/>
      <c r="DD101" s="13"/>
      <c r="DE101" s="13"/>
      <c r="DF101" s="13"/>
      <c r="DG101" s="23"/>
      <c r="DH101" s="13"/>
      <c r="DI101" s="13">
        <f t="shared" si="5"/>
        <v>-2</v>
      </c>
    </row>
    <row r="102" spans="1:113" ht="15.5">
      <c r="A102" s="9">
        <v>100</v>
      </c>
      <c r="B102" s="9" t="s">
        <v>183</v>
      </c>
      <c r="C102" s="9"/>
      <c r="D102" s="9"/>
      <c r="E102" s="13" t="s">
        <v>184</v>
      </c>
      <c r="F102" s="11">
        <v>12.3</v>
      </c>
      <c r="G102" s="9" t="s">
        <v>21</v>
      </c>
      <c r="H102" s="12" t="s">
        <v>22</v>
      </c>
      <c r="I102" s="13">
        <v>154</v>
      </c>
      <c r="J102" s="12"/>
      <c r="K102" s="13"/>
      <c r="L102" s="13">
        <v>84</v>
      </c>
      <c r="M102" s="13"/>
      <c r="N102" s="13">
        <v>116</v>
      </c>
      <c r="O102" s="13"/>
      <c r="P102" s="13"/>
      <c r="Q102" s="13"/>
      <c r="R102" s="14"/>
      <c r="S102" s="15"/>
      <c r="T102" s="16">
        <f t="shared" si="0"/>
        <v>-46</v>
      </c>
      <c r="U102" s="15">
        <v>26</v>
      </c>
      <c r="V102" s="13"/>
      <c r="W102" s="13"/>
      <c r="X102" s="13"/>
      <c r="Y102" s="13"/>
      <c r="Z102" s="17">
        <v>15</v>
      </c>
      <c r="AA102" s="18"/>
      <c r="AB102" s="19"/>
      <c r="AC102" s="15"/>
      <c r="AD102" s="20"/>
      <c r="AE102" s="21"/>
      <c r="AF102" s="13">
        <v>28700</v>
      </c>
      <c r="AG102" s="13"/>
      <c r="AH102" s="13"/>
      <c r="AI102" s="13">
        <v>8323</v>
      </c>
      <c r="AJ102" s="13"/>
      <c r="AK102" s="13"/>
      <c r="AL102" s="13"/>
      <c r="AM102" s="13"/>
      <c r="AN102" s="13"/>
      <c r="AO102" s="14"/>
      <c r="AP102" s="15"/>
      <c r="AQ102" s="16">
        <f t="shared" si="1"/>
        <v>20377</v>
      </c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>
        <v>220</v>
      </c>
      <c r="BD102" s="13"/>
      <c r="BE102" s="13"/>
      <c r="BF102" s="13">
        <v>280</v>
      </c>
      <c r="BG102" s="13"/>
      <c r="BH102" s="13"/>
      <c r="BI102" s="13"/>
      <c r="BJ102" s="13"/>
      <c r="BK102" s="13"/>
      <c r="BL102" s="13"/>
      <c r="BM102" s="13"/>
      <c r="BN102" s="13">
        <f t="shared" si="2"/>
        <v>60</v>
      </c>
      <c r="BO102" s="13">
        <v>620</v>
      </c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>
        <f t="shared" si="3"/>
        <v>-620</v>
      </c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>
        <v>2</v>
      </c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>
        <f t="shared" si="4"/>
        <v>-2</v>
      </c>
      <c r="CX102" s="13">
        <v>2</v>
      </c>
      <c r="CY102" s="13"/>
      <c r="CZ102" s="13"/>
      <c r="DA102" s="13"/>
      <c r="DB102" s="13"/>
      <c r="DC102" s="13"/>
      <c r="DD102" s="13"/>
      <c r="DE102" s="13"/>
      <c r="DF102" s="13"/>
      <c r="DG102" s="23"/>
      <c r="DH102" s="13"/>
      <c r="DI102" s="13">
        <f t="shared" si="5"/>
        <v>-2</v>
      </c>
    </row>
    <row r="103" spans="1:113" ht="15.5">
      <c r="A103" s="9">
        <v>101</v>
      </c>
      <c r="B103" s="9" t="s">
        <v>185</v>
      </c>
      <c r="C103" s="9"/>
      <c r="D103" s="9"/>
      <c r="E103" s="13" t="s">
        <v>186</v>
      </c>
      <c r="F103" s="11">
        <v>50.9</v>
      </c>
      <c r="G103" s="9" t="s">
        <v>21</v>
      </c>
      <c r="H103" s="12" t="s">
        <v>22</v>
      </c>
      <c r="I103" s="13">
        <v>468</v>
      </c>
      <c r="J103" s="12"/>
      <c r="K103" s="13"/>
      <c r="L103" s="13">
        <v>36</v>
      </c>
      <c r="M103" s="13"/>
      <c r="N103" s="13">
        <v>127</v>
      </c>
      <c r="O103" s="13"/>
      <c r="P103" s="13"/>
      <c r="Q103" s="13">
        <v>200</v>
      </c>
      <c r="R103" s="14"/>
      <c r="S103" s="15"/>
      <c r="T103" s="16">
        <f t="shared" si="0"/>
        <v>105</v>
      </c>
      <c r="U103" s="15">
        <v>100</v>
      </c>
      <c r="V103" s="13"/>
      <c r="W103" s="13"/>
      <c r="X103" s="13"/>
      <c r="Y103" s="13"/>
      <c r="Z103" s="17"/>
      <c r="AA103" s="18"/>
      <c r="AB103" s="19"/>
      <c r="AC103" s="15">
        <v>30</v>
      </c>
      <c r="AD103" s="20"/>
      <c r="AE103" s="21"/>
      <c r="AF103" s="13">
        <v>118767</v>
      </c>
      <c r="AG103" s="13"/>
      <c r="AH103" s="13"/>
      <c r="AI103" s="13"/>
      <c r="AJ103" s="13"/>
      <c r="AK103" s="13"/>
      <c r="AL103" s="13"/>
      <c r="AM103" s="13"/>
      <c r="AN103" s="13"/>
      <c r="AO103" s="14"/>
      <c r="AP103" s="15"/>
      <c r="AQ103" s="16">
        <f t="shared" si="1"/>
        <v>118767</v>
      </c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>
        <f t="shared" si="2"/>
        <v>0</v>
      </c>
      <c r="BO103" s="13">
        <v>1400</v>
      </c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>
        <f t="shared" si="3"/>
        <v>-1400</v>
      </c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>
        <v>4</v>
      </c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>
        <f t="shared" si="4"/>
        <v>-4</v>
      </c>
      <c r="CX103" s="13">
        <v>4</v>
      </c>
      <c r="CY103" s="13"/>
      <c r="CZ103" s="13"/>
      <c r="DA103" s="13"/>
      <c r="DB103" s="13"/>
      <c r="DC103" s="13"/>
      <c r="DD103" s="13"/>
      <c r="DE103" s="13"/>
      <c r="DF103" s="13"/>
      <c r="DG103" s="23"/>
      <c r="DH103" s="13"/>
      <c r="DI103" s="13">
        <f t="shared" si="5"/>
        <v>-4</v>
      </c>
    </row>
    <row r="104" spans="1:113" ht="15.5">
      <c r="A104" s="9">
        <v>102</v>
      </c>
      <c r="B104" s="9" t="s">
        <v>187</v>
      </c>
      <c r="C104" s="9"/>
      <c r="D104" s="9"/>
      <c r="E104" s="13" t="s">
        <v>188</v>
      </c>
      <c r="F104" s="11">
        <v>19</v>
      </c>
      <c r="G104" s="9" t="s">
        <v>21</v>
      </c>
      <c r="H104" s="12" t="s">
        <v>22</v>
      </c>
      <c r="I104" s="13">
        <v>148</v>
      </c>
      <c r="J104" s="12"/>
      <c r="K104" s="13"/>
      <c r="L104" s="13"/>
      <c r="M104" s="13"/>
      <c r="N104" s="13"/>
      <c r="O104" s="13"/>
      <c r="P104" s="13"/>
      <c r="Q104" s="13">
        <v>300</v>
      </c>
      <c r="R104" s="14"/>
      <c r="S104" s="15"/>
      <c r="T104" s="16">
        <f t="shared" si="0"/>
        <v>-152</v>
      </c>
      <c r="U104" s="15">
        <v>24</v>
      </c>
      <c r="V104" s="13"/>
      <c r="W104" s="13"/>
      <c r="X104" s="13"/>
      <c r="Y104" s="13"/>
      <c r="Z104" s="17"/>
      <c r="AA104" s="18"/>
      <c r="AB104" s="19"/>
      <c r="AC104" s="15">
        <v>10</v>
      </c>
      <c r="AD104" s="20"/>
      <c r="AE104" s="21"/>
      <c r="AF104" s="13">
        <v>44333</v>
      </c>
      <c r="AG104" s="13"/>
      <c r="AH104" s="13"/>
      <c r="AI104" s="13"/>
      <c r="AJ104" s="13"/>
      <c r="AK104" s="13"/>
      <c r="AL104" s="13"/>
      <c r="AM104" s="13"/>
      <c r="AN104" s="13"/>
      <c r="AO104" s="14"/>
      <c r="AP104" s="15"/>
      <c r="AQ104" s="16">
        <f t="shared" si="1"/>
        <v>44333</v>
      </c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>
        <v>88</v>
      </c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>
        <f t="shared" si="2"/>
        <v>-88</v>
      </c>
      <c r="BO104" s="13">
        <v>440</v>
      </c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>
        <f t="shared" si="3"/>
        <v>-440</v>
      </c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>
        <v>2</v>
      </c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>
        <f t="shared" si="4"/>
        <v>-2</v>
      </c>
      <c r="CX104" s="13">
        <v>4</v>
      </c>
      <c r="CY104" s="13"/>
      <c r="CZ104" s="13"/>
      <c r="DA104" s="13"/>
      <c r="DB104" s="13"/>
      <c r="DC104" s="13"/>
      <c r="DD104" s="13"/>
      <c r="DE104" s="13"/>
      <c r="DF104" s="13"/>
      <c r="DG104" s="23"/>
      <c r="DH104" s="13"/>
      <c r="DI104" s="13">
        <f t="shared" si="5"/>
        <v>-4</v>
      </c>
    </row>
    <row r="105" spans="1:113" ht="15.5">
      <c r="A105" s="9">
        <v>103</v>
      </c>
      <c r="B105" s="9" t="s">
        <v>189</v>
      </c>
      <c r="C105" s="9"/>
      <c r="D105" s="9"/>
      <c r="E105" s="13" t="s">
        <v>190</v>
      </c>
      <c r="F105" s="11">
        <v>1.3</v>
      </c>
      <c r="G105" s="9" t="s">
        <v>21</v>
      </c>
      <c r="H105" s="12" t="s">
        <v>67</v>
      </c>
      <c r="I105" s="13">
        <v>32</v>
      </c>
      <c r="J105" s="12"/>
      <c r="K105" s="13"/>
      <c r="L105" s="13"/>
      <c r="M105" s="13"/>
      <c r="N105" s="13"/>
      <c r="O105" s="13"/>
      <c r="P105" s="13"/>
      <c r="Q105" s="13"/>
      <c r="R105" s="14"/>
      <c r="S105" s="15"/>
      <c r="T105" s="16">
        <f t="shared" si="0"/>
        <v>32</v>
      </c>
      <c r="U105" s="15">
        <v>10</v>
      </c>
      <c r="V105" s="13"/>
      <c r="W105" s="13"/>
      <c r="X105" s="13"/>
      <c r="Y105" s="13"/>
      <c r="Z105" s="17"/>
      <c r="AA105" s="18">
        <v>23</v>
      </c>
      <c r="AB105" s="19"/>
      <c r="AC105" s="15"/>
      <c r="AD105" s="20"/>
      <c r="AE105" s="21"/>
      <c r="AF105" s="13">
        <v>3033</v>
      </c>
      <c r="AG105" s="13"/>
      <c r="AH105" s="13"/>
      <c r="AI105" s="13"/>
      <c r="AJ105" s="13"/>
      <c r="AK105" s="13"/>
      <c r="AL105" s="13"/>
      <c r="AM105" s="13"/>
      <c r="AN105" s="13"/>
      <c r="AO105" s="14"/>
      <c r="AP105" s="15"/>
      <c r="AQ105" s="16">
        <f t="shared" si="1"/>
        <v>3033</v>
      </c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>
        <f t="shared" si="2"/>
        <v>0</v>
      </c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>
        <f t="shared" si="3"/>
        <v>0</v>
      </c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>
        <f t="shared" si="4"/>
        <v>0</v>
      </c>
      <c r="CX105" s="13">
        <v>2</v>
      </c>
      <c r="CY105" s="13"/>
      <c r="CZ105" s="13"/>
      <c r="DA105" s="13"/>
      <c r="DB105" s="13"/>
      <c r="DC105" s="13"/>
      <c r="DD105" s="13"/>
      <c r="DE105" s="13"/>
      <c r="DF105" s="13"/>
      <c r="DG105" s="23"/>
      <c r="DH105" s="13"/>
      <c r="DI105" s="13">
        <f t="shared" si="5"/>
        <v>-2</v>
      </c>
    </row>
    <row r="106" spans="1:113" ht="15.5">
      <c r="A106" s="29"/>
      <c r="B106" s="29"/>
      <c r="C106" s="29"/>
      <c r="D106" s="29"/>
      <c r="E106" s="29"/>
      <c r="F106" s="29">
        <f t="shared" ref="F106:R106" si="6">SUM(F3:F105)</f>
        <v>2373.8000000000006</v>
      </c>
      <c r="G106" s="29">
        <f t="shared" si="6"/>
        <v>0</v>
      </c>
      <c r="H106" s="29">
        <f t="shared" si="6"/>
        <v>0</v>
      </c>
      <c r="I106" s="29">
        <f t="shared" si="6"/>
        <v>36309</v>
      </c>
      <c r="J106" s="29">
        <f t="shared" si="6"/>
        <v>0</v>
      </c>
      <c r="K106" s="29">
        <f t="shared" si="6"/>
        <v>3789</v>
      </c>
      <c r="L106" s="29">
        <f t="shared" si="6"/>
        <v>3800</v>
      </c>
      <c r="M106" s="29">
        <f t="shared" si="6"/>
        <v>1992</v>
      </c>
      <c r="N106" s="29">
        <f t="shared" si="6"/>
        <v>2135</v>
      </c>
      <c r="O106" s="29">
        <f t="shared" si="6"/>
        <v>5334</v>
      </c>
      <c r="P106" s="29">
        <f t="shared" si="6"/>
        <v>2090</v>
      </c>
      <c r="Q106" s="29">
        <f t="shared" si="6"/>
        <v>3511</v>
      </c>
      <c r="R106" s="30">
        <f t="shared" si="6"/>
        <v>2847</v>
      </c>
      <c r="S106" s="29"/>
      <c r="T106" s="29"/>
      <c r="U106" s="29">
        <f t="shared" ref="U106:AD106" si="7">SUM(U3:U105)</f>
        <v>6772</v>
      </c>
      <c r="V106" s="29">
        <f t="shared" si="7"/>
        <v>0</v>
      </c>
      <c r="W106" s="29">
        <f t="shared" si="7"/>
        <v>113</v>
      </c>
      <c r="X106" s="29">
        <f t="shared" si="7"/>
        <v>114</v>
      </c>
      <c r="Y106" s="29">
        <f t="shared" si="7"/>
        <v>97</v>
      </c>
      <c r="Z106" s="29">
        <f t="shared" si="7"/>
        <v>245</v>
      </c>
      <c r="AA106" s="29">
        <f t="shared" si="7"/>
        <v>388</v>
      </c>
      <c r="AB106" s="29">
        <f t="shared" si="7"/>
        <v>174</v>
      </c>
      <c r="AC106" s="29">
        <f t="shared" si="7"/>
        <v>311</v>
      </c>
      <c r="AD106" s="30">
        <f t="shared" si="7"/>
        <v>113</v>
      </c>
      <c r="AE106" s="29"/>
      <c r="AF106" s="29">
        <f t="shared" ref="AF106:AO106" si="8">SUM(AF3:AF105)</f>
        <v>5542692</v>
      </c>
      <c r="AG106" s="29">
        <f t="shared" si="8"/>
        <v>0</v>
      </c>
      <c r="AH106" s="29">
        <f t="shared" si="8"/>
        <v>217619</v>
      </c>
      <c r="AI106" s="29">
        <f t="shared" si="8"/>
        <v>68273.52</v>
      </c>
      <c r="AJ106" s="29">
        <f t="shared" si="8"/>
        <v>118165</v>
      </c>
      <c r="AK106" s="29">
        <f t="shared" si="8"/>
        <v>0</v>
      </c>
      <c r="AL106" s="29">
        <f t="shared" si="8"/>
        <v>0</v>
      </c>
      <c r="AM106" s="29">
        <f t="shared" si="8"/>
        <v>0</v>
      </c>
      <c r="AN106" s="29">
        <f t="shared" si="8"/>
        <v>795</v>
      </c>
      <c r="AO106" s="30">
        <f t="shared" si="8"/>
        <v>0</v>
      </c>
      <c r="AP106" s="29"/>
      <c r="AQ106" s="29"/>
      <c r="AR106" s="29">
        <f t="shared" ref="AR106:BA106" si="9">SUM(AR3:AR105)</f>
        <v>0</v>
      </c>
      <c r="AS106" s="29">
        <f t="shared" si="9"/>
        <v>0</v>
      </c>
      <c r="AT106" s="29">
        <f t="shared" si="9"/>
        <v>0</v>
      </c>
      <c r="AU106" s="29">
        <f t="shared" si="9"/>
        <v>0</v>
      </c>
      <c r="AV106" s="29">
        <f t="shared" si="9"/>
        <v>0</v>
      </c>
      <c r="AW106" s="29">
        <f t="shared" si="9"/>
        <v>0</v>
      </c>
      <c r="AX106" s="29">
        <f t="shared" si="9"/>
        <v>0</v>
      </c>
      <c r="AY106" s="29">
        <f t="shared" si="9"/>
        <v>0</v>
      </c>
      <c r="AZ106" s="29">
        <f t="shared" si="9"/>
        <v>0</v>
      </c>
      <c r="BA106" s="29">
        <f t="shared" si="9"/>
        <v>0</v>
      </c>
      <c r="BB106" s="29"/>
      <c r="BC106" s="29">
        <f t="shared" ref="BC106:BL106" si="10">SUM(BC3:BC105)</f>
        <v>20426</v>
      </c>
      <c r="BD106" s="29">
        <f t="shared" si="10"/>
        <v>0</v>
      </c>
      <c r="BE106" s="29">
        <f t="shared" si="10"/>
        <v>4058</v>
      </c>
      <c r="BF106" s="29">
        <f t="shared" si="10"/>
        <v>1366</v>
      </c>
      <c r="BG106" s="29">
        <f t="shared" si="10"/>
        <v>0</v>
      </c>
      <c r="BH106" s="29">
        <f t="shared" si="10"/>
        <v>0</v>
      </c>
      <c r="BI106" s="29">
        <f t="shared" si="10"/>
        <v>0</v>
      </c>
      <c r="BJ106" s="29">
        <f t="shared" si="10"/>
        <v>0</v>
      </c>
      <c r="BK106" s="29">
        <f t="shared" si="10"/>
        <v>10</v>
      </c>
      <c r="BL106" s="29">
        <f t="shared" si="10"/>
        <v>0</v>
      </c>
      <c r="BM106" s="29"/>
      <c r="BN106" s="29"/>
      <c r="BO106" s="29">
        <f t="shared" ref="BO106:BX106" si="11">SUM(BO3:BO105)</f>
        <v>152356</v>
      </c>
      <c r="BP106" s="29">
        <f t="shared" si="11"/>
        <v>0</v>
      </c>
      <c r="BQ106" s="29">
        <f t="shared" si="11"/>
        <v>14132</v>
      </c>
      <c r="BR106" s="29">
        <f t="shared" si="11"/>
        <v>1360</v>
      </c>
      <c r="BS106" s="29">
        <f t="shared" si="11"/>
        <v>0</v>
      </c>
      <c r="BT106" s="29">
        <f t="shared" si="11"/>
        <v>0</v>
      </c>
      <c r="BU106" s="29">
        <f t="shared" si="11"/>
        <v>0</v>
      </c>
      <c r="BV106" s="29">
        <f t="shared" si="11"/>
        <v>0</v>
      </c>
      <c r="BW106" s="29">
        <f t="shared" si="11"/>
        <v>0</v>
      </c>
      <c r="BX106" s="29">
        <f t="shared" si="11"/>
        <v>0</v>
      </c>
      <c r="BY106" s="29"/>
      <c r="BZ106" s="29"/>
      <c r="CA106" s="29">
        <f t="shared" ref="CA106:CJ106" si="12">SUM(CA3:CA105)</f>
        <v>21</v>
      </c>
      <c r="CB106" s="29">
        <f t="shared" si="12"/>
        <v>3</v>
      </c>
      <c r="CC106" s="29">
        <f t="shared" si="12"/>
        <v>0</v>
      </c>
      <c r="CD106" s="29">
        <f t="shared" si="12"/>
        <v>3</v>
      </c>
      <c r="CE106" s="29">
        <f t="shared" si="12"/>
        <v>3</v>
      </c>
      <c r="CF106" s="29">
        <f t="shared" si="12"/>
        <v>0</v>
      </c>
      <c r="CG106" s="29">
        <f t="shared" si="12"/>
        <v>1</v>
      </c>
      <c r="CH106" s="29">
        <f t="shared" si="12"/>
        <v>0</v>
      </c>
      <c r="CI106" s="29">
        <f t="shared" si="12"/>
        <v>0</v>
      </c>
      <c r="CJ106" s="29">
        <f t="shared" si="12"/>
        <v>0</v>
      </c>
      <c r="CK106" s="29"/>
      <c r="CL106" s="29">
        <f t="shared" ref="CL106:CU106" si="13">SUM(CL3:CL105)</f>
        <v>299</v>
      </c>
      <c r="CM106" s="29">
        <f t="shared" si="13"/>
        <v>0</v>
      </c>
      <c r="CN106" s="29">
        <f t="shared" si="13"/>
        <v>0</v>
      </c>
      <c r="CO106" s="29">
        <f t="shared" si="13"/>
        <v>2</v>
      </c>
      <c r="CP106" s="29">
        <f t="shared" si="13"/>
        <v>0</v>
      </c>
      <c r="CQ106" s="29">
        <f t="shared" si="13"/>
        <v>0</v>
      </c>
      <c r="CR106" s="29">
        <f t="shared" si="13"/>
        <v>0</v>
      </c>
      <c r="CS106" s="29">
        <f t="shared" si="13"/>
        <v>0</v>
      </c>
      <c r="CT106" s="29">
        <f t="shared" si="13"/>
        <v>0</v>
      </c>
      <c r="CU106" s="29">
        <f t="shared" si="13"/>
        <v>0</v>
      </c>
      <c r="CV106" s="29"/>
      <c r="CW106" s="29"/>
      <c r="CX106" s="29">
        <f t="shared" ref="CX106:DG106" si="14">SUM(CX3:CX105)</f>
        <v>319</v>
      </c>
      <c r="CY106" s="29">
        <f t="shared" si="14"/>
        <v>0</v>
      </c>
      <c r="CZ106" s="29">
        <f t="shared" si="14"/>
        <v>0</v>
      </c>
      <c r="DA106" s="29">
        <f t="shared" si="14"/>
        <v>0</v>
      </c>
      <c r="DB106" s="29">
        <f t="shared" si="14"/>
        <v>0</v>
      </c>
      <c r="DC106" s="29">
        <f t="shared" si="14"/>
        <v>6</v>
      </c>
      <c r="DD106" s="29">
        <f t="shared" si="14"/>
        <v>4</v>
      </c>
      <c r="DE106" s="29">
        <f t="shared" si="14"/>
        <v>0</v>
      </c>
      <c r="DF106" s="29">
        <f t="shared" si="14"/>
        <v>8</v>
      </c>
      <c r="DG106" s="31">
        <f t="shared" si="14"/>
        <v>4</v>
      </c>
      <c r="DH106" s="29"/>
      <c r="DI106" s="29"/>
    </row>
    <row r="107" spans="1:113" ht="15.5">
      <c r="A107" s="29"/>
      <c r="B107" s="29"/>
      <c r="C107" s="29"/>
      <c r="D107" s="29"/>
      <c r="E107" s="29"/>
      <c r="F107" s="29">
        <f>F106+U106+AF106+BC106+BO106+CL106+CX106</f>
        <v>5725237.7999999998</v>
      </c>
      <c r="G107" s="29"/>
      <c r="H107" s="29"/>
      <c r="I107" s="29"/>
      <c r="J107" s="29">
        <f>SUM(J106:R106)</f>
        <v>25498</v>
      </c>
      <c r="K107" s="29"/>
      <c r="L107" s="29"/>
      <c r="M107" s="29"/>
      <c r="N107" s="29"/>
      <c r="O107" s="29"/>
      <c r="P107" s="29"/>
      <c r="Q107" s="29"/>
      <c r="R107" s="30"/>
      <c r="S107" s="29"/>
      <c r="T107" s="29"/>
      <c r="U107" s="29"/>
      <c r="V107" s="29">
        <f>SUM(V106:AD106)</f>
        <v>1555</v>
      </c>
      <c r="W107" s="29"/>
      <c r="X107" s="29"/>
      <c r="Y107" s="29"/>
      <c r="Z107" s="29"/>
      <c r="AA107" s="29"/>
      <c r="AB107" s="29"/>
      <c r="AC107" s="29"/>
      <c r="AD107" s="30"/>
      <c r="AE107" s="29"/>
      <c r="AF107" s="29"/>
      <c r="AG107" s="29">
        <f>SUM(AG106:AO106)</f>
        <v>404852.52</v>
      </c>
      <c r="AH107" s="29"/>
      <c r="AI107" s="29"/>
      <c r="AJ107" s="29"/>
      <c r="AK107" s="29"/>
      <c r="AL107" s="29"/>
      <c r="AM107" s="29"/>
      <c r="AN107" s="29"/>
      <c r="AO107" s="30"/>
      <c r="AP107" s="29"/>
      <c r="AQ107" s="29"/>
      <c r="AR107" s="29"/>
      <c r="AS107" s="29">
        <f>SUM(AS106:BA106)</f>
        <v>0</v>
      </c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>
        <f>SUM(BD106:BL106)</f>
        <v>5434</v>
      </c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>
        <f>SUM(BP106:BX106)</f>
        <v>15492</v>
      </c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>
        <f>SUM(CB106:CJ106)</f>
        <v>10</v>
      </c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>
        <f>SUM(CM106:CU106)</f>
        <v>2</v>
      </c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>
        <f>SUM(CY106:DG106)</f>
        <v>22</v>
      </c>
      <c r="CZ107" s="29"/>
      <c r="DA107" s="29"/>
      <c r="DB107" s="29"/>
      <c r="DC107" s="29"/>
      <c r="DD107" s="29"/>
      <c r="DE107" s="29"/>
      <c r="DF107" s="29"/>
      <c r="DG107" s="31"/>
      <c r="DH107" s="29"/>
      <c r="DI107" s="29"/>
    </row>
    <row r="108" spans="1:113" ht="15.5">
      <c r="A108" s="29"/>
      <c r="B108" s="29"/>
      <c r="C108" s="29"/>
      <c r="D108" s="29"/>
      <c r="E108" s="29"/>
      <c r="F108" s="29">
        <f>Q106+AC106</f>
        <v>3822</v>
      </c>
      <c r="G108" s="29"/>
      <c r="H108" s="29" t="s">
        <v>191</v>
      </c>
      <c r="I108" s="29">
        <f>I106-J107</f>
        <v>10811</v>
      </c>
      <c r="J108" s="29"/>
      <c r="K108" s="29"/>
      <c r="L108" s="32"/>
      <c r="M108" s="29"/>
      <c r="N108" s="29"/>
      <c r="O108" s="29"/>
      <c r="P108" s="29"/>
      <c r="Q108" s="29"/>
      <c r="R108" s="30" t="s">
        <v>191</v>
      </c>
      <c r="S108" s="29"/>
      <c r="T108" s="29"/>
      <c r="U108" s="29">
        <f>U106-V107</f>
        <v>5217</v>
      </c>
      <c r="V108" s="29"/>
      <c r="W108" s="29"/>
      <c r="X108" s="29"/>
      <c r="Y108" s="29"/>
      <c r="Z108" s="29"/>
      <c r="AA108" s="29"/>
      <c r="AB108" s="29"/>
      <c r="AC108" s="29"/>
      <c r="AD108" s="30" t="s">
        <v>191</v>
      </c>
      <c r="AE108" s="29"/>
      <c r="AF108" s="29">
        <f>AF106-AG107</f>
        <v>5137839.4800000004</v>
      </c>
      <c r="AG108" s="29"/>
      <c r="AH108" s="29"/>
      <c r="AI108" s="29"/>
      <c r="AJ108" s="29"/>
      <c r="AK108" s="29"/>
      <c r="AL108" s="29"/>
      <c r="AM108" s="29"/>
      <c r="AN108" s="29"/>
      <c r="AO108" s="30" t="s">
        <v>191</v>
      </c>
      <c r="AP108" s="29"/>
      <c r="AQ108" s="29"/>
      <c r="AR108" s="29">
        <f>113*1000</f>
        <v>113000</v>
      </c>
      <c r="AS108" s="29"/>
      <c r="AT108" s="29"/>
      <c r="AU108" s="29"/>
      <c r="AV108" s="29"/>
      <c r="AW108" s="29"/>
      <c r="AX108" s="29"/>
      <c r="AY108" s="29"/>
      <c r="AZ108" s="29"/>
      <c r="BA108" s="29" t="s">
        <v>191</v>
      </c>
      <c r="BB108" s="29"/>
      <c r="BC108" s="29">
        <f>BC106-BD107</f>
        <v>14992</v>
      </c>
      <c r="BD108" s="29"/>
      <c r="BE108" s="29"/>
      <c r="BF108" s="29"/>
      <c r="BG108" s="29"/>
      <c r="BH108" s="29"/>
      <c r="BI108" s="29"/>
      <c r="BJ108" s="29"/>
      <c r="BK108" s="29"/>
      <c r="BL108" s="29" t="s">
        <v>191</v>
      </c>
      <c r="BM108" s="29"/>
      <c r="BN108" s="29"/>
      <c r="BO108" s="29">
        <f>BO106-BP107</f>
        <v>136864</v>
      </c>
      <c r="BP108" s="29"/>
      <c r="BQ108" s="29"/>
      <c r="BR108" s="29"/>
      <c r="BS108" s="29"/>
      <c r="BT108" s="29"/>
      <c r="BU108" s="29"/>
      <c r="BV108" s="29"/>
      <c r="BW108" s="29"/>
      <c r="BX108" s="29" t="s">
        <v>191</v>
      </c>
      <c r="BY108" s="29"/>
      <c r="BZ108" s="29"/>
      <c r="CA108" s="29">
        <f>CA106-CB107</f>
        <v>11</v>
      </c>
      <c r="CB108" s="29"/>
      <c r="CC108" s="29"/>
      <c r="CD108" s="29"/>
      <c r="CE108" s="29"/>
      <c r="CF108" s="29"/>
      <c r="CG108" s="29"/>
      <c r="CH108" s="29"/>
      <c r="CI108" s="29"/>
      <c r="CJ108" s="29" t="s">
        <v>191</v>
      </c>
      <c r="CK108" s="29"/>
      <c r="CL108" s="29">
        <f>CL106-CM107</f>
        <v>297</v>
      </c>
      <c r="CM108" s="29"/>
      <c r="CN108" s="29"/>
      <c r="CO108" s="29"/>
      <c r="CP108" s="29"/>
      <c r="CQ108" s="29"/>
      <c r="CR108" s="29"/>
      <c r="CS108" s="29"/>
      <c r="CT108" s="29"/>
      <c r="CU108" s="29" t="s">
        <v>191</v>
      </c>
      <c r="CV108" s="29"/>
      <c r="CW108" s="29"/>
      <c r="CX108" s="29">
        <f>CX106-CY107</f>
        <v>297</v>
      </c>
      <c r="CY108" s="29"/>
      <c r="CZ108" s="29"/>
      <c r="DA108" s="29"/>
      <c r="DB108" s="29"/>
      <c r="DC108" s="29"/>
      <c r="DD108" s="29"/>
      <c r="DE108" s="29"/>
      <c r="DF108" s="29"/>
      <c r="DG108" s="31"/>
      <c r="DH108" s="29"/>
      <c r="DI108" s="29"/>
    </row>
    <row r="109" spans="1:113" ht="15.5">
      <c r="A109" s="29"/>
      <c r="B109" s="29"/>
      <c r="C109" s="29"/>
      <c r="D109" s="29"/>
      <c r="E109" s="29"/>
      <c r="F109" s="33"/>
      <c r="G109" s="29"/>
      <c r="H109" s="29">
        <v>2025</v>
      </c>
      <c r="I109" s="34">
        <f>I108/5</f>
        <v>2162.1999999999998</v>
      </c>
      <c r="J109" s="29"/>
      <c r="K109" s="29"/>
      <c r="L109" s="29"/>
      <c r="M109" s="29"/>
      <c r="N109" s="29"/>
      <c r="O109" s="29"/>
      <c r="P109" s="29"/>
      <c r="Q109" s="29"/>
      <c r="R109" s="30">
        <v>2025</v>
      </c>
      <c r="S109" s="34"/>
      <c r="T109" s="34"/>
      <c r="U109" s="34">
        <v>1000</v>
      </c>
      <c r="V109" s="29"/>
      <c r="W109" s="29"/>
      <c r="X109" s="29"/>
      <c r="Y109" s="29"/>
      <c r="Z109" s="29"/>
      <c r="AA109" s="29"/>
      <c r="AB109" s="29"/>
      <c r="AC109" s="29"/>
      <c r="AD109" s="30">
        <v>2025</v>
      </c>
      <c r="AE109" s="34"/>
      <c r="AF109" s="34">
        <f>AF108/5</f>
        <v>1027567.8960000001</v>
      </c>
      <c r="AG109" s="29"/>
      <c r="AH109" s="29"/>
      <c r="AI109" s="29"/>
      <c r="AJ109" s="29"/>
      <c r="AK109" s="29"/>
      <c r="AL109" s="29"/>
      <c r="AM109" s="29"/>
      <c r="AN109" s="29"/>
      <c r="AO109" s="30">
        <v>2025</v>
      </c>
      <c r="AP109" s="34"/>
      <c r="AQ109" s="34"/>
      <c r="AR109" s="34">
        <f>AR108/5</f>
        <v>22600</v>
      </c>
      <c r="AS109" s="29"/>
      <c r="AT109" s="29"/>
      <c r="AU109" s="29"/>
      <c r="AV109" s="29"/>
      <c r="AW109" s="29"/>
      <c r="AX109" s="29"/>
      <c r="AY109" s="29"/>
      <c r="AZ109" s="29"/>
      <c r="BA109" s="29">
        <v>2025</v>
      </c>
      <c r="BB109" s="34"/>
      <c r="BC109" s="34">
        <v>2000</v>
      </c>
      <c r="BD109" s="29"/>
      <c r="BE109" s="29"/>
      <c r="BF109" s="29"/>
      <c r="BG109" s="29"/>
      <c r="BH109" s="29"/>
      <c r="BI109" s="29"/>
      <c r="BJ109" s="29"/>
      <c r="BK109" s="29"/>
      <c r="BL109" s="29">
        <v>2025</v>
      </c>
      <c r="BM109" s="34"/>
      <c r="BN109" s="34"/>
      <c r="BO109" s="34">
        <v>30000</v>
      </c>
      <c r="BP109" s="29"/>
      <c r="BQ109" s="29"/>
      <c r="BR109" s="29"/>
      <c r="BS109" s="29"/>
      <c r="BT109" s="29"/>
      <c r="BU109" s="29"/>
      <c r="BV109" s="29"/>
      <c r="BW109" s="29"/>
      <c r="BX109" s="29">
        <v>2025</v>
      </c>
      <c r="BY109" s="34"/>
      <c r="BZ109" s="34"/>
      <c r="CA109" s="34">
        <v>3</v>
      </c>
      <c r="CB109" s="29"/>
      <c r="CC109" s="29"/>
      <c r="CD109" s="29"/>
      <c r="CE109" s="29"/>
      <c r="CF109" s="29"/>
      <c r="CG109" s="29"/>
      <c r="CH109" s="29"/>
      <c r="CI109" s="29"/>
      <c r="CJ109" s="29">
        <v>2025</v>
      </c>
      <c r="CK109" s="34"/>
      <c r="CL109" s="34">
        <f>97</f>
        <v>97</v>
      </c>
      <c r="CM109" s="29"/>
      <c r="CN109" s="29"/>
      <c r="CO109" s="29"/>
      <c r="CP109" s="29"/>
      <c r="CQ109" s="29"/>
      <c r="CR109" s="29"/>
      <c r="CS109" s="29"/>
      <c r="CT109" s="29"/>
      <c r="CU109" s="29">
        <v>2025</v>
      </c>
      <c r="CV109" s="34"/>
      <c r="CW109" s="34"/>
      <c r="CX109" s="34">
        <f>89</f>
        <v>89</v>
      </c>
      <c r="CY109" s="29"/>
      <c r="CZ109" s="29"/>
      <c r="DA109" s="29"/>
      <c r="DB109" s="29"/>
      <c r="DC109" s="29"/>
      <c r="DD109" s="29"/>
      <c r="DE109" s="29"/>
      <c r="DF109" s="29"/>
      <c r="DG109" s="31"/>
      <c r="DH109" s="34"/>
      <c r="DI109" s="34"/>
    </row>
    <row r="110" spans="1:113" ht="15.5">
      <c r="A110" s="29"/>
      <c r="B110" s="29"/>
      <c r="C110" s="29"/>
      <c r="D110" s="29"/>
      <c r="E110" s="29"/>
      <c r="F110" s="29"/>
      <c r="G110" s="29"/>
      <c r="H110" s="29">
        <v>2026</v>
      </c>
      <c r="I110" s="34">
        <f t="shared" ref="I110:I113" si="15">I109</f>
        <v>2162.1999999999998</v>
      </c>
      <c r="J110" s="29"/>
      <c r="K110" s="29"/>
      <c r="L110" s="29"/>
      <c r="M110" s="29"/>
      <c r="N110" s="29"/>
      <c r="O110" s="29"/>
      <c r="P110" s="29"/>
      <c r="Q110" s="29"/>
      <c r="R110" s="30">
        <v>2026</v>
      </c>
      <c r="S110" s="34"/>
      <c r="T110" s="34"/>
      <c r="U110" s="34">
        <f>(U108-U109)/4</f>
        <v>1054.25</v>
      </c>
      <c r="V110" s="29"/>
      <c r="W110" s="29"/>
      <c r="X110" s="29"/>
      <c r="Y110" s="29"/>
      <c r="Z110" s="29"/>
      <c r="AA110" s="29"/>
      <c r="AB110" s="29"/>
      <c r="AC110" s="29"/>
      <c r="AD110" s="30">
        <v>2026</v>
      </c>
      <c r="AE110" s="34"/>
      <c r="AF110" s="34">
        <f t="shared" ref="AF110:AF113" si="16">AF109</f>
        <v>1027567.8960000001</v>
      </c>
      <c r="AG110" s="29"/>
      <c r="AH110" s="29"/>
      <c r="AI110" s="29"/>
      <c r="AJ110" s="29"/>
      <c r="AK110" s="29"/>
      <c r="AL110" s="29"/>
      <c r="AM110" s="29"/>
      <c r="AN110" s="29"/>
      <c r="AO110" s="30">
        <v>2026</v>
      </c>
      <c r="AP110" s="34"/>
      <c r="AQ110" s="34"/>
      <c r="AR110" s="34">
        <f t="shared" ref="AR110:AR113" si="17">AR109</f>
        <v>22600</v>
      </c>
      <c r="AS110" s="29"/>
      <c r="AT110" s="29"/>
      <c r="AU110" s="29"/>
      <c r="AV110" s="29"/>
      <c r="AW110" s="29"/>
      <c r="AX110" s="29"/>
      <c r="AY110" s="29"/>
      <c r="AZ110" s="29"/>
      <c r="BA110" s="29">
        <v>2026</v>
      </c>
      <c r="BB110" s="34"/>
      <c r="BC110" s="34">
        <f>(BC108-BC109)/4</f>
        <v>3248</v>
      </c>
      <c r="BD110" s="29"/>
      <c r="BE110" s="29"/>
      <c r="BF110" s="29"/>
      <c r="BG110" s="29"/>
      <c r="BH110" s="29"/>
      <c r="BI110" s="29"/>
      <c r="BJ110" s="29"/>
      <c r="BK110" s="29"/>
      <c r="BL110" s="29">
        <v>2026</v>
      </c>
      <c r="BM110" s="34"/>
      <c r="BN110" s="34"/>
      <c r="BO110" s="34">
        <f>(BO108-BO109)/4</f>
        <v>26716</v>
      </c>
      <c r="BP110" s="29"/>
      <c r="BQ110" s="29"/>
      <c r="BR110" s="29"/>
      <c r="BS110" s="29"/>
      <c r="BT110" s="29"/>
      <c r="BU110" s="29"/>
      <c r="BV110" s="29"/>
      <c r="BW110" s="29"/>
      <c r="BX110" s="29">
        <v>2026</v>
      </c>
      <c r="BY110" s="34"/>
      <c r="BZ110" s="34"/>
      <c r="CA110" s="34">
        <v>2</v>
      </c>
      <c r="CB110" s="29"/>
      <c r="CC110" s="29"/>
      <c r="CD110" s="29"/>
      <c r="CE110" s="29"/>
      <c r="CF110" s="29"/>
      <c r="CG110" s="29"/>
      <c r="CH110" s="29"/>
      <c r="CI110" s="29"/>
      <c r="CJ110" s="29">
        <v>2026</v>
      </c>
      <c r="CK110" s="34"/>
      <c r="CL110" s="34">
        <f>200/4</f>
        <v>50</v>
      </c>
      <c r="CM110" s="29"/>
      <c r="CN110" s="29"/>
      <c r="CO110" s="29"/>
      <c r="CP110" s="29"/>
      <c r="CQ110" s="29"/>
      <c r="CR110" s="29"/>
      <c r="CS110" s="29"/>
      <c r="CT110" s="29"/>
      <c r="CU110" s="29">
        <v>2026</v>
      </c>
      <c r="CV110" s="34"/>
      <c r="CW110" s="34"/>
      <c r="CX110" s="34">
        <f>200/4</f>
        <v>50</v>
      </c>
      <c r="CY110" s="29"/>
      <c r="CZ110" s="29"/>
      <c r="DA110" s="29"/>
      <c r="DB110" s="29"/>
      <c r="DC110" s="29"/>
      <c r="DD110" s="29"/>
      <c r="DE110" s="29"/>
      <c r="DF110" s="29"/>
      <c r="DG110" s="31"/>
      <c r="DH110" s="34"/>
      <c r="DI110" s="34"/>
    </row>
    <row r="111" spans="1:113" ht="15.5">
      <c r="A111" s="29"/>
      <c r="B111" s="29"/>
      <c r="C111" s="29"/>
      <c r="D111" s="29"/>
      <c r="E111" s="29"/>
      <c r="F111" s="29"/>
      <c r="G111" s="29"/>
      <c r="H111" s="29">
        <v>2027</v>
      </c>
      <c r="I111" s="34">
        <f t="shared" si="15"/>
        <v>2162.1999999999998</v>
      </c>
      <c r="J111" s="29"/>
      <c r="K111" s="29"/>
      <c r="L111" s="29"/>
      <c r="M111" s="29"/>
      <c r="N111" s="29"/>
      <c r="O111" s="29"/>
      <c r="P111" s="29"/>
      <c r="Q111" s="29"/>
      <c r="R111" s="30">
        <v>2027</v>
      </c>
      <c r="S111" s="34"/>
      <c r="T111" s="34"/>
      <c r="U111" s="34">
        <f t="shared" ref="U111:U113" si="18">U110</f>
        <v>1054.25</v>
      </c>
      <c r="V111" s="29"/>
      <c r="W111" s="29"/>
      <c r="X111" s="29"/>
      <c r="Y111" s="29"/>
      <c r="Z111" s="29"/>
      <c r="AA111" s="29"/>
      <c r="AB111" s="29"/>
      <c r="AC111" s="29"/>
      <c r="AD111" s="30">
        <v>2027</v>
      </c>
      <c r="AE111" s="34"/>
      <c r="AF111" s="34">
        <f t="shared" si="16"/>
        <v>1027567.8960000001</v>
      </c>
      <c r="AG111" s="29"/>
      <c r="AH111" s="29"/>
      <c r="AI111" s="29"/>
      <c r="AJ111" s="29"/>
      <c r="AK111" s="29"/>
      <c r="AL111" s="29"/>
      <c r="AM111" s="29"/>
      <c r="AN111" s="29"/>
      <c r="AO111" s="30">
        <v>2027</v>
      </c>
      <c r="AP111" s="34"/>
      <c r="AQ111" s="34"/>
      <c r="AR111" s="34">
        <f t="shared" si="17"/>
        <v>22600</v>
      </c>
      <c r="AS111" s="29"/>
      <c r="AT111" s="29"/>
      <c r="AU111" s="29"/>
      <c r="AV111" s="29"/>
      <c r="AW111" s="29"/>
      <c r="AX111" s="29"/>
      <c r="AY111" s="29"/>
      <c r="AZ111" s="29"/>
      <c r="BA111" s="29">
        <v>2027</v>
      </c>
      <c r="BB111" s="34"/>
      <c r="BC111" s="34">
        <f t="shared" ref="BC111:BC113" si="19">BC110</f>
        <v>3248</v>
      </c>
      <c r="BD111" s="29"/>
      <c r="BE111" s="29"/>
      <c r="BF111" s="29"/>
      <c r="BG111" s="29"/>
      <c r="BH111" s="29"/>
      <c r="BI111" s="29"/>
      <c r="BJ111" s="29"/>
      <c r="BK111" s="29"/>
      <c r="BL111" s="29">
        <v>2027</v>
      </c>
      <c r="BM111" s="34"/>
      <c r="BN111" s="34"/>
      <c r="BO111" s="34">
        <f t="shared" ref="BO111:BO113" si="20">BO110</f>
        <v>26716</v>
      </c>
      <c r="BP111" s="29"/>
      <c r="BQ111" s="29"/>
      <c r="BR111" s="29"/>
      <c r="BS111" s="29"/>
      <c r="BT111" s="29"/>
      <c r="BU111" s="29"/>
      <c r="BV111" s="29"/>
      <c r="BW111" s="29"/>
      <c r="BX111" s="29">
        <v>2027</v>
      </c>
      <c r="BY111" s="34"/>
      <c r="BZ111" s="34"/>
      <c r="CA111" s="34">
        <v>2</v>
      </c>
      <c r="CB111" s="29"/>
      <c r="CC111" s="29"/>
      <c r="CD111" s="29"/>
      <c r="CE111" s="29"/>
      <c r="CF111" s="29"/>
      <c r="CG111" s="29"/>
      <c r="CH111" s="29"/>
      <c r="CI111" s="29"/>
      <c r="CJ111" s="29">
        <v>2027</v>
      </c>
      <c r="CK111" s="34"/>
      <c r="CL111" s="34">
        <f t="shared" ref="CL111:CL113" si="21">CL110</f>
        <v>50</v>
      </c>
      <c r="CM111" s="29"/>
      <c r="CN111" s="29"/>
      <c r="CO111" s="29"/>
      <c r="CP111" s="29"/>
      <c r="CQ111" s="29"/>
      <c r="CR111" s="29"/>
      <c r="CS111" s="29"/>
      <c r="CT111" s="29"/>
      <c r="CU111" s="29">
        <v>2027</v>
      </c>
      <c r="CV111" s="34"/>
      <c r="CW111" s="34"/>
      <c r="CX111" s="34">
        <f t="shared" ref="CX111:CX113" si="22">CX110</f>
        <v>50</v>
      </c>
      <c r="CY111" s="29"/>
      <c r="CZ111" s="29"/>
      <c r="DA111" s="29"/>
      <c r="DB111" s="29"/>
      <c r="DC111" s="29"/>
      <c r="DD111" s="29"/>
      <c r="DE111" s="29"/>
      <c r="DF111" s="29"/>
      <c r="DG111" s="31"/>
      <c r="DH111" s="34"/>
      <c r="DI111" s="34"/>
    </row>
    <row r="112" spans="1:113" ht="15.5">
      <c r="A112" s="29"/>
      <c r="B112" s="29"/>
      <c r="C112" s="29"/>
      <c r="D112" s="29"/>
      <c r="E112" s="29"/>
      <c r="F112" s="29"/>
      <c r="G112" s="29"/>
      <c r="H112" s="29">
        <v>2028</v>
      </c>
      <c r="I112" s="34">
        <f t="shared" si="15"/>
        <v>2162.1999999999998</v>
      </c>
      <c r="J112" s="29"/>
      <c r="K112" s="29"/>
      <c r="L112" s="29"/>
      <c r="M112" s="29"/>
      <c r="N112" s="29"/>
      <c r="O112" s="29"/>
      <c r="P112" s="29"/>
      <c r="Q112" s="29"/>
      <c r="R112" s="30">
        <v>2028</v>
      </c>
      <c r="S112" s="34"/>
      <c r="T112" s="34"/>
      <c r="U112" s="34">
        <f t="shared" si="18"/>
        <v>1054.25</v>
      </c>
      <c r="V112" s="29"/>
      <c r="W112" s="29"/>
      <c r="X112" s="29"/>
      <c r="Y112" s="29"/>
      <c r="Z112" s="29"/>
      <c r="AA112" s="29"/>
      <c r="AB112" s="29"/>
      <c r="AC112" s="29"/>
      <c r="AD112" s="30">
        <v>2028</v>
      </c>
      <c r="AE112" s="34"/>
      <c r="AF112" s="34">
        <f t="shared" si="16"/>
        <v>1027567.8960000001</v>
      </c>
      <c r="AG112" s="29"/>
      <c r="AH112" s="29"/>
      <c r="AI112" s="29"/>
      <c r="AJ112" s="29"/>
      <c r="AK112" s="29"/>
      <c r="AL112" s="29"/>
      <c r="AM112" s="29"/>
      <c r="AN112" s="29"/>
      <c r="AO112" s="30">
        <v>2028</v>
      </c>
      <c r="AP112" s="34"/>
      <c r="AQ112" s="34"/>
      <c r="AR112" s="34">
        <f t="shared" si="17"/>
        <v>22600</v>
      </c>
      <c r="AS112" s="29"/>
      <c r="AT112" s="29"/>
      <c r="AU112" s="29"/>
      <c r="AV112" s="29"/>
      <c r="AW112" s="29"/>
      <c r="AX112" s="29"/>
      <c r="AY112" s="29"/>
      <c r="AZ112" s="29"/>
      <c r="BA112" s="29">
        <v>2028</v>
      </c>
      <c r="BB112" s="34"/>
      <c r="BC112" s="34">
        <f t="shared" si="19"/>
        <v>3248</v>
      </c>
      <c r="BD112" s="29"/>
      <c r="BE112" s="29"/>
      <c r="BF112" s="29"/>
      <c r="BG112" s="29"/>
      <c r="BH112" s="29"/>
      <c r="BI112" s="29"/>
      <c r="BJ112" s="29"/>
      <c r="BK112" s="29"/>
      <c r="BL112" s="29">
        <v>2028</v>
      </c>
      <c r="BM112" s="34"/>
      <c r="BN112" s="34"/>
      <c r="BO112" s="34">
        <f t="shared" si="20"/>
        <v>26716</v>
      </c>
      <c r="BP112" s="29"/>
      <c r="BQ112" s="29"/>
      <c r="BR112" s="29"/>
      <c r="BS112" s="29"/>
      <c r="BT112" s="29"/>
      <c r="BU112" s="29"/>
      <c r="BV112" s="29"/>
      <c r="BW112" s="29"/>
      <c r="BX112" s="29">
        <v>2028</v>
      </c>
      <c r="BY112" s="34"/>
      <c r="BZ112" s="34"/>
      <c r="CA112" s="34">
        <v>2</v>
      </c>
      <c r="CB112" s="29"/>
      <c r="CC112" s="29"/>
      <c r="CD112" s="29"/>
      <c r="CE112" s="29"/>
      <c r="CF112" s="29"/>
      <c r="CG112" s="29"/>
      <c r="CH112" s="29"/>
      <c r="CI112" s="29"/>
      <c r="CJ112" s="29">
        <v>2028</v>
      </c>
      <c r="CK112" s="34"/>
      <c r="CL112" s="34">
        <f t="shared" si="21"/>
        <v>50</v>
      </c>
      <c r="CM112" s="29"/>
      <c r="CN112" s="29"/>
      <c r="CO112" s="29"/>
      <c r="CP112" s="29"/>
      <c r="CQ112" s="29"/>
      <c r="CR112" s="29"/>
      <c r="CS112" s="29"/>
      <c r="CT112" s="29"/>
      <c r="CU112" s="29">
        <v>2028</v>
      </c>
      <c r="CV112" s="34"/>
      <c r="CW112" s="34"/>
      <c r="CX112" s="34">
        <f t="shared" si="22"/>
        <v>50</v>
      </c>
      <c r="CY112" s="29"/>
      <c r="CZ112" s="29"/>
      <c r="DA112" s="29"/>
      <c r="DB112" s="29"/>
      <c r="DC112" s="29"/>
      <c r="DD112" s="29"/>
      <c r="DE112" s="29"/>
      <c r="DF112" s="29"/>
      <c r="DG112" s="31"/>
      <c r="DH112" s="34"/>
      <c r="DI112" s="34"/>
    </row>
    <row r="113" spans="1:113" ht="15.5">
      <c r="A113" s="29"/>
      <c r="B113" s="29"/>
      <c r="C113" s="29"/>
      <c r="D113" s="29"/>
      <c r="E113" s="29"/>
      <c r="F113" s="29"/>
      <c r="G113" s="29"/>
      <c r="H113" s="29">
        <v>2029</v>
      </c>
      <c r="I113" s="34">
        <f t="shared" si="15"/>
        <v>2162.1999999999998</v>
      </c>
      <c r="J113" s="29"/>
      <c r="K113" s="29"/>
      <c r="L113" s="29"/>
      <c r="M113" s="29"/>
      <c r="N113" s="29"/>
      <c r="O113" s="29"/>
      <c r="P113" s="29"/>
      <c r="Q113" s="29"/>
      <c r="R113" s="30">
        <v>2029</v>
      </c>
      <c r="S113" s="34"/>
      <c r="T113" s="34"/>
      <c r="U113" s="34">
        <f t="shared" si="18"/>
        <v>1054.25</v>
      </c>
      <c r="V113" s="29"/>
      <c r="W113" s="29"/>
      <c r="X113" s="29"/>
      <c r="Y113" s="29"/>
      <c r="Z113" s="29"/>
      <c r="AA113" s="29"/>
      <c r="AB113" s="29"/>
      <c r="AC113" s="29"/>
      <c r="AD113" s="30">
        <v>2029</v>
      </c>
      <c r="AE113" s="34"/>
      <c r="AF113" s="34">
        <f t="shared" si="16"/>
        <v>1027567.8960000001</v>
      </c>
      <c r="AG113" s="29"/>
      <c r="AH113" s="29"/>
      <c r="AI113" s="29"/>
      <c r="AJ113" s="29"/>
      <c r="AK113" s="29"/>
      <c r="AL113" s="29"/>
      <c r="AM113" s="29"/>
      <c r="AN113" s="29"/>
      <c r="AO113" s="30">
        <v>2029</v>
      </c>
      <c r="AP113" s="34"/>
      <c r="AQ113" s="34"/>
      <c r="AR113" s="34">
        <f t="shared" si="17"/>
        <v>22600</v>
      </c>
      <c r="AS113" s="29"/>
      <c r="AT113" s="29"/>
      <c r="AU113" s="29"/>
      <c r="AV113" s="29"/>
      <c r="AW113" s="29"/>
      <c r="AX113" s="29"/>
      <c r="AY113" s="29"/>
      <c r="AZ113" s="29"/>
      <c r="BA113" s="29">
        <v>2029</v>
      </c>
      <c r="BB113" s="34"/>
      <c r="BC113" s="34">
        <f t="shared" si="19"/>
        <v>3248</v>
      </c>
      <c r="BD113" s="29"/>
      <c r="BE113" s="29"/>
      <c r="BF113" s="29"/>
      <c r="BG113" s="29"/>
      <c r="BH113" s="29"/>
      <c r="BI113" s="29"/>
      <c r="BJ113" s="29"/>
      <c r="BK113" s="29"/>
      <c r="BL113" s="29">
        <v>2029</v>
      </c>
      <c r="BM113" s="34"/>
      <c r="BN113" s="34"/>
      <c r="BO113" s="34">
        <f t="shared" si="20"/>
        <v>26716</v>
      </c>
      <c r="BP113" s="29"/>
      <c r="BQ113" s="29"/>
      <c r="BR113" s="29"/>
      <c r="BS113" s="29"/>
      <c r="BT113" s="29"/>
      <c r="BU113" s="29"/>
      <c r="BV113" s="29"/>
      <c r="BW113" s="29"/>
      <c r="BX113" s="29">
        <v>2029</v>
      </c>
      <c r="BY113" s="34"/>
      <c r="BZ113" s="34"/>
      <c r="CA113" s="34">
        <f>CA112</f>
        <v>2</v>
      </c>
      <c r="CB113" s="29"/>
      <c r="CC113" s="29"/>
      <c r="CD113" s="29"/>
      <c r="CE113" s="29"/>
      <c r="CF113" s="29"/>
      <c r="CG113" s="29"/>
      <c r="CH113" s="29"/>
      <c r="CI113" s="29"/>
      <c r="CJ113" s="29">
        <v>2029</v>
      </c>
      <c r="CK113" s="34"/>
      <c r="CL113" s="34">
        <f t="shared" si="21"/>
        <v>50</v>
      </c>
      <c r="CM113" s="29"/>
      <c r="CN113" s="29"/>
      <c r="CO113" s="29"/>
      <c r="CP113" s="29"/>
      <c r="CQ113" s="29"/>
      <c r="CR113" s="29"/>
      <c r="CS113" s="29"/>
      <c r="CT113" s="29"/>
      <c r="CU113" s="29">
        <v>2029</v>
      </c>
      <c r="CV113" s="34"/>
      <c r="CW113" s="34"/>
      <c r="CX113" s="34">
        <f t="shared" si="22"/>
        <v>50</v>
      </c>
      <c r="CY113" s="29"/>
      <c r="CZ113" s="29"/>
      <c r="DA113" s="29"/>
      <c r="DB113" s="29"/>
      <c r="DC113" s="29"/>
      <c r="DD113" s="29"/>
      <c r="DE113" s="29"/>
      <c r="DF113" s="29"/>
      <c r="DG113" s="31"/>
      <c r="DH113" s="34"/>
      <c r="DI113" s="34"/>
    </row>
    <row r="114" spans="1:113" ht="15.5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30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30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30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31"/>
      <c r="DH114" s="29"/>
      <c r="DI114" s="29"/>
    </row>
    <row r="115" spans="1:113" ht="15.5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32">
        <v>0.2</v>
      </c>
      <c r="M115" s="29">
        <f t="shared" ref="M115:R115" si="23">M106*20%</f>
        <v>398.40000000000003</v>
      </c>
      <c r="N115" s="29">
        <f t="shared" si="23"/>
        <v>427</v>
      </c>
      <c r="O115" s="29">
        <f t="shared" si="23"/>
        <v>1066.8</v>
      </c>
      <c r="P115" s="29">
        <f t="shared" si="23"/>
        <v>418</v>
      </c>
      <c r="Q115" s="29">
        <f t="shared" si="23"/>
        <v>702.2</v>
      </c>
      <c r="R115" s="30">
        <f t="shared" si="23"/>
        <v>569.4</v>
      </c>
      <c r="S115" s="29"/>
      <c r="T115" s="29"/>
      <c r="U115" s="29"/>
      <c r="V115" s="29"/>
      <c r="W115" s="29"/>
      <c r="X115" s="32">
        <v>0.2</v>
      </c>
      <c r="Y115" s="29">
        <f t="shared" ref="Y115:AD115" si="24">Y106*50%</f>
        <v>48.5</v>
      </c>
      <c r="Z115" s="29">
        <f t="shared" si="24"/>
        <v>122.5</v>
      </c>
      <c r="AA115" s="29">
        <f t="shared" si="24"/>
        <v>194</v>
      </c>
      <c r="AB115" s="29">
        <f t="shared" si="24"/>
        <v>87</v>
      </c>
      <c r="AC115" s="29">
        <f t="shared" si="24"/>
        <v>155.5</v>
      </c>
      <c r="AD115" s="30">
        <f t="shared" si="24"/>
        <v>56.5</v>
      </c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30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32">
        <v>0.2</v>
      </c>
      <c r="BS115" s="29">
        <f>BR106/5</f>
        <v>272</v>
      </c>
      <c r="BT115" s="29">
        <f t="shared" ref="BT115:BX115" si="25">BT106*50%</f>
        <v>0</v>
      </c>
      <c r="BU115" s="29">
        <f t="shared" si="25"/>
        <v>0</v>
      </c>
      <c r="BV115" s="29">
        <f t="shared" si="25"/>
        <v>0</v>
      </c>
      <c r="BW115" s="29">
        <f t="shared" si="25"/>
        <v>0</v>
      </c>
      <c r="BX115" s="29">
        <f t="shared" si="25"/>
        <v>0</v>
      </c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31"/>
      <c r="DH115" s="29"/>
      <c r="DI115" s="29"/>
    </row>
    <row r="116" spans="1:113" ht="15.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30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30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30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31"/>
      <c r="DH116" s="29"/>
      <c r="DI116" s="29"/>
    </row>
    <row r="117" spans="1:113" ht="15.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30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30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30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31"/>
      <c r="DH117" s="29"/>
      <c r="DI117" s="29"/>
    </row>
    <row r="118" spans="1:113" ht="15.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30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30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30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31"/>
      <c r="DH118" s="29"/>
      <c r="DI118" s="29"/>
    </row>
    <row r="119" spans="1:113" ht="15.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30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30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30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31"/>
      <c r="DH119" s="29"/>
      <c r="DI119" s="29"/>
    </row>
    <row r="120" spans="1:113" ht="15.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30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30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30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31"/>
      <c r="DH120" s="29"/>
      <c r="DI120" s="29"/>
    </row>
    <row r="121" spans="1:113" ht="15.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30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30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30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31"/>
      <c r="DH121" s="29"/>
      <c r="DI121" s="29"/>
    </row>
    <row r="122" spans="1:113" ht="15.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30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30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30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31"/>
      <c r="DH122" s="29"/>
      <c r="DI122" s="29"/>
    </row>
    <row r="123" spans="1:113" ht="15.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30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30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30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31"/>
      <c r="DH123" s="29"/>
      <c r="DI123" s="29"/>
    </row>
    <row r="124" spans="1:113" ht="15.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30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30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30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31"/>
      <c r="DH124" s="29"/>
      <c r="DI124" s="29"/>
    </row>
    <row r="125" spans="1:113" ht="15.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30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30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30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31"/>
      <c r="DH125" s="29"/>
      <c r="DI125" s="29"/>
    </row>
    <row r="126" spans="1:113" ht="15.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30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30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30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31"/>
      <c r="DH126" s="29"/>
      <c r="DI126" s="29"/>
    </row>
    <row r="127" spans="1:113" ht="15.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30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30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30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31"/>
      <c r="DH127" s="29"/>
      <c r="DI127" s="29"/>
    </row>
    <row r="128" spans="1:113" ht="15.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30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30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30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31"/>
      <c r="DH128" s="29"/>
      <c r="DI128" s="29"/>
    </row>
    <row r="129" spans="1:113" ht="15.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30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30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30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31"/>
      <c r="DH129" s="29"/>
      <c r="DI129" s="29"/>
    </row>
    <row r="130" spans="1:113" ht="15.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30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30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30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31"/>
      <c r="DH130" s="29"/>
      <c r="DI130" s="29"/>
    </row>
    <row r="131" spans="1:113" ht="15.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30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30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30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31"/>
      <c r="DH131" s="29"/>
      <c r="DI131" s="29"/>
    </row>
    <row r="132" spans="1:113" ht="15.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30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30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30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31"/>
      <c r="DH132" s="29"/>
      <c r="DI132" s="29"/>
    </row>
    <row r="133" spans="1:113" ht="15.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30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30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30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31"/>
      <c r="DH133" s="29"/>
      <c r="DI133" s="29"/>
    </row>
    <row r="134" spans="1:113" ht="15.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30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30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30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31"/>
      <c r="DH134" s="29"/>
      <c r="DI134" s="29"/>
    </row>
    <row r="135" spans="1:113" ht="15.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30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30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30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31"/>
      <c r="DH135" s="29"/>
      <c r="DI135" s="29"/>
    </row>
    <row r="136" spans="1:113" ht="15.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30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30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30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31"/>
      <c r="DH136" s="29"/>
      <c r="DI136" s="29"/>
    </row>
    <row r="137" spans="1:113" ht="15.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30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30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30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31"/>
      <c r="DH137" s="29"/>
      <c r="DI137" s="29"/>
    </row>
    <row r="138" spans="1:113" ht="15.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30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30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30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31"/>
      <c r="DH138" s="29"/>
      <c r="DI138" s="29"/>
    </row>
    <row r="139" spans="1:113" ht="15.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30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30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30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31"/>
      <c r="DH139" s="29"/>
      <c r="DI139" s="29"/>
    </row>
    <row r="140" spans="1:113" ht="15.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30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30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30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31"/>
      <c r="DH140" s="29"/>
      <c r="DI140" s="29"/>
    </row>
    <row r="141" spans="1:113" ht="15.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30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30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30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31"/>
      <c r="DH141" s="29"/>
      <c r="DI141" s="29"/>
    </row>
    <row r="142" spans="1:113" ht="15.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30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30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30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31"/>
      <c r="DH142" s="29"/>
      <c r="DI142" s="29"/>
    </row>
    <row r="143" spans="1:113" ht="15.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30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30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30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31"/>
      <c r="DH143" s="29"/>
      <c r="DI143" s="29"/>
    </row>
    <row r="144" spans="1:113" ht="15.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30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30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30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31"/>
      <c r="DH144" s="29"/>
      <c r="DI144" s="29"/>
    </row>
    <row r="145" spans="1:113" ht="15.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30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30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30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31"/>
      <c r="DH145" s="29"/>
      <c r="DI145" s="29"/>
    </row>
    <row r="146" spans="1:113" ht="15.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30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30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30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31"/>
      <c r="DH146" s="29"/>
      <c r="DI146" s="29"/>
    </row>
    <row r="147" spans="1:113" ht="15.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30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30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30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31"/>
      <c r="DH147" s="29"/>
      <c r="DI147" s="29"/>
    </row>
    <row r="148" spans="1:113" ht="15.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30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30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30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31"/>
      <c r="DH148" s="29"/>
      <c r="DI148" s="29"/>
    </row>
    <row r="149" spans="1:113" ht="15.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30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30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30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31"/>
      <c r="DH149" s="29"/>
      <c r="DI149" s="29"/>
    </row>
    <row r="150" spans="1:113" ht="15.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30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30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30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31"/>
      <c r="DH150" s="29"/>
      <c r="DI150" s="29"/>
    </row>
    <row r="151" spans="1:113" ht="15.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30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30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30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31"/>
      <c r="DH151" s="29"/>
      <c r="DI151" s="29"/>
    </row>
    <row r="152" spans="1:113" ht="15.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30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30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30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31"/>
      <c r="DH152" s="29"/>
      <c r="DI152" s="29"/>
    </row>
    <row r="153" spans="1:113" ht="15.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30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30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30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31"/>
      <c r="DH153" s="29"/>
      <c r="DI153" s="29"/>
    </row>
    <row r="154" spans="1:113" ht="15.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30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30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30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31"/>
      <c r="DH154" s="29"/>
      <c r="DI154" s="29"/>
    </row>
    <row r="155" spans="1:113" ht="15.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30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30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30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31"/>
      <c r="DH155" s="29"/>
      <c r="DI155" s="29"/>
    </row>
    <row r="156" spans="1:113" ht="15.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30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30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30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31"/>
      <c r="DH156" s="29"/>
      <c r="DI156" s="29"/>
    </row>
    <row r="157" spans="1:113" ht="15.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30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30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30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31"/>
      <c r="DH157" s="29"/>
      <c r="DI157" s="29"/>
    </row>
    <row r="158" spans="1:113" ht="15.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30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30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30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31"/>
      <c r="DH158" s="29"/>
      <c r="DI158" s="29"/>
    </row>
    <row r="159" spans="1:113" ht="15.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30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30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30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31"/>
      <c r="DH159" s="29"/>
      <c r="DI159" s="29"/>
    </row>
    <row r="160" spans="1:113" ht="15.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30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30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30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31"/>
      <c r="DH160" s="29"/>
      <c r="DI160" s="29"/>
    </row>
    <row r="161" spans="1:113" ht="15.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30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30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30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31"/>
      <c r="DH161" s="29"/>
      <c r="DI161" s="29"/>
    </row>
    <row r="162" spans="1:113" ht="15.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30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30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30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31"/>
      <c r="DH162" s="29"/>
      <c r="DI162" s="29"/>
    </row>
    <row r="163" spans="1:113" ht="15.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30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30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30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31"/>
      <c r="DH163" s="29"/>
      <c r="DI163" s="29"/>
    </row>
    <row r="164" spans="1:113" ht="15.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30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30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30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31"/>
      <c r="DH164" s="29"/>
      <c r="DI164" s="29"/>
    </row>
    <row r="165" spans="1:113" ht="15.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30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30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30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31"/>
      <c r="DH165" s="29"/>
      <c r="DI165" s="29"/>
    </row>
    <row r="166" spans="1:113" ht="15.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30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30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30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31"/>
      <c r="DH166" s="29"/>
      <c r="DI166" s="29"/>
    </row>
    <row r="167" spans="1:113" ht="15.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30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30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30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31"/>
      <c r="DH167" s="29"/>
      <c r="DI167" s="29"/>
    </row>
    <row r="168" spans="1:113" ht="15.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30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30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30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31"/>
      <c r="DH168" s="29"/>
      <c r="DI168" s="29"/>
    </row>
    <row r="169" spans="1:113" ht="15.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30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30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30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31"/>
      <c r="DH169" s="29"/>
      <c r="DI169" s="29"/>
    </row>
    <row r="170" spans="1:113" ht="15.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30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30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30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31"/>
      <c r="DH170" s="29"/>
      <c r="DI170" s="29"/>
    </row>
    <row r="171" spans="1:113" ht="15.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30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30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30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31"/>
      <c r="DH171" s="29"/>
      <c r="DI171" s="29"/>
    </row>
    <row r="172" spans="1:113" ht="15.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30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30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30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31"/>
      <c r="DH172" s="29"/>
      <c r="DI172" s="29"/>
    </row>
    <row r="173" spans="1:113" ht="15.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30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30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30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31"/>
      <c r="DH173" s="29"/>
      <c r="DI173" s="29"/>
    </row>
    <row r="174" spans="1:113" ht="15.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30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30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30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31"/>
      <c r="DH174" s="29"/>
      <c r="DI174" s="29"/>
    </row>
    <row r="175" spans="1:113" ht="15.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30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30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30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29"/>
      <c r="CC175" s="29"/>
      <c r="CD175" s="29"/>
      <c r="CE175" s="29"/>
      <c r="CF175" s="29"/>
      <c r="CG175" s="29"/>
      <c r="CH175" s="29"/>
      <c r="CI175" s="29"/>
      <c r="CJ175" s="29"/>
      <c r="CK175" s="29"/>
      <c r="CL175" s="29"/>
      <c r="CM175" s="29"/>
      <c r="CN175" s="29"/>
      <c r="CO175" s="29"/>
      <c r="CP175" s="29"/>
      <c r="CQ175" s="29"/>
      <c r="CR175" s="29"/>
      <c r="CS175" s="29"/>
      <c r="CT175" s="29"/>
      <c r="CU175" s="29"/>
      <c r="CV175" s="29"/>
      <c r="CW175" s="29"/>
      <c r="CX175" s="29"/>
      <c r="CY175" s="29"/>
      <c r="CZ175" s="29"/>
      <c r="DA175" s="29"/>
      <c r="DB175" s="29"/>
      <c r="DC175" s="29"/>
      <c r="DD175" s="29"/>
      <c r="DE175" s="29"/>
      <c r="DF175" s="29"/>
      <c r="DG175" s="31"/>
      <c r="DH175" s="29"/>
      <c r="DI175" s="29"/>
    </row>
    <row r="176" spans="1:113" ht="15.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30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30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30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31"/>
      <c r="DH176" s="29"/>
      <c r="DI176" s="29"/>
    </row>
    <row r="177" spans="1:113" ht="15.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30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30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30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9"/>
      <c r="BQ177" s="29"/>
      <c r="BR177" s="29"/>
      <c r="BS177" s="29"/>
      <c r="BT177" s="29"/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/>
      <c r="CF177" s="29"/>
      <c r="CG177" s="29"/>
      <c r="CH177" s="29"/>
      <c r="CI177" s="29"/>
      <c r="CJ177" s="29"/>
      <c r="CK177" s="29"/>
      <c r="CL177" s="29"/>
      <c r="CM177" s="29"/>
      <c r="CN177" s="29"/>
      <c r="CO177" s="29"/>
      <c r="CP177" s="29"/>
      <c r="CQ177" s="29"/>
      <c r="CR177" s="29"/>
      <c r="CS177" s="29"/>
      <c r="CT177" s="29"/>
      <c r="CU177" s="29"/>
      <c r="CV177" s="29"/>
      <c r="CW177" s="29"/>
      <c r="CX177" s="29"/>
      <c r="CY177" s="29"/>
      <c r="CZ177" s="29"/>
      <c r="DA177" s="29"/>
      <c r="DB177" s="29"/>
      <c r="DC177" s="29"/>
      <c r="DD177" s="29"/>
      <c r="DE177" s="29"/>
      <c r="DF177" s="29"/>
      <c r="DG177" s="31"/>
      <c r="DH177" s="29"/>
      <c r="DI177" s="29"/>
    </row>
    <row r="178" spans="1:113" ht="15.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30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30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30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29"/>
      <c r="CN178" s="29"/>
      <c r="CO178" s="29"/>
      <c r="CP178" s="29"/>
      <c r="CQ178" s="29"/>
      <c r="CR178" s="29"/>
      <c r="CS178" s="29"/>
      <c r="CT178" s="29"/>
      <c r="CU178" s="29"/>
      <c r="CV178" s="29"/>
      <c r="CW178" s="29"/>
      <c r="CX178" s="29"/>
      <c r="CY178" s="29"/>
      <c r="CZ178" s="29"/>
      <c r="DA178" s="29"/>
      <c r="DB178" s="29"/>
      <c r="DC178" s="29"/>
      <c r="DD178" s="29"/>
      <c r="DE178" s="29"/>
      <c r="DF178" s="29"/>
      <c r="DG178" s="31"/>
      <c r="DH178" s="29"/>
      <c r="DI178" s="29"/>
    </row>
    <row r="179" spans="1:113" ht="15.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30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30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30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9"/>
      <c r="BQ179" s="29"/>
      <c r="BR179" s="29"/>
      <c r="BS179" s="29"/>
      <c r="BT179" s="29"/>
      <c r="BU179" s="29"/>
      <c r="BV179" s="29"/>
      <c r="BW179" s="29"/>
      <c r="BX179" s="29"/>
      <c r="BY179" s="29"/>
      <c r="BZ179" s="29"/>
      <c r="CA179" s="29"/>
      <c r="CB179" s="29"/>
      <c r="CC179" s="29"/>
      <c r="CD179" s="29"/>
      <c r="CE179" s="29"/>
      <c r="CF179" s="29"/>
      <c r="CG179" s="29"/>
      <c r="CH179" s="29"/>
      <c r="CI179" s="29"/>
      <c r="CJ179" s="29"/>
      <c r="CK179" s="29"/>
      <c r="CL179" s="29"/>
      <c r="CM179" s="29"/>
      <c r="CN179" s="29"/>
      <c r="CO179" s="29"/>
      <c r="CP179" s="29"/>
      <c r="CQ179" s="29"/>
      <c r="CR179" s="29"/>
      <c r="CS179" s="29"/>
      <c r="CT179" s="29"/>
      <c r="CU179" s="29"/>
      <c r="CV179" s="29"/>
      <c r="CW179" s="29"/>
      <c r="CX179" s="29"/>
      <c r="CY179" s="29"/>
      <c r="CZ179" s="29"/>
      <c r="DA179" s="29"/>
      <c r="DB179" s="29"/>
      <c r="DC179" s="29"/>
      <c r="DD179" s="29"/>
      <c r="DE179" s="29"/>
      <c r="DF179" s="29"/>
      <c r="DG179" s="31"/>
      <c r="DH179" s="29"/>
      <c r="DI179" s="29"/>
    </row>
    <row r="180" spans="1:113" ht="15.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30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30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30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29"/>
      <c r="CG180" s="29"/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29"/>
      <c r="CS180" s="29"/>
      <c r="CT180" s="29"/>
      <c r="CU180" s="29"/>
      <c r="CV180" s="29"/>
      <c r="CW180" s="29"/>
      <c r="CX180" s="29"/>
      <c r="CY180" s="29"/>
      <c r="CZ180" s="29"/>
      <c r="DA180" s="29"/>
      <c r="DB180" s="29"/>
      <c r="DC180" s="29"/>
      <c r="DD180" s="29"/>
      <c r="DE180" s="29"/>
      <c r="DF180" s="29"/>
      <c r="DG180" s="31"/>
      <c r="DH180" s="29"/>
      <c r="DI180" s="29"/>
    </row>
    <row r="181" spans="1:113" ht="15.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30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30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30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9"/>
      <c r="BQ181" s="29"/>
      <c r="BR181" s="29"/>
      <c r="BS181" s="29"/>
      <c r="BT181" s="29"/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/>
      <c r="CF181" s="29"/>
      <c r="CG181" s="29"/>
      <c r="CH181" s="29"/>
      <c r="CI181" s="29"/>
      <c r="CJ181" s="29"/>
      <c r="CK181" s="29"/>
      <c r="CL181" s="29"/>
      <c r="CM181" s="29"/>
      <c r="CN181" s="29"/>
      <c r="CO181" s="29"/>
      <c r="CP181" s="29"/>
      <c r="CQ181" s="29"/>
      <c r="CR181" s="29"/>
      <c r="CS181" s="29"/>
      <c r="CT181" s="29"/>
      <c r="CU181" s="29"/>
      <c r="CV181" s="29"/>
      <c r="CW181" s="29"/>
      <c r="CX181" s="29"/>
      <c r="CY181" s="29"/>
      <c r="CZ181" s="29"/>
      <c r="DA181" s="29"/>
      <c r="DB181" s="29"/>
      <c r="DC181" s="29"/>
      <c r="DD181" s="29"/>
      <c r="DE181" s="29"/>
      <c r="DF181" s="29"/>
      <c r="DG181" s="31"/>
      <c r="DH181" s="29"/>
      <c r="DI181" s="29"/>
    </row>
    <row r="182" spans="1:113" ht="15.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30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30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30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/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29"/>
      <c r="CN182" s="29"/>
      <c r="CO182" s="29"/>
      <c r="CP182" s="29"/>
      <c r="CQ182" s="29"/>
      <c r="CR182" s="29"/>
      <c r="CS182" s="29"/>
      <c r="CT182" s="29"/>
      <c r="CU182" s="29"/>
      <c r="CV182" s="29"/>
      <c r="CW182" s="29"/>
      <c r="CX182" s="29"/>
      <c r="CY182" s="29"/>
      <c r="CZ182" s="29"/>
      <c r="DA182" s="29"/>
      <c r="DB182" s="29"/>
      <c r="DC182" s="29"/>
      <c r="DD182" s="29"/>
      <c r="DE182" s="29"/>
      <c r="DF182" s="29"/>
      <c r="DG182" s="31"/>
      <c r="DH182" s="29"/>
      <c r="DI182" s="29"/>
    </row>
    <row r="183" spans="1:113" ht="15.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30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30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30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31"/>
      <c r="DH183" s="29"/>
      <c r="DI183" s="29"/>
    </row>
    <row r="184" spans="1:113" ht="15.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30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30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30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31"/>
      <c r="DH184" s="29"/>
      <c r="DI184" s="29"/>
    </row>
    <row r="185" spans="1:113" ht="15.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30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30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30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31"/>
      <c r="DH185" s="29"/>
      <c r="DI185" s="29"/>
    </row>
    <row r="186" spans="1:113" ht="15.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30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30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30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31"/>
      <c r="DH186" s="29"/>
      <c r="DI186" s="29"/>
    </row>
    <row r="187" spans="1:113" ht="15.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30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30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30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31"/>
      <c r="DH187" s="29"/>
      <c r="DI187" s="29"/>
    </row>
    <row r="188" spans="1:113" ht="15.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30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30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30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31"/>
      <c r="DH188" s="29"/>
      <c r="DI188" s="29"/>
    </row>
    <row r="189" spans="1:113" ht="15.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30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30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30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31"/>
      <c r="DH189" s="29"/>
      <c r="DI189" s="29"/>
    </row>
    <row r="190" spans="1:113" ht="15.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30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30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30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31"/>
      <c r="DH190" s="29"/>
      <c r="DI190" s="29"/>
    </row>
    <row r="191" spans="1:113" ht="15.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30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30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30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31"/>
      <c r="DH191" s="29"/>
      <c r="DI191" s="29"/>
    </row>
    <row r="192" spans="1:113" ht="15.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30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30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30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31"/>
      <c r="DH192" s="29"/>
      <c r="DI192" s="29"/>
    </row>
    <row r="193" spans="1:113" ht="15.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30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30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30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  <c r="CC193" s="29"/>
      <c r="CD193" s="29"/>
      <c r="CE193" s="29"/>
      <c r="CF193" s="29"/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/>
      <c r="CR193" s="29"/>
      <c r="CS193" s="29"/>
      <c r="CT193" s="29"/>
      <c r="CU193" s="29"/>
      <c r="CV193" s="29"/>
      <c r="CW193" s="29"/>
      <c r="CX193" s="29"/>
      <c r="CY193" s="29"/>
      <c r="CZ193" s="29"/>
      <c r="DA193" s="29"/>
      <c r="DB193" s="29"/>
      <c r="DC193" s="29"/>
      <c r="DD193" s="29"/>
      <c r="DE193" s="29"/>
      <c r="DF193" s="29"/>
      <c r="DG193" s="31"/>
      <c r="DH193" s="29"/>
      <c r="DI193" s="29"/>
    </row>
    <row r="194" spans="1:113" ht="15.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30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30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30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/>
      <c r="CF194" s="29"/>
      <c r="CG194" s="29"/>
      <c r="CH194" s="29"/>
      <c r="CI194" s="29"/>
      <c r="CJ194" s="29"/>
      <c r="CK194" s="29"/>
      <c r="CL194" s="29"/>
      <c r="CM194" s="29"/>
      <c r="CN194" s="29"/>
      <c r="CO194" s="29"/>
      <c r="CP194" s="29"/>
      <c r="CQ194" s="29"/>
      <c r="CR194" s="29"/>
      <c r="CS194" s="29"/>
      <c r="CT194" s="29"/>
      <c r="CU194" s="29"/>
      <c r="CV194" s="29"/>
      <c r="CW194" s="29"/>
      <c r="CX194" s="29"/>
      <c r="CY194" s="29"/>
      <c r="CZ194" s="29"/>
      <c r="DA194" s="29"/>
      <c r="DB194" s="29"/>
      <c r="DC194" s="29"/>
      <c r="DD194" s="29"/>
      <c r="DE194" s="29"/>
      <c r="DF194" s="29"/>
      <c r="DG194" s="31"/>
      <c r="DH194" s="29"/>
      <c r="DI194" s="29"/>
    </row>
    <row r="195" spans="1:113" ht="15.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30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30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30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  <c r="CC195" s="29"/>
      <c r="CD195" s="29"/>
      <c r="CE195" s="29"/>
      <c r="CF195" s="29"/>
      <c r="CG195" s="29"/>
      <c r="CH195" s="29"/>
      <c r="CI195" s="29"/>
      <c r="CJ195" s="29"/>
      <c r="CK195" s="29"/>
      <c r="CL195" s="29"/>
      <c r="CM195" s="29"/>
      <c r="CN195" s="29"/>
      <c r="CO195" s="29"/>
      <c r="CP195" s="29"/>
      <c r="CQ195" s="29"/>
      <c r="CR195" s="29"/>
      <c r="CS195" s="29"/>
      <c r="CT195" s="29"/>
      <c r="CU195" s="29"/>
      <c r="CV195" s="29"/>
      <c r="CW195" s="29"/>
      <c r="CX195" s="29"/>
      <c r="CY195" s="29"/>
      <c r="CZ195" s="29"/>
      <c r="DA195" s="29"/>
      <c r="DB195" s="29"/>
      <c r="DC195" s="29"/>
      <c r="DD195" s="29"/>
      <c r="DE195" s="29"/>
      <c r="DF195" s="29"/>
      <c r="DG195" s="31"/>
      <c r="DH195" s="29"/>
      <c r="DI195" s="29"/>
    </row>
    <row r="196" spans="1:113" ht="15.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30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30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30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/>
      <c r="CF196" s="29"/>
      <c r="CG196" s="29"/>
      <c r="CH196" s="29"/>
      <c r="CI196" s="29"/>
      <c r="CJ196" s="29"/>
      <c r="CK196" s="29"/>
      <c r="CL196" s="29"/>
      <c r="CM196" s="29"/>
      <c r="CN196" s="29"/>
      <c r="CO196" s="29"/>
      <c r="CP196" s="29"/>
      <c r="CQ196" s="29"/>
      <c r="CR196" s="29"/>
      <c r="CS196" s="29"/>
      <c r="CT196" s="29"/>
      <c r="CU196" s="29"/>
      <c r="CV196" s="29"/>
      <c r="CW196" s="29"/>
      <c r="CX196" s="29"/>
      <c r="CY196" s="29"/>
      <c r="CZ196" s="29"/>
      <c r="DA196" s="29"/>
      <c r="DB196" s="29"/>
      <c r="DC196" s="29"/>
      <c r="DD196" s="29"/>
      <c r="DE196" s="29"/>
      <c r="DF196" s="29"/>
      <c r="DG196" s="31"/>
      <c r="DH196" s="29"/>
      <c r="DI196" s="29"/>
    </row>
    <row r="197" spans="1:113" ht="15.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30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30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30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/>
      <c r="CF197" s="29"/>
      <c r="CG197" s="29"/>
      <c r="CH197" s="29"/>
      <c r="CI197" s="29"/>
      <c r="CJ197" s="29"/>
      <c r="CK197" s="29"/>
      <c r="CL197" s="29"/>
      <c r="CM197" s="29"/>
      <c r="CN197" s="29"/>
      <c r="CO197" s="29"/>
      <c r="CP197" s="29"/>
      <c r="CQ197" s="29"/>
      <c r="CR197" s="29"/>
      <c r="CS197" s="29"/>
      <c r="CT197" s="29"/>
      <c r="CU197" s="29"/>
      <c r="CV197" s="29"/>
      <c r="CW197" s="29"/>
      <c r="CX197" s="29"/>
      <c r="CY197" s="29"/>
      <c r="CZ197" s="29"/>
      <c r="DA197" s="29"/>
      <c r="DB197" s="29"/>
      <c r="DC197" s="29"/>
      <c r="DD197" s="29"/>
      <c r="DE197" s="29"/>
      <c r="DF197" s="29"/>
      <c r="DG197" s="31"/>
      <c r="DH197" s="29"/>
      <c r="DI197" s="29"/>
    </row>
    <row r="198" spans="1:113" ht="15.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30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30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30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  <c r="CC198" s="29"/>
      <c r="CD198" s="29"/>
      <c r="CE198" s="29"/>
      <c r="CF198" s="29"/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/>
      <c r="CR198" s="29"/>
      <c r="CS198" s="29"/>
      <c r="CT198" s="29"/>
      <c r="CU198" s="29"/>
      <c r="CV198" s="29"/>
      <c r="CW198" s="29"/>
      <c r="CX198" s="29"/>
      <c r="CY198" s="29"/>
      <c r="CZ198" s="29"/>
      <c r="DA198" s="29"/>
      <c r="DB198" s="29"/>
      <c r="DC198" s="29"/>
      <c r="DD198" s="29"/>
      <c r="DE198" s="29"/>
      <c r="DF198" s="29"/>
      <c r="DG198" s="31"/>
      <c r="DH198" s="29"/>
      <c r="DI198" s="29"/>
    </row>
    <row r="199" spans="1:113" ht="15.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30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30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30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  <c r="CC199" s="29"/>
      <c r="CD199" s="29"/>
      <c r="CE199" s="29"/>
      <c r="CF199" s="29"/>
      <c r="CG199" s="29"/>
      <c r="CH199" s="29"/>
      <c r="CI199" s="29"/>
      <c r="CJ199" s="29"/>
      <c r="CK199" s="29"/>
      <c r="CL199" s="29"/>
      <c r="CM199" s="29"/>
      <c r="CN199" s="29"/>
      <c r="CO199" s="29"/>
      <c r="CP199" s="29"/>
      <c r="CQ199" s="29"/>
      <c r="CR199" s="29"/>
      <c r="CS199" s="29"/>
      <c r="CT199" s="29"/>
      <c r="CU199" s="29"/>
      <c r="CV199" s="29"/>
      <c r="CW199" s="29"/>
      <c r="CX199" s="29"/>
      <c r="CY199" s="29"/>
      <c r="CZ199" s="29"/>
      <c r="DA199" s="29"/>
      <c r="DB199" s="29"/>
      <c r="DC199" s="29"/>
      <c r="DD199" s="29"/>
      <c r="DE199" s="29"/>
      <c r="DF199" s="29"/>
      <c r="DG199" s="31"/>
      <c r="DH199" s="29"/>
      <c r="DI199" s="29"/>
    </row>
    <row r="200" spans="1:113" ht="15.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30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30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30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31"/>
      <c r="DH200" s="29"/>
      <c r="DI200" s="29"/>
    </row>
    <row r="201" spans="1:113" ht="15.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30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30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30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/>
      <c r="CF201" s="29"/>
      <c r="CG201" s="29"/>
      <c r="CH201" s="29"/>
      <c r="CI201" s="29"/>
      <c r="CJ201" s="29"/>
      <c r="CK201" s="29"/>
      <c r="CL201" s="29"/>
      <c r="CM201" s="29"/>
      <c r="CN201" s="29"/>
      <c r="CO201" s="29"/>
      <c r="CP201" s="29"/>
      <c r="CQ201" s="29"/>
      <c r="CR201" s="29"/>
      <c r="CS201" s="29"/>
      <c r="CT201" s="29"/>
      <c r="CU201" s="29"/>
      <c r="CV201" s="29"/>
      <c r="CW201" s="29"/>
      <c r="CX201" s="29"/>
      <c r="CY201" s="29"/>
      <c r="CZ201" s="29"/>
      <c r="DA201" s="29"/>
      <c r="DB201" s="29"/>
      <c r="DC201" s="29"/>
      <c r="DD201" s="29"/>
      <c r="DE201" s="29"/>
      <c r="DF201" s="29"/>
      <c r="DG201" s="31"/>
      <c r="DH201" s="29"/>
      <c r="DI201" s="29"/>
    </row>
    <row r="202" spans="1:113" ht="15.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30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30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30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  <c r="CC202" s="29"/>
      <c r="CD202" s="29"/>
      <c r="CE202" s="29"/>
      <c r="CF202" s="29"/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29"/>
      <c r="CS202" s="29"/>
      <c r="CT202" s="29"/>
      <c r="CU202" s="29"/>
      <c r="CV202" s="29"/>
      <c r="CW202" s="29"/>
      <c r="CX202" s="29"/>
      <c r="CY202" s="29"/>
      <c r="CZ202" s="29"/>
      <c r="DA202" s="29"/>
      <c r="DB202" s="29"/>
      <c r="DC202" s="29"/>
      <c r="DD202" s="29"/>
      <c r="DE202" s="29"/>
      <c r="DF202" s="29"/>
      <c r="DG202" s="31"/>
      <c r="DH202" s="29"/>
      <c r="DI202" s="29"/>
    </row>
    <row r="203" spans="1:113" ht="15.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30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30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30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31"/>
      <c r="DH203" s="29"/>
      <c r="DI203" s="29"/>
    </row>
    <row r="204" spans="1:113" ht="15.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30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30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30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31"/>
      <c r="DH204" s="29"/>
      <c r="DI204" s="29"/>
    </row>
    <row r="205" spans="1:113" ht="15.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30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30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30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31"/>
      <c r="DH205" s="29"/>
      <c r="DI205" s="29"/>
    </row>
    <row r="206" spans="1:113" ht="15.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30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30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30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31"/>
      <c r="DH206" s="29"/>
      <c r="DI206" s="29"/>
    </row>
    <row r="207" spans="1:113" ht="15.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30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30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30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/>
      <c r="CF207" s="29"/>
      <c r="CG207" s="29"/>
      <c r="CH207" s="29"/>
      <c r="CI207" s="29"/>
      <c r="CJ207" s="29"/>
      <c r="CK207" s="29"/>
      <c r="CL207" s="29"/>
      <c r="CM207" s="29"/>
      <c r="CN207" s="29"/>
      <c r="CO207" s="29"/>
      <c r="CP207" s="29"/>
      <c r="CQ207" s="29"/>
      <c r="CR207" s="29"/>
      <c r="CS207" s="29"/>
      <c r="CT207" s="29"/>
      <c r="CU207" s="29"/>
      <c r="CV207" s="29"/>
      <c r="CW207" s="29"/>
      <c r="CX207" s="29"/>
      <c r="CY207" s="29"/>
      <c r="CZ207" s="29"/>
      <c r="DA207" s="29"/>
      <c r="DB207" s="29"/>
      <c r="DC207" s="29"/>
      <c r="DD207" s="29"/>
      <c r="DE207" s="29"/>
      <c r="DF207" s="29"/>
      <c r="DG207" s="31"/>
      <c r="DH207" s="29"/>
      <c r="DI207" s="29"/>
    </row>
    <row r="208" spans="1:113" ht="15.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30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30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30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31"/>
      <c r="DH208" s="29"/>
      <c r="DI208" s="29"/>
    </row>
    <row r="209" spans="1:113" ht="15.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30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30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30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31"/>
      <c r="DH209" s="29"/>
      <c r="DI209" s="29"/>
    </row>
    <row r="210" spans="1:113" ht="15.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30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30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30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31"/>
      <c r="DH210" s="29"/>
      <c r="DI210" s="29"/>
    </row>
    <row r="211" spans="1:113" ht="15.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30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30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30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31"/>
      <c r="DH211" s="29"/>
      <c r="DI211" s="29"/>
    </row>
    <row r="212" spans="1:113" ht="15.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30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30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30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31"/>
      <c r="DH212" s="29"/>
      <c r="DI212" s="29"/>
    </row>
    <row r="213" spans="1:113" ht="15.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30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30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30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31"/>
      <c r="DH213" s="29"/>
      <c r="DI213" s="29"/>
    </row>
    <row r="214" spans="1:113" ht="15.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30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30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30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31"/>
      <c r="DH214" s="29"/>
      <c r="DI214" s="29"/>
    </row>
    <row r="215" spans="1:113" ht="15.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30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30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30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31"/>
      <c r="DH215" s="29"/>
      <c r="DI215" s="29"/>
    </row>
    <row r="216" spans="1:113" ht="15.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30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30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30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31"/>
      <c r="DH216" s="29"/>
      <c r="DI216" s="29"/>
    </row>
    <row r="217" spans="1:113" ht="15.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30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30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30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31"/>
      <c r="DH217" s="29"/>
      <c r="DI217" s="29"/>
    </row>
    <row r="218" spans="1:113" ht="15.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30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30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30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31"/>
      <c r="DH218" s="29"/>
      <c r="DI218" s="29"/>
    </row>
    <row r="219" spans="1:113" ht="15.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30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30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30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31"/>
      <c r="DH219" s="29"/>
      <c r="DI219" s="29"/>
    </row>
    <row r="220" spans="1:113" ht="15.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30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30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30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31"/>
      <c r="DH220" s="29"/>
      <c r="DI220" s="29"/>
    </row>
    <row r="221" spans="1:113" ht="15.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30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30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30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31"/>
      <c r="DH221" s="29"/>
      <c r="DI221" s="29"/>
    </row>
    <row r="222" spans="1:113" ht="15.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30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30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30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31"/>
      <c r="DH222" s="29"/>
      <c r="DI222" s="29"/>
    </row>
    <row r="223" spans="1:113" ht="15.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30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30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30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  <c r="CC223" s="29"/>
      <c r="CD223" s="29"/>
      <c r="CE223" s="29"/>
      <c r="CF223" s="29"/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/>
      <c r="CR223" s="29"/>
      <c r="CS223" s="29"/>
      <c r="CT223" s="29"/>
      <c r="CU223" s="29"/>
      <c r="CV223" s="29"/>
      <c r="CW223" s="29"/>
      <c r="CX223" s="29"/>
      <c r="CY223" s="29"/>
      <c r="CZ223" s="29"/>
      <c r="DA223" s="29"/>
      <c r="DB223" s="29"/>
      <c r="DC223" s="29"/>
      <c r="DD223" s="29"/>
      <c r="DE223" s="29"/>
      <c r="DF223" s="29"/>
      <c r="DG223" s="31"/>
      <c r="DH223" s="29"/>
      <c r="DI223" s="29"/>
    </row>
    <row r="224" spans="1:113" ht="15.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30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30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30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/>
      <c r="CF224" s="29"/>
      <c r="CG224" s="29"/>
      <c r="CH224" s="29"/>
      <c r="CI224" s="29"/>
      <c r="CJ224" s="29"/>
      <c r="CK224" s="29"/>
      <c r="CL224" s="29"/>
      <c r="CM224" s="29"/>
      <c r="CN224" s="29"/>
      <c r="CO224" s="29"/>
      <c r="CP224" s="29"/>
      <c r="CQ224" s="29"/>
      <c r="CR224" s="29"/>
      <c r="CS224" s="29"/>
      <c r="CT224" s="29"/>
      <c r="CU224" s="29"/>
      <c r="CV224" s="29"/>
      <c r="CW224" s="29"/>
      <c r="CX224" s="29"/>
      <c r="CY224" s="29"/>
      <c r="CZ224" s="29"/>
      <c r="DA224" s="29"/>
      <c r="DB224" s="29"/>
      <c r="DC224" s="29"/>
      <c r="DD224" s="29"/>
      <c r="DE224" s="29"/>
      <c r="DF224" s="29"/>
      <c r="DG224" s="31"/>
      <c r="DH224" s="29"/>
      <c r="DI224" s="29"/>
    </row>
    <row r="225" spans="1:113" ht="15.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30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30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30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31"/>
      <c r="DH225" s="29"/>
      <c r="DI225" s="29"/>
    </row>
    <row r="226" spans="1:113" ht="15.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30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30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30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  <c r="CC226" s="29"/>
      <c r="CD226" s="29"/>
      <c r="CE226" s="29"/>
      <c r="CF226" s="29"/>
      <c r="CG226" s="29"/>
      <c r="CH226" s="29"/>
      <c r="CI226" s="29"/>
      <c r="CJ226" s="29"/>
      <c r="CK226" s="29"/>
      <c r="CL226" s="29"/>
      <c r="CM226" s="29"/>
      <c r="CN226" s="29"/>
      <c r="CO226" s="29"/>
      <c r="CP226" s="29"/>
      <c r="CQ226" s="29"/>
      <c r="CR226" s="29"/>
      <c r="CS226" s="29"/>
      <c r="CT226" s="29"/>
      <c r="CU226" s="29"/>
      <c r="CV226" s="29"/>
      <c r="CW226" s="29"/>
      <c r="CX226" s="29"/>
      <c r="CY226" s="29"/>
      <c r="CZ226" s="29"/>
      <c r="DA226" s="29"/>
      <c r="DB226" s="29"/>
      <c r="DC226" s="29"/>
      <c r="DD226" s="29"/>
      <c r="DE226" s="29"/>
      <c r="DF226" s="29"/>
      <c r="DG226" s="31"/>
      <c r="DH226" s="29"/>
      <c r="DI226" s="29"/>
    </row>
    <row r="227" spans="1:113" ht="15.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30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30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30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  <c r="CC227" s="29"/>
      <c r="CD227" s="29"/>
      <c r="CE227" s="29"/>
      <c r="CF227" s="29"/>
      <c r="CG227" s="29"/>
      <c r="CH227" s="29"/>
      <c r="CI227" s="29"/>
      <c r="CJ227" s="29"/>
      <c r="CK227" s="29"/>
      <c r="CL227" s="29"/>
      <c r="CM227" s="29"/>
      <c r="CN227" s="29"/>
      <c r="CO227" s="29"/>
      <c r="CP227" s="29"/>
      <c r="CQ227" s="29"/>
      <c r="CR227" s="29"/>
      <c r="CS227" s="29"/>
      <c r="CT227" s="29"/>
      <c r="CU227" s="29"/>
      <c r="CV227" s="29"/>
      <c r="CW227" s="29"/>
      <c r="CX227" s="29"/>
      <c r="CY227" s="29"/>
      <c r="CZ227" s="29"/>
      <c r="DA227" s="29"/>
      <c r="DB227" s="29"/>
      <c r="DC227" s="29"/>
      <c r="DD227" s="29"/>
      <c r="DE227" s="29"/>
      <c r="DF227" s="29"/>
      <c r="DG227" s="31"/>
      <c r="DH227" s="29"/>
      <c r="DI227" s="29"/>
    </row>
    <row r="228" spans="1:113" ht="15.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30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30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30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  <c r="CC228" s="29"/>
      <c r="CD228" s="29"/>
      <c r="CE228" s="29"/>
      <c r="CF228" s="29"/>
      <c r="CG228" s="29"/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29"/>
      <c r="CS228" s="29"/>
      <c r="CT228" s="29"/>
      <c r="CU228" s="29"/>
      <c r="CV228" s="29"/>
      <c r="CW228" s="29"/>
      <c r="CX228" s="29"/>
      <c r="CY228" s="29"/>
      <c r="CZ228" s="29"/>
      <c r="DA228" s="29"/>
      <c r="DB228" s="29"/>
      <c r="DC228" s="29"/>
      <c r="DD228" s="29"/>
      <c r="DE228" s="29"/>
      <c r="DF228" s="29"/>
      <c r="DG228" s="31"/>
      <c r="DH228" s="29"/>
      <c r="DI228" s="29"/>
    </row>
    <row r="229" spans="1:113" ht="15.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30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30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30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  <c r="CC229" s="29"/>
      <c r="CD229" s="29"/>
      <c r="CE229" s="29"/>
      <c r="CF229" s="29"/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29"/>
      <c r="CS229" s="29"/>
      <c r="CT229" s="29"/>
      <c r="CU229" s="29"/>
      <c r="CV229" s="29"/>
      <c r="CW229" s="29"/>
      <c r="CX229" s="29"/>
      <c r="CY229" s="29"/>
      <c r="CZ229" s="29"/>
      <c r="DA229" s="29"/>
      <c r="DB229" s="29"/>
      <c r="DC229" s="29"/>
      <c r="DD229" s="29"/>
      <c r="DE229" s="29"/>
      <c r="DF229" s="29"/>
      <c r="DG229" s="31"/>
      <c r="DH229" s="29"/>
      <c r="DI229" s="29"/>
    </row>
    <row r="230" spans="1:113" ht="15.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30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30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30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9"/>
      <c r="BQ230" s="29"/>
      <c r="BR230" s="29"/>
      <c r="BS230" s="29"/>
      <c r="BT230" s="29"/>
      <c r="BU230" s="29"/>
      <c r="BV230" s="29"/>
      <c r="BW230" s="29"/>
      <c r="BX230" s="29"/>
      <c r="BY230" s="29"/>
      <c r="BZ230" s="29"/>
      <c r="CA230" s="29"/>
      <c r="CB230" s="29"/>
      <c r="CC230" s="29"/>
      <c r="CD230" s="29"/>
      <c r="CE230" s="29"/>
      <c r="CF230" s="29"/>
      <c r="CG230" s="29"/>
      <c r="CH230" s="29"/>
      <c r="CI230" s="29"/>
      <c r="CJ230" s="29"/>
      <c r="CK230" s="29"/>
      <c r="CL230" s="29"/>
      <c r="CM230" s="29"/>
      <c r="CN230" s="29"/>
      <c r="CO230" s="29"/>
      <c r="CP230" s="29"/>
      <c r="CQ230" s="29"/>
      <c r="CR230" s="29"/>
      <c r="CS230" s="29"/>
      <c r="CT230" s="29"/>
      <c r="CU230" s="29"/>
      <c r="CV230" s="29"/>
      <c r="CW230" s="29"/>
      <c r="CX230" s="29"/>
      <c r="CY230" s="29"/>
      <c r="CZ230" s="29"/>
      <c r="DA230" s="29"/>
      <c r="DB230" s="29"/>
      <c r="DC230" s="29"/>
      <c r="DD230" s="29"/>
      <c r="DE230" s="29"/>
      <c r="DF230" s="29"/>
      <c r="DG230" s="31"/>
      <c r="DH230" s="29"/>
      <c r="DI230" s="29"/>
    </row>
    <row r="231" spans="1:113" ht="15.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30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30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30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31"/>
      <c r="DH231" s="29"/>
      <c r="DI231" s="29"/>
    </row>
    <row r="232" spans="1:113" ht="15.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30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30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30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31"/>
      <c r="DH232" s="29"/>
      <c r="DI232" s="29"/>
    </row>
    <row r="233" spans="1:113" ht="15.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30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30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30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9"/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29"/>
      <c r="CG233" s="29"/>
      <c r="CH233" s="29"/>
      <c r="CI233" s="29"/>
      <c r="CJ233" s="29"/>
      <c r="CK233" s="29"/>
      <c r="CL233" s="29"/>
      <c r="CM233" s="29"/>
      <c r="CN233" s="29"/>
      <c r="CO233" s="29"/>
      <c r="CP233" s="29"/>
      <c r="CQ233" s="29"/>
      <c r="CR233" s="29"/>
      <c r="CS233" s="29"/>
      <c r="CT233" s="29"/>
      <c r="CU233" s="29"/>
      <c r="CV233" s="29"/>
      <c r="CW233" s="29"/>
      <c r="CX233" s="29"/>
      <c r="CY233" s="29"/>
      <c r="CZ233" s="29"/>
      <c r="DA233" s="29"/>
      <c r="DB233" s="29"/>
      <c r="DC233" s="29"/>
      <c r="DD233" s="29"/>
      <c r="DE233" s="29"/>
      <c r="DF233" s="29"/>
      <c r="DG233" s="31"/>
      <c r="DH233" s="29"/>
      <c r="DI233" s="29"/>
    </row>
    <row r="234" spans="1:113" ht="15.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30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30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30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31"/>
      <c r="DH234" s="29"/>
      <c r="DI234" s="29"/>
    </row>
    <row r="235" spans="1:113" ht="15.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30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30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30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31"/>
      <c r="DH235" s="29"/>
      <c r="DI235" s="29"/>
    </row>
    <row r="236" spans="1:113" ht="15.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30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30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30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31"/>
      <c r="DH236" s="29"/>
      <c r="DI236" s="29"/>
    </row>
    <row r="237" spans="1:113" ht="15.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30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30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30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31"/>
      <c r="DH237" s="29"/>
      <c r="DI237" s="29"/>
    </row>
    <row r="238" spans="1:113" ht="15.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30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30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30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31"/>
      <c r="DH238" s="29"/>
      <c r="DI238" s="29"/>
    </row>
    <row r="239" spans="1:113" ht="15.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30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30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30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9"/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/>
      <c r="CF239" s="29"/>
      <c r="CG239" s="29"/>
      <c r="CH239" s="29"/>
      <c r="CI239" s="29"/>
      <c r="CJ239" s="29"/>
      <c r="CK239" s="29"/>
      <c r="CL239" s="29"/>
      <c r="CM239" s="29"/>
      <c r="CN239" s="29"/>
      <c r="CO239" s="29"/>
      <c r="CP239" s="29"/>
      <c r="CQ239" s="29"/>
      <c r="CR239" s="29"/>
      <c r="CS239" s="29"/>
      <c r="CT239" s="29"/>
      <c r="CU239" s="29"/>
      <c r="CV239" s="29"/>
      <c r="CW239" s="29"/>
      <c r="CX239" s="29"/>
      <c r="CY239" s="29"/>
      <c r="CZ239" s="29"/>
      <c r="DA239" s="29"/>
      <c r="DB239" s="29"/>
      <c r="DC239" s="29"/>
      <c r="DD239" s="29"/>
      <c r="DE239" s="29"/>
      <c r="DF239" s="29"/>
      <c r="DG239" s="31"/>
      <c r="DH239" s="29"/>
      <c r="DI239" s="29"/>
    </row>
    <row r="240" spans="1:113" ht="15.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30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30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30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31"/>
      <c r="DH240" s="29"/>
      <c r="DI240" s="29"/>
    </row>
    <row r="241" spans="1:113" ht="15.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30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30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30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  <c r="BT241" s="29"/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/>
      <c r="CF241" s="29"/>
      <c r="CG241" s="29"/>
      <c r="CH241" s="29"/>
      <c r="CI241" s="29"/>
      <c r="CJ241" s="29"/>
      <c r="CK241" s="29"/>
      <c r="CL241" s="29"/>
      <c r="CM241" s="29"/>
      <c r="CN241" s="29"/>
      <c r="CO241" s="29"/>
      <c r="CP241" s="29"/>
      <c r="CQ241" s="29"/>
      <c r="CR241" s="29"/>
      <c r="CS241" s="29"/>
      <c r="CT241" s="29"/>
      <c r="CU241" s="29"/>
      <c r="CV241" s="29"/>
      <c r="CW241" s="29"/>
      <c r="CX241" s="29"/>
      <c r="CY241" s="29"/>
      <c r="CZ241" s="29"/>
      <c r="DA241" s="29"/>
      <c r="DB241" s="29"/>
      <c r="DC241" s="29"/>
      <c r="DD241" s="29"/>
      <c r="DE241" s="29"/>
      <c r="DF241" s="29"/>
      <c r="DG241" s="31"/>
      <c r="DH241" s="29"/>
      <c r="DI241" s="29"/>
    </row>
    <row r="242" spans="1:113" ht="15.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30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30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30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9"/>
      <c r="BU242" s="29"/>
      <c r="BV242" s="29"/>
      <c r="BW242" s="29"/>
      <c r="BX242" s="29"/>
      <c r="BY242" s="29"/>
      <c r="BZ242" s="29"/>
      <c r="CA242" s="29"/>
      <c r="CB242" s="29"/>
      <c r="CC242" s="29"/>
      <c r="CD242" s="29"/>
      <c r="CE242" s="29"/>
      <c r="CF242" s="29"/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29"/>
      <c r="CS242" s="29"/>
      <c r="CT242" s="29"/>
      <c r="CU242" s="29"/>
      <c r="CV242" s="29"/>
      <c r="CW242" s="29"/>
      <c r="CX242" s="29"/>
      <c r="CY242" s="29"/>
      <c r="CZ242" s="29"/>
      <c r="DA242" s="29"/>
      <c r="DB242" s="29"/>
      <c r="DC242" s="29"/>
      <c r="DD242" s="29"/>
      <c r="DE242" s="29"/>
      <c r="DF242" s="29"/>
      <c r="DG242" s="31"/>
      <c r="DH242" s="29"/>
      <c r="DI242" s="29"/>
    </row>
    <row r="243" spans="1:113" ht="15.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30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30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30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31"/>
      <c r="DH243" s="29"/>
      <c r="DI243" s="29"/>
    </row>
    <row r="244" spans="1:113" ht="15.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30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30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30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31"/>
      <c r="DH244" s="29"/>
      <c r="DI244" s="29"/>
    </row>
    <row r="245" spans="1:113" ht="15.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30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30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30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31"/>
      <c r="DH245" s="29"/>
      <c r="DI245" s="29"/>
    </row>
    <row r="246" spans="1:113" ht="15.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30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30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30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9"/>
      <c r="BU246" s="29"/>
      <c r="BV246" s="29"/>
      <c r="BW246" s="29"/>
      <c r="BX246" s="29"/>
      <c r="BY246" s="29"/>
      <c r="BZ246" s="29"/>
      <c r="CA246" s="29"/>
      <c r="CB246" s="29"/>
      <c r="CC246" s="29"/>
      <c r="CD246" s="29"/>
      <c r="CE246" s="29"/>
      <c r="CF246" s="29"/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29"/>
      <c r="CS246" s="29"/>
      <c r="CT246" s="29"/>
      <c r="CU246" s="29"/>
      <c r="CV246" s="29"/>
      <c r="CW246" s="29"/>
      <c r="CX246" s="29"/>
      <c r="CY246" s="29"/>
      <c r="CZ246" s="29"/>
      <c r="DA246" s="29"/>
      <c r="DB246" s="29"/>
      <c r="DC246" s="29"/>
      <c r="DD246" s="29"/>
      <c r="DE246" s="29"/>
      <c r="DF246" s="29"/>
      <c r="DG246" s="31"/>
      <c r="DH246" s="29"/>
      <c r="DI246" s="29"/>
    </row>
    <row r="247" spans="1:113" ht="15.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30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30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30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9"/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/>
      <c r="CF247" s="29"/>
      <c r="CG247" s="29"/>
      <c r="CH247" s="29"/>
      <c r="CI247" s="29"/>
      <c r="CJ247" s="29"/>
      <c r="CK247" s="29"/>
      <c r="CL247" s="29"/>
      <c r="CM247" s="29"/>
      <c r="CN247" s="29"/>
      <c r="CO247" s="29"/>
      <c r="CP247" s="29"/>
      <c r="CQ247" s="29"/>
      <c r="CR247" s="29"/>
      <c r="CS247" s="29"/>
      <c r="CT247" s="29"/>
      <c r="CU247" s="29"/>
      <c r="CV247" s="29"/>
      <c r="CW247" s="29"/>
      <c r="CX247" s="29"/>
      <c r="CY247" s="29"/>
      <c r="CZ247" s="29"/>
      <c r="DA247" s="29"/>
      <c r="DB247" s="29"/>
      <c r="DC247" s="29"/>
      <c r="DD247" s="29"/>
      <c r="DE247" s="29"/>
      <c r="DF247" s="29"/>
      <c r="DG247" s="31"/>
      <c r="DH247" s="29"/>
      <c r="DI247" s="29"/>
    </row>
    <row r="248" spans="1:113" ht="15.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30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30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30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  <c r="BT248" s="29"/>
      <c r="BU248" s="29"/>
      <c r="BV248" s="29"/>
      <c r="BW248" s="29"/>
      <c r="BX248" s="29"/>
      <c r="BY248" s="29"/>
      <c r="BZ248" s="29"/>
      <c r="CA248" s="29"/>
      <c r="CB248" s="29"/>
      <c r="CC248" s="29"/>
      <c r="CD248" s="29"/>
      <c r="CE248" s="29"/>
      <c r="CF248" s="29"/>
      <c r="CG248" s="29"/>
      <c r="CH248" s="29"/>
      <c r="CI248" s="29"/>
      <c r="CJ248" s="29"/>
      <c r="CK248" s="29"/>
      <c r="CL248" s="29"/>
      <c r="CM248" s="29"/>
      <c r="CN248" s="29"/>
      <c r="CO248" s="29"/>
      <c r="CP248" s="29"/>
      <c r="CQ248" s="29"/>
      <c r="CR248" s="29"/>
      <c r="CS248" s="29"/>
      <c r="CT248" s="29"/>
      <c r="CU248" s="29"/>
      <c r="CV248" s="29"/>
      <c r="CW248" s="29"/>
      <c r="CX248" s="29"/>
      <c r="CY248" s="29"/>
      <c r="CZ248" s="29"/>
      <c r="DA248" s="29"/>
      <c r="DB248" s="29"/>
      <c r="DC248" s="29"/>
      <c r="DD248" s="29"/>
      <c r="DE248" s="29"/>
      <c r="DF248" s="29"/>
      <c r="DG248" s="31"/>
      <c r="DH248" s="29"/>
      <c r="DI248" s="29"/>
    </row>
    <row r="249" spans="1:113" ht="15.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30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30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30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31"/>
      <c r="DH249" s="29"/>
      <c r="DI249" s="29"/>
    </row>
    <row r="250" spans="1:113" ht="15.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30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30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30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31"/>
      <c r="DH250" s="29"/>
      <c r="DI250" s="29"/>
    </row>
    <row r="251" spans="1:113" ht="15.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30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30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30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31"/>
      <c r="DH251" s="29"/>
      <c r="DI251" s="29"/>
    </row>
    <row r="252" spans="1:113" ht="15.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30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30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30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31"/>
      <c r="DH252" s="29"/>
      <c r="DI252" s="29"/>
    </row>
    <row r="253" spans="1:113" ht="15.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30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30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30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31"/>
      <c r="DH253" s="29"/>
      <c r="DI253" s="29"/>
    </row>
    <row r="254" spans="1:113" ht="15.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30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30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30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31"/>
      <c r="DH254" s="29"/>
      <c r="DI254" s="29"/>
    </row>
    <row r="255" spans="1:113" ht="15.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30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30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30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31"/>
      <c r="DH255" s="29"/>
      <c r="DI255" s="29"/>
    </row>
    <row r="256" spans="1:113" ht="15.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30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30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30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9"/>
      <c r="CK256" s="29"/>
      <c r="CL256" s="29"/>
      <c r="CM256" s="29"/>
      <c r="CN256" s="29"/>
      <c r="CO256" s="29"/>
      <c r="CP256" s="29"/>
      <c r="CQ256" s="29"/>
      <c r="CR256" s="29"/>
      <c r="CS256" s="29"/>
      <c r="CT256" s="29"/>
      <c r="CU256" s="29"/>
      <c r="CV256" s="29"/>
      <c r="CW256" s="29"/>
      <c r="CX256" s="29"/>
      <c r="CY256" s="29"/>
      <c r="CZ256" s="29"/>
      <c r="DA256" s="29"/>
      <c r="DB256" s="29"/>
      <c r="DC256" s="29"/>
      <c r="DD256" s="29"/>
      <c r="DE256" s="29"/>
      <c r="DF256" s="29"/>
      <c r="DG256" s="31"/>
      <c r="DH256" s="29"/>
      <c r="DI256" s="29"/>
    </row>
    <row r="257" spans="1:113" ht="15.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30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30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30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31"/>
      <c r="DH257" s="29"/>
      <c r="DI257" s="29"/>
    </row>
    <row r="258" spans="1:113" ht="15.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30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30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30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9"/>
      <c r="CK258" s="29"/>
      <c r="CL258" s="29"/>
      <c r="CM258" s="29"/>
      <c r="CN258" s="29"/>
      <c r="CO258" s="29"/>
      <c r="CP258" s="29"/>
      <c r="CQ258" s="29"/>
      <c r="CR258" s="29"/>
      <c r="CS258" s="29"/>
      <c r="CT258" s="29"/>
      <c r="CU258" s="29"/>
      <c r="CV258" s="29"/>
      <c r="CW258" s="29"/>
      <c r="CX258" s="29"/>
      <c r="CY258" s="29"/>
      <c r="CZ258" s="29"/>
      <c r="DA258" s="29"/>
      <c r="DB258" s="29"/>
      <c r="DC258" s="29"/>
      <c r="DD258" s="29"/>
      <c r="DE258" s="29"/>
      <c r="DF258" s="29"/>
      <c r="DG258" s="31"/>
      <c r="DH258" s="29"/>
      <c r="DI258" s="29"/>
    </row>
    <row r="259" spans="1:113" ht="15.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30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30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30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9"/>
      <c r="CK259" s="29"/>
      <c r="CL259" s="29"/>
      <c r="CM259" s="29"/>
      <c r="CN259" s="29"/>
      <c r="CO259" s="29"/>
      <c r="CP259" s="29"/>
      <c r="CQ259" s="29"/>
      <c r="CR259" s="29"/>
      <c r="CS259" s="29"/>
      <c r="CT259" s="29"/>
      <c r="CU259" s="29"/>
      <c r="CV259" s="29"/>
      <c r="CW259" s="29"/>
      <c r="CX259" s="29"/>
      <c r="CY259" s="29"/>
      <c r="CZ259" s="29"/>
      <c r="DA259" s="29"/>
      <c r="DB259" s="29"/>
      <c r="DC259" s="29"/>
      <c r="DD259" s="29"/>
      <c r="DE259" s="29"/>
      <c r="DF259" s="29"/>
      <c r="DG259" s="31"/>
      <c r="DH259" s="29"/>
      <c r="DI259" s="29"/>
    </row>
    <row r="260" spans="1:113" ht="15.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30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30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30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9"/>
      <c r="CK260" s="29"/>
      <c r="CL260" s="29"/>
      <c r="CM260" s="29"/>
      <c r="CN260" s="29"/>
      <c r="CO260" s="29"/>
      <c r="CP260" s="29"/>
      <c r="CQ260" s="29"/>
      <c r="CR260" s="29"/>
      <c r="CS260" s="29"/>
      <c r="CT260" s="29"/>
      <c r="CU260" s="29"/>
      <c r="CV260" s="29"/>
      <c r="CW260" s="29"/>
      <c r="CX260" s="29"/>
      <c r="CY260" s="29"/>
      <c r="CZ260" s="29"/>
      <c r="DA260" s="29"/>
      <c r="DB260" s="29"/>
      <c r="DC260" s="29"/>
      <c r="DD260" s="29"/>
      <c r="DE260" s="29"/>
      <c r="DF260" s="29"/>
      <c r="DG260" s="31"/>
      <c r="DH260" s="29"/>
      <c r="DI260" s="29"/>
    </row>
    <row r="261" spans="1:113" ht="15.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30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30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30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9"/>
      <c r="CK261" s="29"/>
      <c r="CL261" s="29"/>
      <c r="CM261" s="29"/>
      <c r="CN261" s="29"/>
      <c r="CO261" s="29"/>
      <c r="CP261" s="29"/>
      <c r="CQ261" s="29"/>
      <c r="CR261" s="29"/>
      <c r="CS261" s="29"/>
      <c r="CT261" s="29"/>
      <c r="CU261" s="29"/>
      <c r="CV261" s="29"/>
      <c r="CW261" s="29"/>
      <c r="CX261" s="29"/>
      <c r="CY261" s="29"/>
      <c r="CZ261" s="29"/>
      <c r="DA261" s="29"/>
      <c r="DB261" s="29"/>
      <c r="DC261" s="29"/>
      <c r="DD261" s="29"/>
      <c r="DE261" s="29"/>
      <c r="DF261" s="29"/>
      <c r="DG261" s="31"/>
      <c r="DH261" s="29"/>
      <c r="DI261" s="29"/>
    </row>
    <row r="262" spans="1:113" ht="15.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30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30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30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9"/>
      <c r="CK262" s="29"/>
      <c r="CL262" s="29"/>
      <c r="CM262" s="29"/>
      <c r="CN262" s="29"/>
      <c r="CO262" s="29"/>
      <c r="CP262" s="29"/>
      <c r="CQ262" s="29"/>
      <c r="CR262" s="29"/>
      <c r="CS262" s="29"/>
      <c r="CT262" s="29"/>
      <c r="CU262" s="29"/>
      <c r="CV262" s="29"/>
      <c r="CW262" s="29"/>
      <c r="CX262" s="29"/>
      <c r="CY262" s="29"/>
      <c r="CZ262" s="29"/>
      <c r="DA262" s="29"/>
      <c r="DB262" s="29"/>
      <c r="DC262" s="29"/>
      <c r="DD262" s="29"/>
      <c r="DE262" s="29"/>
      <c r="DF262" s="29"/>
      <c r="DG262" s="31"/>
      <c r="DH262" s="29"/>
      <c r="DI262" s="29"/>
    </row>
    <row r="263" spans="1:113" ht="15.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30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30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30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9"/>
      <c r="CK263" s="29"/>
      <c r="CL263" s="29"/>
      <c r="CM263" s="29"/>
      <c r="CN263" s="29"/>
      <c r="CO263" s="29"/>
      <c r="CP263" s="29"/>
      <c r="CQ263" s="29"/>
      <c r="CR263" s="29"/>
      <c r="CS263" s="29"/>
      <c r="CT263" s="29"/>
      <c r="CU263" s="29"/>
      <c r="CV263" s="29"/>
      <c r="CW263" s="29"/>
      <c r="CX263" s="29"/>
      <c r="CY263" s="29"/>
      <c r="CZ263" s="29"/>
      <c r="DA263" s="29"/>
      <c r="DB263" s="29"/>
      <c r="DC263" s="29"/>
      <c r="DD263" s="29"/>
      <c r="DE263" s="29"/>
      <c r="DF263" s="29"/>
      <c r="DG263" s="31"/>
      <c r="DH263" s="29"/>
      <c r="DI263" s="29"/>
    </row>
    <row r="264" spans="1:113" ht="15.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30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30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30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31"/>
      <c r="DH264" s="29"/>
      <c r="DI264" s="29"/>
    </row>
    <row r="265" spans="1:113" ht="15.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30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30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30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9"/>
      <c r="CK265" s="29"/>
      <c r="CL265" s="29"/>
      <c r="CM265" s="29"/>
      <c r="CN265" s="29"/>
      <c r="CO265" s="29"/>
      <c r="CP265" s="29"/>
      <c r="CQ265" s="29"/>
      <c r="CR265" s="29"/>
      <c r="CS265" s="29"/>
      <c r="CT265" s="29"/>
      <c r="CU265" s="29"/>
      <c r="CV265" s="29"/>
      <c r="CW265" s="29"/>
      <c r="CX265" s="29"/>
      <c r="CY265" s="29"/>
      <c r="CZ265" s="29"/>
      <c r="DA265" s="29"/>
      <c r="DB265" s="29"/>
      <c r="DC265" s="29"/>
      <c r="DD265" s="29"/>
      <c r="DE265" s="29"/>
      <c r="DF265" s="29"/>
      <c r="DG265" s="31"/>
      <c r="DH265" s="29"/>
      <c r="DI265" s="29"/>
    </row>
    <row r="266" spans="1:113" ht="15.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30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30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30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31"/>
      <c r="DH266" s="29"/>
      <c r="DI266" s="29"/>
    </row>
    <row r="267" spans="1:113" ht="15.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30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30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30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31"/>
      <c r="DH267" s="29"/>
      <c r="DI267" s="29"/>
    </row>
    <row r="268" spans="1:113" ht="15.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30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30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30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31"/>
      <c r="DH268" s="29"/>
      <c r="DI268" s="29"/>
    </row>
    <row r="269" spans="1:113" ht="15.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30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30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30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31"/>
      <c r="DH269" s="29"/>
      <c r="DI269" s="29"/>
    </row>
    <row r="270" spans="1:113" ht="15.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30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30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30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31"/>
      <c r="DH270" s="29"/>
      <c r="DI270" s="29"/>
    </row>
    <row r="271" spans="1:113" ht="15.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30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30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30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31"/>
      <c r="DH271" s="29"/>
      <c r="DI271" s="29"/>
    </row>
    <row r="272" spans="1:113" ht="15.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30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30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30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9"/>
      <c r="CK272" s="29"/>
      <c r="CL272" s="29"/>
      <c r="CM272" s="29"/>
      <c r="CN272" s="29"/>
      <c r="CO272" s="29"/>
      <c r="CP272" s="29"/>
      <c r="CQ272" s="29"/>
      <c r="CR272" s="29"/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31"/>
      <c r="DH272" s="29"/>
      <c r="DI272" s="29"/>
    </row>
    <row r="273" spans="1:113" ht="15.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30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30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30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9"/>
      <c r="CK273" s="29"/>
      <c r="CL273" s="29"/>
      <c r="CM273" s="29"/>
      <c r="CN273" s="29"/>
      <c r="CO273" s="29"/>
      <c r="CP273" s="29"/>
      <c r="CQ273" s="29"/>
      <c r="CR273" s="29"/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31"/>
      <c r="DH273" s="29"/>
      <c r="DI273" s="29"/>
    </row>
    <row r="274" spans="1:113" ht="15.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30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30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30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9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9"/>
      <c r="CK274" s="29"/>
      <c r="CL274" s="29"/>
      <c r="CM274" s="29"/>
      <c r="CN274" s="29"/>
      <c r="CO274" s="29"/>
      <c r="CP274" s="29"/>
      <c r="CQ274" s="29"/>
      <c r="CR274" s="29"/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31"/>
      <c r="DH274" s="29"/>
      <c r="DI274" s="29"/>
    </row>
    <row r="275" spans="1:113" ht="15.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30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30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30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9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9"/>
      <c r="CK275" s="29"/>
      <c r="CL275" s="29"/>
      <c r="CM275" s="29"/>
      <c r="CN275" s="29"/>
      <c r="CO275" s="29"/>
      <c r="CP275" s="29"/>
      <c r="CQ275" s="29"/>
      <c r="CR275" s="29"/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31"/>
      <c r="DH275" s="29"/>
      <c r="DI275" s="29"/>
    </row>
    <row r="276" spans="1:113" ht="15.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30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30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30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9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9"/>
      <c r="CK276" s="29"/>
      <c r="CL276" s="29"/>
      <c r="CM276" s="29"/>
      <c r="CN276" s="29"/>
      <c r="CO276" s="29"/>
      <c r="CP276" s="29"/>
      <c r="CQ276" s="29"/>
      <c r="CR276" s="29"/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31"/>
      <c r="DH276" s="29"/>
      <c r="DI276" s="29"/>
    </row>
    <row r="277" spans="1:113" ht="15.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30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30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30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31"/>
      <c r="DH277" s="29"/>
      <c r="DI277" s="29"/>
    </row>
    <row r="278" spans="1:113" ht="15.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30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30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30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31"/>
      <c r="DH278" s="29"/>
      <c r="DI278" s="29"/>
    </row>
    <row r="279" spans="1:113" ht="15.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30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30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30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31"/>
      <c r="DH279" s="29"/>
      <c r="DI279" s="29"/>
    </row>
    <row r="280" spans="1:113" ht="15.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30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30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30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29"/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31"/>
      <c r="DH280" s="29"/>
      <c r="DI280" s="29"/>
    </row>
    <row r="281" spans="1:113" ht="15.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30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30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30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31"/>
      <c r="DH281" s="29"/>
      <c r="DI281" s="29"/>
    </row>
    <row r="282" spans="1:113" ht="15.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30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30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30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/>
      <c r="CR282" s="29"/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31"/>
      <c r="DH282" s="29"/>
      <c r="DI282" s="29"/>
    </row>
    <row r="283" spans="1:113" ht="15.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30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30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30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9"/>
      <c r="CK283" s="29"/>
      <c r="CL283" s="29"/>
      <c r="CM283" s="29"/>
      <c r="CN283" s="29"/>
      <c r="CO283" s="29"/>
      <c r="CP283" s="29"/>
      <c r="CQ283" s="29"/>
      <c r="CR283" s="29"/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31"/>
      <c r="DH283" s="29"/>
      <c r="DI283" s="29"/>
    </row>
    <row r="284" spans="1:113" ht="15.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30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30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30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31"/>
      <c r="DH284" s="29"/>
      <c r="DI284" s="29"/>
    </row>
    <row r="285" spans="1:113" ht="15.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30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30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30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9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9"/>
      <c r="CK285" s="29"/>
      <c r="CL285" s="29"/>
      <c r="CM285" s="29"/>
      <c r="CN285" s="29"/>
      <c r="CO285" s="29"/>
      <c r="CP285" s="29"/>
      <c r="CQ285" s="29"/>
      <c r="CR285" s="29"/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31"/>
      <c r="DH285" s="29"/>
      <c r="DI285" s="29"/>
    </row>
    <row r="286" spans="1:113" ht="15.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30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30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30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9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9"/>
      <c r="CK286" s="29"/>
      <c r="CL286" s="29"/>
      <c r="CM286" s="29"/>
      <c r="CN286" s="29"/>
      <c r="CO286" s="29"/>
      <c r="CP286" s="29"/>
      <c r="CQ286" s="29"/>
      <c r="CR286" s="29"/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31"/>
      <c r="DH286" s="29"/>
      <c r="DI286" s="29"/>
    </row>
    <row r="287" spans="1:113" ht="15.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30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30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30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9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9"/>
      <c r="CK287" s="29"/>
      <c r="CL287" s="29"/>
      <c r="CM287" s="29"/>
      <c r="CN287" s="29"/>
      <c r="CO287" s="29"/>
      <c r="CP287" s="29"/>
      <c r="CQ287" s="29"/>
      <c r="CR287" s="29"/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31"/>
      <c r="DH287" s="29"/>
      <c r="DI287" s="29"/>
    </row>
    <row r="288" spans="1:113" ht="15.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30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30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30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9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31"/>
      <c r="DH288" s="29"/>
      <c r="DI288" s="29"/>
    </row>
    <row r="289" spans="1:113" ht="15.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30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30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30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9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9"/>
      <c r="CK289" s="29"/>
      <c r="CL289" s="29"/>
      <c r="CM289" s="29"/>
      <c r="CN289" s="29"/>
      <c r="CO289" s="29"/>
      <c r="CP289" s="29"/>
      <c r="CQ289" s="29"/>
      <c r="CR289" s="29"/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31"/>
      <c r="DH289" s="29"/>
      <c r="DI289" s="29"/>
    </row>
    <row r="290" spans="1:113" ht="15.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30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30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30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31"/>
      <c r="DH290" s="29"/>
      <c r="DI290" s="29"/>
    </row>
    <row r="291" spans="1:113" ht="15.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30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30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30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9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31"/>
      <c r="DH291" s="29"/>
      <c r="DI291" s="29"/>
    </row>
    <row r="292" spans="1:113" ht="15.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30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30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30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9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31"/>
      <c r="DH292" s="29"/>
      <c r="DI292" s="29"/>
    </row>
    <row r="293" spans="1:113" ht="15.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30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30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30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9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31"/>
      <c r="DH293" s="29"/>
      <c r="DI293" s="29"/>
    </row>
    <row r="294" spans="1:113" ht="15.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30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30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30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9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31"/>
      <c r="DH294" s="29"/>
      <c r="DI294" s="29"/>
    </row>
    <row r="295" spans="1:113" ht="15.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30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30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30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31"/>
      <c r="DH295" s="29"/>
      <c r="DI295" s="29"/>
    </row>
    <row r="296" spans="1:113" ht="15.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30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30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30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9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31"/>
      <c r="DH296" s="29"/>
      <c r="DI296" s="29"/>
    </row>
    <row r="297" spans="1:113" ht="15.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30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30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30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31"/>
      <c r="DH297" s="29"/>
      <c r="DI297" s="29"/>
    </row>
    <row r="298" spans="1:113" ht="15.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30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30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30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31"/>
      <c r="DH298" s="29"/>
      <c r="DI298" s="29"/>
    </row>
    <row r="299" spans="1:113" ht="15.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30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30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30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31"/>
      <c r="DH299" s="29"/>
      <c r="DI299" s="29"/>
    </row>
    <row r="300" spans="1:113" ht="15.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30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30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30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9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31"/>
      <c r="DH300" s="29"/>
      <c r="DI300" s="29"/>
    </row>
    <row r="301" spans="1:113" ht="15.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30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30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30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9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31"/>
      <c r="DH301" s="29"/>
      <c r="DI301" s="29"/>
    </row>
    <row r="302" spans="1:113" ht="15.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30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30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30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9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31"/>
      <c r="DH302" s="29"/>
      <c r="DI302" s="29"/>
    </row>
    <row r="303" spans="1:113" ht="15.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30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30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30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9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9"/>
      <c r="CK303" s="29"/>
      <c r="CL303" s="29"/>
      <c r="CM303" s="29"/>
      <c r="CN303" s="29"/>
      <c r="CO303" s="29"/>
      <c r="CP303" s="29"/>
      <c r="CQ303" s="29"/>
      <c r="CR303" s="29"/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31"/>
      <c r="DH303" s="29"/>
      <c r="DI303" s="29"/>
    </row>
    <row r="304" spans="1:113" ht="15.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30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30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30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9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29"/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31"/>
      <c r="DH304" s="29"/>
      <c r="DI304" s="29"/>
    </row>
    <row r="305" spans="1:113" ht="15.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30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30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30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9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9"/>
      <c r="CK305" s="29"/>
      <c r="CL305" s="29"/>
      <c r="CM305" s="29"/>
      <c r="CN305" s="29"/>
      <c r="CO305" s="29"/>
      <c r="CP305" s="29"/>
      <c r="CQ305" s="29"/>
      <c r="CR305" s="29"/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31"/>
      <c r="DH305" s="29"/>
      <c r="DI305" s="29"/>
    </row>
    <row r="306" spans="1:113" ht="15.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30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30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30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9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9"/>
      <c r="CK306" s="29"/>
      <c r="CL306" s="29"/>
      <c r="CM306" s="29"/>
      <c r="CN306" s="29"/>
      <c r="CO306" s="29"/>
      <c r="CP306" s="29"/>
      <c r="CQ306" s="29"/>
      <c r="CR306" s="29"/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31"/>
      <c r="DH306" s="29"/>
      <c r="DI306" s="29"/>
    </row>
    <row r="307" spans="1:113" ht="15.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30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30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30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9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9"/>
      <c r="CK307" s="29"/>
      <c r="CL307" s="29"/>
      <c r="CM307" s="29"/>
      <c r="CN307" s="29"/>
      <c r="CO307" s="29"/>
      <c r="CP307" s="29"/>
      <c r="CQ307" s="29"/>
      <c r="CR307" s="29"/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31"/>
      <c r="DH307" s="29"/>
      <c r="DI307" s="29"/>
    </row>
    <row r="308" spans="1:113" ht="15.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30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30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30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9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9"/>
      <c r="CK308" s="29"/>
      <c r="CL308" s="29"/>
      <c r="CM308" s="29"/>
      <c r="CN308" s="29"/>
      <c r="CO308" s="29"/>
      <c r="CP308" s="29"/>
      <c r="CQ308" s="29"/>
      <c r="CR308" s="29"/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31"/>
      <c r="DH308" s="29"/>
      <c r="DI308" s="29"/>
    </row>
    <row r="309" spans="1:113" ht="15.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30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30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30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9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9"/>
      <c r="CK309" s="29"/>
      <c r="CL309" s="29"/>
      <c r="CM309" s="29"/>
      <c r="CN309" s="29"/>
      <c r="CO309" s="29"/>
      <c r="CP309" s="29"/>
      <c r="CQ309" s="29"/>
      <c r="CR309" s="29"/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31"/>
      <c r="DH309" s="29"/>
      <c r="DI309" s="29"/>
    </row>
    <row r="310" spans="1:113" ht="15.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30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30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30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9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9"/>
      <c r="CK310" s="29"/>
      <c r="CL310" s="29"/>
      <c r="CM310" s="29"/>
      <c r="CN310" s="29"/>
      <c r="CO310" s="29"/>
      <c r="CP310" s="29"/>
      <c r="CQ310" s="29"/>
      <c r="CR310" s="29"/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31"/>
      <c r="DH310" s="29"/>
      <c r="DI310" s="29"/>
    </row>
    <row r="311" spans="1:113" ht="15.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30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30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30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9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29"/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31"/>
      <c r="DH311" s="29"/>
      <c r="DI311" s="29"/>
    </row>
    <row r="312" spans="1:113" ht="15.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30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30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30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9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29"/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31"/>
      <c r="DH312" s="29"/>
      <c r="DI312" s="29"/>
    </row>
    <row r="313" spans="1:113" ht="15.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30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30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30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9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/>
      <c r="CR313" s="29"/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31"/>
      <c r="DH313" s="29"/>
      <c r="DI313" s="29"/>
    </row>
    <row r="314" spans="1:113" ht="15.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30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30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30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9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9"/>
      <c r="CK314" s="29"/>
      <c r="CL314" s="29"/>
      <c r="CM314" s="29"/>
      <c r="CN314" s="29"/>
      <c r="CO314" s="29"/>
      <c r="CP314" s="29"/>
      <c r="CQ314" s="29"/>
      <c r="CR314" s="29"/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31"/>
      <c r="DH314" s="29"/>
      <c r="DI314" s="29"/>
    </row>
    <row r="315" spans="1:113" ht="15.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30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30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30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9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9"/>
      <c r="CK315" s="29"/>
      <c r="CL315" s="29"/>
      <c r="CM315" s="29"/>
      <c r="CN315" s="29"/>
      <c r="CO315" s="29"/>
      <c r="CP315" s="29"/>
      <c r="CQ315" s="29"/>
      <c r="CR315" s="29"/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31"/>
      <c r="DH315" s="29"/>
      <c r="DI315" s="29"/>
    </row>
    <row r="316" spans="1:113" ht="15.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30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30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30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9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29"/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31"/>
      <c r="DH316" s="29"/>
      <c r="DI316" s="29"/>
    </row>
    <row r="317" spans="1:113" ht="15.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30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30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30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9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9"/>
      <c r="CK317" s="29"/>
      <c r="CL317" s="29"/>
      <c r="CM317" s="29"/>
      <c r="CN317" s="29"/>
      <c r="CO317" s="29"/>
      <c r="CP317" s="29"/>
      <c r="CQ317" s="29"/>
      <c r="CR317" s="29"/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31"/>
      <c r="DH317" s="29"/>
      <c r="DI317" s="29"/>
    </row>
    <row r="318" spans="1:113" ht="15.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30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30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30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9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9"/>
      <c r="CK318" s="29"/>
      <c r="CL318" s="29"/>
      <c r="CM318" s="29"/>
      <c r="CN318" s="29"/>
      <c r="CO318" s="29"/>
      <c r="CP318" s="29"/>
      <c r="CQ318" s="29"/>
      <c r="CR318" s="29"/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31"/>
      <c r="DH318" s="29"/>
      <c r="DI318" s="29"/>
    </row>
    <row r="319" spans="1:113" ht="15.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30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30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30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9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9"/>
      <c r="CK319" s="29"/>
      <c r="CL319" s="29"/>
      <c r="CM319" s="29"/>
      <c r="CN319" s="29"/>
      <c r="CO319" s="29"/>
      <c r="CP319" s="29"/>
      <c r="CQ319" s="29"/>
      <c r="CR319" s="29"/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31"/>
      <c r="DH319" s="29"/>
      <c r="DI319" s="29"/>
    </row>
    <row r="320" spans="1:113" ht="15.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30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30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30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9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9"/>
      <c r="CK320" s="29"/>
      <c r="CL320" s="29"/>
      <c r="CM320" s="29"/>
      <c r="CN320" s="29"/>
      <c r="CO320" s="29"/>
      <c r="CP320" s="29"/>
      <c r="CQ320" s="29"/>
      <c r="CR320" s="29"/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31"/>
      <c r="DH320" s="29"/>
      <c r="DI320" s="29"/>
    </row>
    <row r="321" spans="1:113" ht="15.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30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30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30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9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9"/>
      <c r="CK321" s="29"/>
      <c r="CL321" s="29"/>
      <c r="CM321" s="29"/>
      <c r="CN321" s="29"/>
      <c r="CO321" s="29"/>
      <c r="CP321" s="29"/>
      <c r="CQ321" s="29"/>
      <c r="CR321" s="29"/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31"/>
      <c r="DH321" s="29"/>
      <c r="DI321" s="29"/>
    </row>
    <row r="322" spans="1:113" ht="15.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30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30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30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9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9"/>
      <c r="CK322" s="29"/>
      <c r="CL322" s="29"/>
      <c r="CM322" s="29"/>
      <c r="CN322" s="29"/>
      <c r="CO322" s="29"/>
      <c r="CP322" s="29"/>
      <c r="CQ322" s="29"/>
      <c r="CR322" s="29"/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31"/>
      <c r="DH322" s="29"/>
      <c r="DI322" s="29"/>
    </row>
    <row r="323" spans="1:113" ht="15.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30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30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30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9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9"/>
      <c r="CK323" s="29"/>
      <c r="CL323" s="29"/>
      <c r="CM323" s="29"/>
      <c r="CN323" s="29"/>
      <c r="CO323" s="29"/>
      <c r="CP323" s="29"/>
      <c r="CQ323" s="29"/>
      <c r="CR323" s="29"/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31"/>
      <c r="DH323" s="29"/>
      <c r="DI323" s="29"/>
    </row>
    <row r="324" spans="1:113" ht="15.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30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30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30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9"/>
      <c r="CK324" s="29"/>
      <c r="CL324" s="29"/>
      <c r="CM324" s="29"/>
      <c r="CN324" s="29"/>
      <c r="CO324" s="29"/>
      <c r="CP324" s="29"/>
      <c r="CQ324" s="29"/>
      <c r="CR324" s="29"/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31"/>
      <c r="DH324" s="29"/>
      <c r="DI324" s="29"/>
    </row>
    <row r="325" spans="1:113" ht="15.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30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30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30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9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9"/>
      <c r="CK325" s="29"/>
      <c r="CL325" s="29"/>
      <c r="CM325" s="29"/>
      <c r="CN325" s="29"/>
      <c r="CO325" s="29"/>
      <c r="CP325" s="29"/>
      <c r="CQ325" s="29"/>
      <c r="CR325" s="29"/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31"/>
      <c r="DH325" s="29"/>
      <c r="DI325" s="29"/>
    </row>
    <row r="326" spans="1:113" ht="15.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30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30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30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9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9"/>
      <c r="CK326" s="29"/>
      <c r="CL326" s="29"/>
      <c r="CM326" s="29"/>
      <c r="CN326" s="29"/>
      <c r="CO326" s="29"/>
      <c r="CP326" s="29"/>
      <c r="CQ326" s="29"/>
      <c r="CR326" s="29"/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31"/>
      <c r="DH326" s="29"/>
      <c r="DI326" s="29"/>
    </row>
    <row r="327" spans="1:113" ht="15.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30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30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30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9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9"/>
      <c r="CK327" s="29"/>
      <c r="CL327" s="29"/>
      <c r="CM327" s="29"/>
      <c r="CN327" s="29"/>
      <c r="CO327" s="29"/>
      <c r="CP327" s="29"/>
      <c r="CQ327" s="29"/>
      <c r="CR327" s="29"/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31"/>
      <c r="DH327" s="29"/>
      <c r="DI327" s="29"/>
    </row>
    <row r="328" spans="1:113" ht="15.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30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30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30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9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9"/>
      <c r="CK328" s="29"/>
      <c r="CL328" s="29"/>
      <c r="CM328" s="29"/>
      <c r="CN328" s="29"/>
      <c r="CO328" s="29"/>
      <c r="CP328" s="29"/>
      <c r="CQ328" s="29"/>
      <c r="CR328" s="29"/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31"/>
      <c r="DH328" s="29"/>
      <c r="DI328" s="29"/>
    </row>
    <row r="329" spans="1:113" ht="15.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30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30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30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9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9"/>
      <c r="CK329" s="29"/>
      <c r="CL329" s="29"/>
      <c r="CM329" s="29"/>
      <c r="CN329" s="29"/>
      <c r="CO329" s="29"/>
      <c r="CP329" s="29"/>
      <c r="CQ329" s="29"/>
      <c r="CR329" s="29"/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31"/>
      <c r="DH329" s="29"/>
      <c r="DI329" s="29"/>
    </row>
    <row r="330" spans="1:113" ht="15.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30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30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30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9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9"/>
      <c r="CK330" s="29"/>
      <c r="CL330" s="29"/>
      <c r="CM330" s="29"/>
      <c r="CN330" s="29"/>
      <c r="CO330" s="29"/>
      <c r="CP330" s="29"/>
      <c r="CQ330" s="29"/>
      <c r="CR330" s="29"/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31"/>
      <c r="DH330" s="29"/>
      <c r="DI330" s="29"/>
    </row>
    <row r="331" spans="1:113" ht="15.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30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30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30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9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9"/>
      <c r="CK331" s="29"/>
      <c r="CL331" s="29"/>
      <c r="CM331" s="29"/>
      <c r="CN331" s="29"/>
      <c r="CO331" s="29"/>
      <c r="CP331" s="29"/>
      <c r="CQ331" s="29"/>
      <c r="CR331" s="29"/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31"/>
      <c r="DH331" s="29"/>
      <c r="DI331" s="29"/>
    </row>
    <row r="332" spans="1:113" ht="15.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30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30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30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9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9"/>
      <c r="CK332" s="29"/>
      <c r="CL332" s="29"/>
      <c r="CM332" s="29"/>
      <c r="CN332" s="29"/>
      <c r="CO332" s="29"/>
      <c r="CP332" s="29"/>
      <c r="CQ332" s="29"/>
      <c r="CR332" s="29"/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31"/>
      <c r="DH332" s="29"/>
      <c r="DI332" s="29"/>
    </row>
    <row r="333" spans="1:113" ht="15.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30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30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30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9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9"/>
      <c r="CK333" s="29"/>
      <c r="CL333" s="29"/>
      <c r="CM333" s="29"/>
      <c r="CN333" s="29"/>
      <c r="CO333" s="29"/>
      <c r="CP333" s="29"/>
      <c r="CQ333" s="29"/>
      <c r="CR333" s="29"/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31"/>
      <c r="DH333" s="29"/>
      <c r="DI333" s="29"/>
    </row>
    <row r="334" spans="1:113" ht="15.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30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30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30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9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9"/>
      <c r="CK334" s="29"/>
      <c r="CL334" s="29"/>
      <c r="CM334" s="29"/>
      <c r="CN334" s="29"/>
      <c r="CO334" s="29"/>
      <c r="CP334" s="29"/>
      <c r="CQ334" s="29"/>
      <c r="CR334" s="29"/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31"/>
      <c r="DH334" s="29"/>
      <c r="DI334" s="29"/>
    </row>
    <row r="335" spans="1:113" ht="15.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30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30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30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9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9"/>
      <c r="CK335" s="29"/>
      <c r="CL335" s="29"/>
      <c r="CM335" s="29"/>
      <c r="CN335" s="29"/>
      <c r="CO335" s="29"/>
      <c r="CP335" s="29"/>
      <c r="CQ335" s="29"/>
      <c r="CR335" s="29"/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31"/>
      <c r="DH335" s="29"/>
      <c r="DI335" s="29"/>
    </row>
    <row r="336" spans="1:113" ht="15.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30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30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30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9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9"/>
      <c r="CK336" s="29"/>
      <c r="CL336" s="29"/>
      <c r="CM336" s="29"/>
      <c r="CN336" s="29"/>
      <c r="CO336" s="29"/>
      <c r="CP336" s="29"/>
      <c r="CQ336" s="29"/>
      <c r="CR336" s="29"/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31"/>
      <c r="DH336" s="29"/>
      <c r="DI336" s="29"/>
    </row>
    <row r="337" spans="1:113" ht="15.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30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30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30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  <c r="BL337" s="29"/>
      <c r="BM337" s="29"/>
      <c r="BN337" s="29"/>
      <c r="BO337" s="29"/>
      <c r="BP337" s="29"/>
      <c r="BQ337" s="29"/>
      <c r="BR337" s="29"/>
      <c r="BS337" s="29"/>
      <c r="BT337" s="29"/>
      <c r="BU337" s="29"/>
      <c r="BV337" s="29"/>
      <c r="BW337" s="29"/>
      <c r="BX337" s="29"/>
      <c r="BY337" s="29"/>
      <c r="BZ337" s="29"/>
      <c r="CA337" s="29"/>
      <c r="CB337" s="29"/>
      <c r="CC337" s="29"/>
      <c r="CD337" s="29"/>
      <c r="CE337" s="29"/>
      <c r="CF337" s="29"/>
      <c r="CG337" s="29"/>
      <c r="CH337" s="29"/>
      <c r="CI337" s="29"/>
      <c r="CJ337" s="29"/>
      <c r="CK337" s="29"/>
      <c r="CL337" s="29"/>
      <c r="CM337" s="29"/>
      <c r="CN337" s="29"/>
      <c r="CO337" s="29"/>
      <c r="CP337" s="29"/>
      <c r="CQ337" s="29"/>
      <c r="CR337" s="29"/>
      <c r="CS337" s="29"/>
      <c r="CT337" s="29"/>
      <c r="CU337" s="29"/>
      <c r="CV337" s="29"/>
      <c r="CW337" s="29"/>
      <c r="CX337" s="29"/>
      <c r="CY337" s="29"/>
      <c r="CZ337" s="29"/>
      <c r="DA337" s="29"/>
      <c r="DB337" s="29"/>
      <c r="DC337" s="29"/>
      <c r="DD337" s="29"/>
      <c r="DE337" s="29"/>
      <c r="DF337" s="29"/>
      <c r="DG337" s="31"/>
      <c r="DH337" s="29"/>
      <c r="DI337" s="29"/>
    </row>
    <row r="338" spans="1:113" ht="15.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30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30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30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  <c r="BL338" s="29"/>
      <c r="BM338" s="29"/>
      <c r="BN338" s="29"/>
      <c r="BO338" s="29"/>
      <c r="BP338" s="29"/>
      <c r="BQ338" s="29"/>
      <c r="BR338" s="29"/>
      <c r="BS338" s="29"/>
      <c r="BT338" s="29"/>
      <c r="BU338" s="29"/>
      <c r="BV338" s="29"/>
      <c r="BW338" s="29"/>
      <c r="BX338" s="29"/>
      <c r="BY338" s="29"/>
      <c r="BZ338" s="29"/>
      <c r="CA338" s="29"/>
      <c r="CB338" s="29"/>
      <c r="CC338" s="29"/>
      <c r="CD338" s="29"/>
      <c r="CE338" s="29"/>
      <c r="CF338" s="29"/>
      <c r="CG338" s="29"/>
      <c r="CH338" s="29"/>
      <c r="CI338" s="29"/>
      <c r="CJ338" s="29"/>
      <c r="CK338" s="29"/>
      <c r="CL338" s="29"/>
      <c r="CM338" s="29"/>
      <c r="CN338" s="29"/>
      <c r="CO338" s="29"/>
      <c r="CP338" s="29"/>
      <c r="CQ338" s="29"/>
      <c r="CR338" s="29"/>
      <c r="CS338" s="29"/>
      <c r="CT338" s="29"/>
      <c r="CU338" s="29"/>
      <c r="CV338" s="29"/>
      <c r="CW338" s="29"/>
      <c r="CX338" s="29"/>
      <c r="CY338" s="29"/>
      <c r="CZ338" s="29"/>
      <c r="DA338" s="29"/>
      <c r="DB338" s="29"/>
      <c r="DC338" s="29"/>
      <c r="DD338" s="29"/>
      <c r="DE338" s="29"/>
      <c r="DF338" s="29"/>
      <c r="DG338" s="31"/>
      <c r="DH338" s="29"/>
      <c r="DI338" s="29"/>
    </row>
    <row r="339" spans="1:113" ht="15.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30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30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30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  <c r="BL339" s="29"/>
      <c r="BM339" s="29"/>
      <c r="BN339" s="29"/>
      <c r="BO339" s="29"/>
      <c r="BP339" s="29"/>
      <c r="BQ339" s="29"/>
      <c r="BR339" s="29"/>
      <c r="BS339" s="29"/>
      <c r="BT339" s="29"/>
      <c r="BU339" s="29"/>
      <c r="BV339" s="29"/>
      <c r="BW339" s="29"/>
      <c r="BX339" s="29"/>
      <c r="BY339" s="29"/>
      <c r="BZ339" s="29"/>
      <c r="CA339" s="29"/>
      <c r="CB339" s="29"/>
      <c r="CC339" s="29"/>
      <c r="CD339" s="29"/>
      <c r="CE339" s="29"/>
      <c r="CF339" s="29"/>
      <c r="CG339" s="29"/>
      <c r="CH339" s="29"/>
      <c r="CI339" s="29"/>
      <c r="CJ339" s="29"/>
      <c r="CK339" s="29"/>
      <c r="CL339" s="29"/>
      <c r="CM339" s="29"/>
      <c r="CN339" s="29"/>
      <c r="CO339" s="29"/>
      <c r="CP339" s="29"/>
      <c r="CQ339" s="29"/>
      <c r="CR339" s="29"/>
      <c r="CS339" s="29"/>
      <c r="CT339" s="29"/>
      <c r="CU339" s="29"/>
      <c r="CV339" s="29"/>
      <c r="CW339" s="29"/>
      <c r="CX339" s="29"/>
      <c r="CY339" s="29"/>
      <c r="CZ339" s="29"/>
      <c r="DA339" s="29"/>
      <c r="DB339" s="29"/>
      <c r="DC339" s="29"/>
      <c r="DD339" s="29"/>
      <c r="DE339" s="29"/>
      <c r="DF339" s="29"/>
      <c r="DG339" s="31"/>
      <c r="DH339" s="29"/>
      <c r="DI339" s="29"/>
    </row>
    <row r="340" spans="1:113" ht="15.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30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30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30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  <c r="BL340" s="29"/>
      <c r="BM340" s="29"/>
      <c r="BN340" s="29"/>
      <c r="BO340" s="29"/>
      <c r="BP340" s="29"/>
      <c r="BQ340" s="29"/>
      <c r="BR340" s="29"/>
      <c r="BS340" s="29"/>
      <c r="BT340" s="29"/>
      <c r="BU340" s="29"/>
      <c r="BV340" s="29"/>
      <c r="BW340" s="29"/>
      <c r="BX340" s="29"/>
      <c r="BY340" s="29"/>
      <c r="BZ340" s="29"/>
      <c r="CA340" s="29"/>
      <c r="CB340" s="29"/>
      <c r="CC340" s="29"/>
      <c r="CD340" s="29"/>
      <c r="CE340" s="29"/>
      <c r="CF340" s="29"/>
      <c r="CG340" s="29"/>
      <c r="CH340" s="29"/>
      <c r="CI340" s="29"/>
      <c r="CJ340" s="29"/>
      <c r="CK340" s="29"/>
      <c r="CL340" s="29"/>
      <c r="CM340" s="29"/>
      <c r="CN340" s="29"/>
      <c r="CO340" s="29"/>
      <c r="CP340" s="29"/>
      <c r="CQ340" s="29"/>
      <c r="CR340" s="29"/>
      <c r="CS340" s="29"/>
      <c r="CT340" s="29"/>
      <c r="CU340" s="29"/>
      <c r="CV340" s="29"/>
      <c r="CW340" s="29"/>
      <c r="CX340" s="29"/>
      <c r="CY340" s="29"/>
      <c r="CZ340" s="29"/>
      <c r="DA340" s="29"/>
      <c r="DB340" s="29"/>
      <c r="DC340" s="29"/>
      <c r="DD340" s="29"/>
      <c r="DE340" s="29"/>
      <c r="DF340" s="29"/>
      <c r="DG340" s="31"/>
      <c r="DH340" s="29"/>
      <c r="DI340" s="29"/>
    </row>
    <row r="341" spans="1:113" ht="15.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30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30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30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  <c r="BL341" s="29"/>
      <c r="BM341" s="29"/>
      <c r="BN341" s="29"/>
      <c r="BO341" s="29"/>
      <c r="BP341" s="29"/>
      <c r="BQ341" s="29"/>
      <c r="BR341" s="29"/>
      <c r="BS341" s="29"/>
      <c r="BT341" s="29"/>
      <c r="BU341" s="29"/>
      <c r="BV341" s="29"/>
      <c r="BW341" s="29"/>
      <c r="BX341" s="29"/>
      <c r="BY341" s="29"/>
      <c r="BZ341" s="29"/>
      <c r="CA341" s="29"/>
      <c r="CB341" s="29"/>
      <c r="CC341" s="29"/>
      <c r="CD341" s="29"/>
      <c r="CE341" s="29"/>
      <c r="CF341" s="29"/>
      <c r="CG341" s="29"/>
      <c r="CH341" s="29"/>
      <c r="CI341" s="29"/>
      <c r="CJ341" s="29"/>
      <c r="CK341" s="29"/>
      <c r="CL341" s="29"/>
      <c r="CM341" s="29"/>
      <c r="CN341" s="29"/>
      <c r="CO341" s="29"/>
      <c r="CP341" s="29"/>
      <c r="CQ341" s="29"/>
      <c r="CR341" s="29"/>
      <c r="CS341" s="29"/>
      <c r="CT341" s="29"/>
      <c r="CU341" s="29"/>
      <c r="CV341" s="29"/>
      <c r="CW341" s="29"/>
      <c r="CX341" s="29"/>
      <c r="CY341" s="29"/>
      <c r="CZ341" s="29"/>
      <c r="DA341" s="29"/>
      <c r="DB341" s="29"/>
      <c r="DC341" s="29"/>
      <c r="DD341" s="29"/>
      <c r="DE341" s="29"/>
      <c r="DF341" s="29"/>
      <c r="DG341" s="31"/>
      <c r="DH341" s="29"/>
      <c r="DI341" s="29"/>
    </row>
    <row r="342" spans="1:113" ht="15.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30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30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30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  <c r="BL342" s="29"/>
      <c r="BM342" s="29"/>
      <c r="BN342" s="29"/>
      <c r="BO342" s="29"/>
      <c r="BP342" s="29"/>
      <c r="BQ342" s="29"/>
      <c r="BR342" s="29"/>
      <c r="BS342" s="29"/>
      <c r="BT342" s="29"/>
      <c r="BU342" s="29"/>
      <c r="BV342" s="29"/>
      <c r="BW342" s="29"/>
      <c r="BX342" s="29"/>
      <c r="BY342" s="29"/>
      <c r="BZ342" s="29"/>
      <c r="CA342" s="29"/>
      <c r="CB342" s="29"/>
      <c r="CC342" s="29"/>
      <c r="CD342" s="29"/>
      <c r="CE342" s="29"/>
      <c r="CF342" s="29"/>
      <c r="CG342" s="29"/>
      <c r="CH342" s="29"/>
      <c r="CI342" s="29"/>
      <c r="CJ342" s="29"/>
      <c r="CK342" s="29"/>
      <c r="CL342" s="29"/>
      <c r="CM342" s="29"/>
      <c r="CN342" s="29"/>
      <c r="CO342" s="29"/>
      <c r="CP342" s="29"/>
      <c r="CQ342" s="29"/>
      <c r="CR342" s="29"/>
      <c r="CS342" s="29"/>
      <c r="CT342" s="29"/>
      <c r="CU342" s="29"/>
      <c r="CV342" s="29"/>
      <c r="CW342" s="29"/>
      <c r="CX342" s="29"/>
      <c r="CY342" s="29"/>
      <c r="CZ342" s="29"/>
      <c r="DA342" s="29"/>
      <c r="DB342" s="29"/>
      <c r="DC342" s="29"/>
      <c r="DD342" s="29"/>
      <c r="DE342" s="29"/>
      <c r="DF342" s="29"/>
      <c r="DG342" s="31"/>
      <c r="DH342" s="29"/>
      <c r="DI342" s="29"/>
    </row>
    <row r="343" spans="1:113" ht="15.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30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30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30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  <c r="BL343" s="29"/>
      <c r="BM343" s="29"/>
      <c r="BN343" s="29"/>
      <c r="BO343" s="29"/>
      <c r="BP343" s="29"/>
      <c r="BQ343" s="29"/>
      <c r="BR343" s="29"/>
      <c r="BS343" s="29"/>
      <c r="BT343" s="29"/>
      <c r="BU343" s="29"/>
      <c r="BV343" s="29"/>
      <c r="BW343" s="29"/>
      <c r="BX343" s="29"/>
      <c r="BY343" s="29"/>
      <c r="BZ343" s="29"/>
      <c r="CA343" s="29"/>
      <c r="CB343" s="29"/>
      <c r="CC343" s="29"/>
      <c r="CD343" s="29"/>
      <c r="CE343" s="29"/>
      <c r="CF343" s="29"/>
      <c r="CG343" s="29"/>
      <c r="CH343" s="29"/>
      <c r="CI343" s="29"/>
      <c r="CJ343" s="29"/>
      <c r="CK343" s="29"/>
      <c r="CL343" s="29"/>
      <c r="CM343" s="29"/>
      <c r="CN343" s="29"/>
      <c r="CO343" s="29"/>
      <c r="CP343" s="29"/>
      <c r="CQ343" s="29"/>
      <c r="CR343" s="29"/>
      <c r="CS343" s="29"/>
      <c r="CT343" s="29"/>
      <c r="CU343" s="29"/>
      <c r="CV343" s="29"/>
      <c r="CW343" s="29"/>
      <c r="CX343" s="29"/>
      <c r="CY343" s="29"/>
      <c r="CZ343" s="29"/>
      <c r="DA343" s="29"/>
      <c r="DB343" s="29"/>
      <c r="DC343" s="29"/>
      <c r="DD343" s="29"/>
      <c r="DE343" s="29"/>
      <c r="DF343" s="29"/>
      <c r="DG343" s="31"/>
      <c r="DH343" s="29"/>
      <c r="DI343" s="29"/>
    </row>
    <row r="344" spans="1:113" ht="15.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30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30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30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  <c r="BL344" s="29"/>
      <c r="BM344" s="29"/>
      <c r="BN344" s="29"/>
      <c r="BO344" s="29"/>
      <c r="BP344" s="29"/>
      <c r="BQ344" s="29"/>
      <c r="BR344" s="29"/>
      <c r="BS344" s="29"/>
      <c r="BT344" s="29"/>
      <c r="BU344" s="29"/>
      <c r="BV344" s="29"/>
      <c r="BW344" s="29"/>
      <c r="BX344" s="29"/>
      <c r="BY344" s="29"/>
      <c r="BZ344" s="29"/>
      <c r="CA344" s="29"/>
      <c r="CB344" s="29"/>
      <c r="CC344" s="29"/>
      <c r="CD344" s="29"/>
      <c r="CE344" s="29"/>
      <c r="CF344" s="29"/>
      <c r="CG344" s="29"/>
      <c r="CH344" s="29"/>
      <c r="CI344" s="29"/>
      <c r="CJ344" s="29"/>
      <c r="CK344" s="29"/>
      <c r="CL344" s="29"/>
      <c r="CM344" s="29"/>
      <c r="CN344" s="29"/>
      <c r="CO344" s="29"/>
      <c r="CP344" s="29"/>
      <c r="CQ344" s="29"/>
      <c r="CR344" s="29"/>
      <c r="CS344" s="29"/>
      <c r="CT344" s="29"/>
      <c r="CU344" s="29"/>
      <c r="CV344" s="29"/>
      <c r="CW344" s="29"/>
      <c r="CX344" s="29"/>
      <c r="CY344" s="29"/>
      <c r="CZ344" s="29"/>
      <c r="DA344" s="29"/>
      <c r="DB344" s="29"/>
      <c r="DC344" s="29"/>
      <c r="DD344" s="29"/>
      <c r="DE344" s="29"/>
      <c r="DF344" s="29"/>
      <c r="DG344" s="31"/>
      <c r="DH344" s="29"/>
      <c r="DI344" s="29"/>
    </row>
    <row r="345" spans="1:113" ht="15.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30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30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30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  <c r="BL345" s="29"/>
      <c r="BM345" s="29"/>
      <c r="BN345" s="29"/>
      <c r="BO345" s="29"/>
      <c r="BP345" s="29"/>
      <c r="BQ345" s="29"/>
      <c r="BR345" s="29"/>
      <c r="BS345" s="29"/>
      <c r="BT345" s="29"/>
      <c r="BU345" s="29"/>
      <c r="BV345" s="29"/>
      <c r="BW345" s="29"/>
      <c r="BX345" s="29"/>
      <c r="BY345" s="29"/>
      <c r="BZ345" s="29"/>
      <c r="CA345" s="29"/>
      <c r="CB345" s="29"/>
      <c r="CC345" s="29"/>
      <c r="CD345" s="29"/>
      <c r="CE345" s="29"/>
      <c r="CF345" s="29"/>
      <c r="CG345" s="29"/>
      <c r="CH345" s="29"/>
      <c r="CI345" s="29"/>
      <c r="CJ345" s="29"/>
      <c r="CK345" s="29"/>
      <c r="CL345" s="29"/>
      <c r="CM345" s="29"/>
      <c r="CN345" s="29"/>
      <c r="CO345" s="29"/>
      <c r="CP345" s="29"/>
      <c r="CQ345" s="29"/>
      <c r="CR345" s="29"/>
      <c r="CS345" s="29"/>
      <c r="CT345" s="29"/>
      <c r="CU345" s="29"/>
      <c r="CV345" s="29"/>
      <c r="CW345" s="29"/>
      <c r="CX345" s="29"/>
      <c r="CY345" s="29"/>
      <c r="CZ345" s="29"/>
      <c r="DA345" s="29"/>
      <c r="DB345" s="29"/>
      <c r="DC345" s="29"/>
      <c r="DD345" s="29"/>
      <c r="DE345" s="29"/>
      <c r="DF345" s="29"/>
      <c r="DG345" s="31"/>
      <c r="DH345" s="29"/>
      <c r="DI345" s="29"/>
    </row>
    <row r="346" spans="1:113" ht="15.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30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30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30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  <c r="BL346" s="29"/>
      <c r="BM346" s="29"/>
      <c r="BN346" s="29"/>
      <c r="BO346" s="29"/>
      <c r="BP346" s="29"/>
      <c r="BQ346" s="29"/>
      <c r="BR346" s="29"/>
      <c r="BS346" s="29"/>
      <c r="BT346" s="29"/>
      <c r="BU346" s="29"/>
      <c r="BV346" s="29"/>
      <c r="BW346" s="29"/>
      <c r="BX346" s="29"/>
      <c r="BY346" s="29"/>
      <c r="BZ346" s="29"/>
      <c r="CA346" s="29"/>
      <c r="CB346" s="29"/>
      <c r="CC346" s="29"/>
      <c r="CD346" s="29"/>
      <c r="CE346" s="29"/>
      <c r="CF346" s="29"/>
      <c r="CG346" s="29"/>
      <c r="CH346" s="29"/>
      <c r="CI346" s="29"/>
      <c r="CJ346" s="29"/>
      <c r="CK346" s="29"/>
      <c r="CL346" s="29"/>
      <c r="CM346" s="29"/>
      <c r="CN346" s="29"/>
      <c r="CO346" s="29"/>
      <c r="CP346" s="29"/>
      <c r="CQ346" s="29"/>
      <c r="CR346" s="29"/>
      <c r="CS346" s="29"/>
      <c r="CT346" s="29"/>
      <c r="CU346" s="29"/>
      <c r="CV346" s="29"/>
      <c r="CW346" s="29"/>
      <c r="CX346" s="29"/>
      <c r="CY346" s="29"/>
      <c r="CZ346" s="29"/>
      <c r="DA346" s="29"/>
      <c r="DB346" s="29"/>
      <c r="DC346" s="29"/>
      <c r="DD346" s="29"/>
      <c r="DE346" s="29"/>
      <c r="DF346" s="29"/>
      <c r="DG346" s="31"/>
      <c r="DH346" s="29"/>
      <c r="DI346" s="29"/>
    </row>
    <row r="347" spans="1:113" ht="15.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30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30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30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  <c r="BL347" s="29"/>
      <c r="BM347" s="29"/>
      <c r="BN347" s="29"/>
      <c r="BO347" s="29"/>
      <c r="BP347" s="29"/>
      <c r="BQ347" s="29"/>
      <c r="BR347" s="29"/>
      <c r="BS347" s="29"/>
      <c r="BT347" s="29"/>
      <c r="BU347" s="29"/>
      <c r="BV347" s="29"/>
      <c r="BW347" s="29"/>
      <c r="BX347" s="29"/>
      <c r="BY347" s="29"/>
      <c r="BZ347" s="29"/>
      <c r="CA347" s="29"/>
      <c r="CB347" s="29"/>
      <c r="CC347" s="29"/>
      <c r="CD347" s="29"/>
      <c r="CE347" s="29"/>
      <c r="CF347" s="29"/>
      <c r="CG347" s="29"/>
      <c r="CH347" s="29"/>
      <c r="CI347" s="29"/>
      <c r="CJ347" s="29"/>
      <c r="CK347" s="29"/>
      <c r="CL347" s="29"/>
      <c r="CM347" s="29"/>
      <c r="CN347" s="29"/>
      <c r="CO347" s="29"/>
      <c r="CP347" s="29"/>
      <c r="CQ347" s="29"/>
      <c r="CR347" s="29"/>
      <c r="CS347" s="29"/>
      <c r="CT347" s="29"/>
      <c r="CU347" s="29"/>
      <c r="CV347" s="29"/>
      <c r="CW347" s="29"/>
      <c r="CX347" s="29"/>
      <c r="CY347" s="29"/>
      <c r="CZ347" s="29"/>
      <c r="DA347" s="29"/>
      <c r="DB347" s="29"/>
      <c r="DC347" s="29"/>
      <c r="DD347" s="29"/>
      <c r="DE347" s="29"/>
      <c r="DF347" s="29"/>
      <c r="DG347" s="31"/>
      <c r="DH347" s="29"/>
      <c r="DI347" s="29"/>
    </row>
    <row r="348" spans="1:113" ht="15.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30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30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30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  <c r="BL348" s="29"/>
      <c r="BM348" s="29"/>
      <c r="BN348" s="29"/>
      <c r="BO348" s="29"/>
      <c r="BP348" s="29"/>
      <c r="BQ348" s="29"/>
      <c r="BR348" s="29"/>
      <c r="BS348" s="29"/>
      <c r="BT348" s="29"/>
      <c r="BU348" s="29"/>
      <c r="BV348" s="29"/>
      <c r="BW348" s="29"/>
      <c r="BX348" s="29"/>
      <c r="BY348" s="29"/>
      <c r="BZ348" s="29"/>
      <c r="CA348" s="29"/>
      <c r="CB348" s="29"/>
      <c r="CC348" s="29"/>
      <c r="CD348" s="29"/>
      <c r="CE348" s="29"/>
      <c r="CF348" s="29"/>
      <c r="CG348" s="29"/>
      <c r="CH348" s="29"/>
      <c r="CI348" s="29"/>
      <c r="CJ348" s="29"/>
      <c r="CK348" s="29"/>
      <c r="CL348" s="29"/>
      <c r="CM348" s="29"/>
      <c r="CN348" s="29"/>
      <c r="CO348" s="29"/>
      <c r="CP348" s="29"/>
      <c r="CQ348" s="29"/>
      <c r="CR348" s="29"/>
      <c r="CS348" s="29"/>
      <c r="CT348" s="29"/>
      <c r="CU348" s="29"/>
      <c r="CV348" s="29"/>
      <c r="CW348" s="29"/>
      <c r="CX348" s="29"/>
      <c r="CY348" s="29"/>
      <c r="CZ348" s="29"/>
      <c r="DA348" s="29"/>
      <c r="DB348" s="29"/>
      <c r="DC348" s="29"/>
      <c r="DD348" s="29"/>
      <c r="DE348" s="29"/>
      <c r="DF348" s="29"/>
      <c r="DG348" s="31"/>
      <c r="DH348" s="29"/>
      <c r="DI348" s="29"/>
    </row>
    <row r="349" spans="1:113" ht="15.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30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30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30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  <c r="BL349" s="29"/>
      <c r="BM349" s="29"/>
      <c r="BN349" s="29"/>
      <c r="BO349" s="29"/>
      <c r="BP349" s="29"/>
      <c r="BQ349" s="29"/>
      <c r="BR349" s="29"/>
      <c r="BS349" s="29"/>
      <c r="BT349" s="29"/>
      <c r="BU349" s="29"/>
      <c r="BV349" s="29"/>
      <c r="BW349" s="29"/>
      <c r="BX349" s="29"/>
      <c r="BY349" s="29"/>
      <c r="BZ349" s="29"/>
      <c r="CA349" s="29"/>
      <c r="CB349" s="29"/>
      <c r="CC349" s="29"/>
      <c r="CD349" s="29"/>
      <c r="CE349" s="29"/>
      <c r="CF349" s="29"/>
      <c r="CG349" s="29"/>
      <c r="CH349" s="29"/>
      <c r="CI349" s="29"/>
      <c r="CJ349" s="29"/>
      <c r="CK349" s="29"/>
      <c r="CL349" s="29"/>
      <c r="CM349" s="29"/>
      <c r="CN349" s="29"/>
      <c r="CO349" s="29"/>
      <c r="CP349" s="29"/>
      <c r="CQ349" s="29"/>
      <c r="CR349" s="29"/>
      <c r="CS349" s="29"/>
      <c r="CT349" s="29"/>
      <c r="CU349" s="29"/>
      <c r="CV349" s="29"/>
      <c r="CW349" s="29"/>
      <c r="CX349" s="29"/>
      <c r="CY349" s="29"/>
      <c r="CZ349" s="29"/>
      <c r="DA349" s="29"/>
      <c r="DB349" s="29"/>
      <c r="DC349" s="29"/>
      <c r="DD349" s="29"/>
      <c r="DE349" s="29"/>
      <c r="DF349" s="29"/>
      <c r="DG349" s="31"/>
      <c r="DH349" s="29"/>
      <c r="DI349" s="29"/>
    </row>
    <row r="350" spans="1:113" ht="15.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30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30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30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  <c r="BL350" s="29"/>
      <c r="BM350" s="29"/>
      <c r="BN350" s="29"/>
      <c r="BO350" s="29"/>
      <c r="BP350" s="29"/>
      <c r="BQ350" s="29"/>
      <c r="BR350" s="29"/>
      <c r="BS350" s="29"/>
      <c r="BT350" s="29"/>
      <c r="BU350" s="29"/>
      <c r="BV350" s="29"/>
      <c r="BW350" s="29"/>
      <c r="BX350" s="29"/>
      <c r="BY350" s="29"/>
      <c r="BZ350" s="29"/>
      <c r="CA350" s="29"/>
      <c r="CB350" s="29"/>
      <c r="CC350" s="29"/>
      <c r="CD350" s="29"/>
      <c r="CE350" s="29"/>
      <c r="CF350" s="29"/>
      <c r="CG350" s="29"/>
      <c r="CH350" s="29"/>
      <c r="CI350" s="29"/>
      <c r="CJ350" s="29"/>
      <c r="CK350" s="29"/>
      <c r="CL350" s="29"/>
      <c r="CM350" s="29"/>
      <c r="CN350" s="29"/>
      <c r="CO350" s="29"/>
      <c r="CP350" s="29"/>
      <c r="CQ350" s="29"/>
      <c r="CR350" s="29"/>
      <c r="CS350" s="29"/>
      <c r="CT350" s="29"/>
      <c r="CU350" s="29"/>
      <c r="CV350" s="29"/>
      <c r="CW350" s="29"/>
      <c r="CX350" s="29"/>
      <c r="CY350" s="29"/>
      <c r="CZ350" s="29"/>
      <c r="DA350" s="29"/>
      <c r="DB350" s="29"/>
      <c r="DC350" s="29"/>
      <c r="DD350" s="29"/>
      <c r="DE350" s="29"/>
      <c r="DF350" s="29"/>
      <c r="DG350" s="31"/>
      <c r="DH350" s="29"/>
      <c r="DI350" s="29"/>
    </row>
    <row r="351" spans="1:113" ht="15.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30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30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30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  <c r="BL351" s="29"/>
      <c r="BM351" s="29"/>
      <c r="BN351" s="29"/>
      <c r="BO351" s="29"/>
      <c r="BP351" s="29"/>
      <c r="BQ351" s="29"/>
      <c r="BR351" s="29"/>
      <c r="BS351" s="29"/>
      <c r="BT351" s="29"/>
      <c r="BU351" s="29"/>
      <c r="BV351" s="29"/>
      <c r="BW351" s="29"/>
      <c r="BX351" s="29"/>
      <c r="BY351" s="29"/>
      <c r="BZ351" s="29"/>
      <c r="CA351" s="29"/>
      <c r="CB351" s="29"/>
      <c r="CC351" s="29"/>
      <c r="CD351" s="29"/>
      <c r="CE351" s="29"/>
      <c r="CF351" s="29"/>
      <c r="CG351" s="29"/>
      <c r="CH351" s="29"/>
      <c r="CI351" s="29"/>
      <c r="CJ351" s="29"/>
      <c r="CK351" s="29"/>
      <c r="CL351" s="29"/>
      <c r="CM351" s="29"/>
      <c r="CN351" s="29"/>
      <c r="CO351" s="29"/>
      <c r="CP351" s="29"/>
      <c r="CQ351" s="29"/>
      <c r="CR351" s="29"/>
      <c r="CS351" s="29"/>
      <c r="CT351" s="29"/>
      <c r="CU351" s="29"/>
      <c r="CV351" s="29"/>
      <c r="CW351" s="29"/>
      <c r="CX351" s="29"/>
      <c r="CY351" s="29"/>
      <c r="CZ351" s="29"/>
      <c r="DA351" s="29"/>
      <c r="DB351" s="29"/>
      <c r="DC351" s="29"/>
      <c r="DD351" s="29"/>
      <c r="DE351" s="29"/>
      <c r="DF351" s="29"/>
      <c r="DG351" s="31"/>
      <c r="DH351" s="29"/>
      <c r="DI351" s="29"/>
    </row>
    <row r="352" spans="1:113" ht="15.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30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30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30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  <c r="BL352" s="29"/>
      <c r="BM352" s="29"/>
      <c r="BN352" s="29"/>
      <c r="BO352" s="29"/>
      <c r="BP352" s="29"/>
      <c r="BQ352" s="29"/>
      <c r="BR352" s="29"/>
      <c r="BS352" s="29"/>
      <c r="BT352" s="29"/>
      <c r="BU352" s="29"/>
      <c r="BV352" s="29"/>
      <c r="BW352" s="29"/>
      <c r="BX352" s="29"/>
      <c r="BY352" s="29"/>
      <c r="BZ352" s="29"/>
      <c r="CA352" s="29"/>
      <c r="CB352" s="29"/>
      <c r="CC352" s="29"/>
      <c r="CD352" s="29"/>
      <c r="CE352" s="29"/>
      <c r="CF352" s="29"/>
      <c r="CG352" s="29"/>
      <c r="CH352" s="29"/>
      <c r="CI352" s="29"/>
      <c r="CJ352" s="29"/>
      <c r="CK352" s="29"/>
      <c r="CL352" s="29"/>
      <c r="CM352" s="29"/>
      <c r="CN352" s="29"/>
      <c r="CO352" s="29"/>
      <c r="CP352" s="29"/>
      <c r="CQ352" s="29"/>
      <c r="CR352" s="29"/>
      <c r="CS352" s="29"/>
      <c r="CT352" s="29"/>
      <c r="CU352" s="29"/>
      <c r="CV352" s="29"/>
      <c r="CW352" s="29"/>
      <c r="CX352" s="29"/>
      <c r="CY352" s="29"/>
      <c r="CZ352" s="29"/>
      <c r="DA352" s="29"/>
      <c r="DB352" s="29"/>
      <c r="DC352" s="29"/>
      <c r="DD352" s="29"/>
      <c r="DE352" s="29"/>
      <c r="DF352" s="29"/>
      <c r="DG352" s="31"/>
      <c r="DH352" s="29"/>
      <c r="DI352" s="29"/>
    </row>
    <row r="353" spans="1:113" ht="15.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30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30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30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  <c r="BL353" s="29"/>
      <c r="BM353" s="29"/>
      <c r="BN353" s="29"/>
      <c r="BO353" s="29"/>
      <c r="BP353" s="29"/>
      <c r="BQ353" s="29"/>
      <c r="BR353" s="29"/>
      <c r="BS353" s="29"/>
      <c r="BT353" s="29"/>
      <c r="BU353" s="29"/>
      <c r="BV353" s="29"/>
      <c r="BW353" s="29"/>
      <c r="BX353" s="29"/>
      <c r="BY353" s="29"/>
      <c r="BZ353" s="29"/>
      <c r="CA353" s="29"/>
      <c r="CB353" s="29"/>
      <c r="CC353" s="29"/>
      <c r="CD353" s="29"/>
      <c r="CE353" s="29"/>
      <c r="CF353" s="29"/>
      <c r="CG353" s="29"/>
      <c r="CH353" s="29"/>
      <c r="CI353" s="29"/>
      <c r="CJ353" s="29"/>
      <c r="CK353" s="29"/>
      <c r="CL353" s="29"/>
      <c r="CM353" s="29"/>
      <c r="CN353" s="29"/>
      <c r="CO353" s="29"/>
      <c r="CP353" s="29"/>
      <c r="CQ353" s="29"/>
      <c r="CR353" s="29"/>
      <c r="CS353" s="29"/>
      <c r="CT353" s="29"/>
      <c r="CU353" s="29"/>
      <c r="CV353" s="29"/>
      <c r="CW353" s="29"/>
      <c r="CX353" s="29"/>
      <c r="CY353" s="29"/>
      <c r="CZ353" s="29"/>
      <c r="DA353" s="29"/>
      <c r="DB353" s="29"/>
      <c r="DC353" s="29"/>
      <c r="DD353" s="29"/>
      <c r="DE353" s="29"/>
      <c r="DF353" s="29"/>
      <c r="DG353" s="31"/>
      <c r="DH353" s="29"/>
      <c r="DI353" s="29"/>
    </row>
    <row r="354" spans="1:113" ht="15.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30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30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30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  <c r="BL354" s="29"/>
      <c r="BM354" s="29"/>
      <c r="BN354" s="29"/>
      <c r="BO354" s="29"/>
      <c r="BP354" s="29"/>
      <c r="BQ354" s="29"/>
      <c r="BR354" s="29"/>
      <c r="BS354" s="29"/>
      <c r="BT354" s="29"/>
      <c r="BU354" s="29"/>
      <c r="BV354" s="29"/>
      <c r="BW354" s="29"/>
      <c r="BX354" s="29"/>
      <c r="BY354" s="29"/>
      <c r="BZ354" s="29"/>
      <c r="CA354" s="29"/>
      <c r="CB354" s="29"/>
      <c r="CC354" s="29"/>
      <c r="CD354" s="29"/>
      <c r="CE354" s="29"/>
      <c r="CF354" s="29"/>
      <c r="CG354" s="29"/>
      <c r="CH354" s="29"/>
      <c r="CI354" s="29"/>
      <c r="CJ354" s="29"/>
      <c r="CK354" s="29"/>
      <c r="CL354" s="29"/>
      <c r="CM354" s="29"/>
      <c r="CN354" s="29"/>
      <c r="CO354" s="29"/>
      <c r="CP354" s="29"/>
      <c r="CQ354" s="29"/>
      <c r="CR354" s="29"/>
      <c r="CS354" s="29"/>
      <c r="CT354" s="29"/>
      <c r="CU354" s="29"/>
      <c r="CV354" s="29"/>
      <c r="CW354" s="29"/>
      <c r="CX354" s="29"/>
      <c r="CY354" s="29"/>
      <c r="CZ354" s="29"/>
      <c r="DA354" s="29"/>
      <c r="DB354" s="29"/>
      <c r="DC354" s="29"/>
      <c r="DD354" s="29"/>
      <c r="DE354" s="29"/>
      <c r="DF354" s="29"/>
      <c r="DG354" s="31"/>
      <c r="DH354" s="29"/>
      <c r="DI354" s="29"/>
    </row>
    <row r="355" spans="1:113" ht="15.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30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30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30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  <c r="BL355" s="29"/>
      <c r="BM355" s="29"/>
      <c r="BN355" s="29"/>
      <c r="BO355" s="29"/>
      <c r="BP355" s="29"/>
      <c r="BQ355" s="29"/>
      <c r="BR355" s="29"/>
      <c r="BS355" s="29"/>
      <c r="BT355" s="29"/>
      <c r="BU355" s="29"/>
      <c r="BV355" s="29"/>
      <c r="BW355" s="29"/>
      <c r="BX355" s="29"/>
      <c r="BY355" s="29"/>
      <c r="BZ355" s="29"/>
      <c r="CA355" s="29"/>
      <c r="CB355" s="29"/>
      <c r="CC355" s="29"/>
      <c r="CD355" s="29"/>
      <c r="CE355" s="29"/>
      <c r="CF355" s="29"/>
      <c r="CG355" s="29"/>
      <c r="CH355" s="29"/>
      <c r="CI355" s="29"/>
      <c r="CJ355" s="29"/>
      <c r="CK355" s="29"/>
      <c r="CL355" s="29"/>
      <c r="CM355" s="29"/>
      <c r="CN355" s="29"/>
      <c r="CO355" s="29"/>
      <c r="CP355" s="29"/>
      <c r="CQ355" s="29"/>
      <c r="CR355" s="29"/>
      <c r="CS355" s="29"/>
      <c r="CT355" s="29"/>
      <c r="CU355" s="29"/>
      <c r="CV355" s="29"/>
      <c r="CW355" s="29"/>
      <c r="CX355" s="29"/>
      <c r="CY355" s="29"/>
      <c r="CZ355" s="29"/>
      <c r="DA355" s="29"/>
      <c r="DB355" s="29"/>
      <c r="DC355" s="29"/>
      <c r="DD355" s="29"/>
      <c r="DE355" s="29"/>
      <c r="DF355" s="29"/>
      <c r="DG355" s="31"/>
      <c r="DH355" s="29"/>
      <c r="DI355" s="29"/>
    </row>
    <row r="356" spans="1:113" ht="15.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30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30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30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  <c r="BL356" s="29"/>
      <c r="BM356" s="29"/>
      <c r="BN356" s="29"/>
      <c r="BO356" s="29"/>
      <c r="BP356" s="29"/>
      <c r="BQ356" s="29"/>
      <c r="BR356" s="29"/>
      <c r="BS356" s="29"/>
      <c r="BT356" s="29"/>
      <c r="BU356" s="29"/>
      <c r="BV356" s="29"/>
      <c r="BW356" s="29"/>
      <c r="BX356" s="29"/>
      <c r="BY356" s="29"/>
      <c r="BZ356" s="29"/>
      <c r="CA356" s="29"/>
      <c r="CB356" s="29"/>
      <c r="CC356" s="29"/>
      <c r="CD356" s="29"/>
      <c r="CE356" s="29"/>
      <c r="CF356" s="29"/>
      <c r="CG356" s="29"/>
      <c r="CH356" s="29"/>
      <c r="CI356" s="29"/>
      <c r="CJ356" s="29"/>
      <c r="CK356" s="29"/>
      <c r="CL356" s="29"/>
      <c r="CM356" s="29"/>
      <c r="CN356" s="29"/>
      <c r="CO356" s="29"/>
      <c r="CP356" s="29"/>
      <c r="CQ356" s="29"/>
      <c r="CR356" s="29"/>
      <c r="CS356" s="29"/>
      <c r="CT356" s="29"/>
      <c r="CU356" s="29"/>
      <c r="CV356" s="29"/>
      <c r="CW356" s="29"/>
      <c r="CX356" s="29"/>
      <c r="CY356" s="29"/>
      <c r="CZ356" s="29"/>
      <c r="DA356" s="29"/>
      <c r="DB356" s="29"/>
      <c r="DC356" s="29"/>
      <c r="DD356" s="29"/>
      <c r="DE356" s="29"/>
      <c r="DF356" s="29"/>
      <c r="DG356" s="31"/>
      <c r="DH356" s="29"/>
      <c r="DI356" s="29"/>
    </row>
    <row r="357" spans="1:113" ht="15.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30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30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30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  <c r="BL357" s="29"/>
      <c r="BM357" s="29"/>
      <c r="BN357" s="29"/>
      <c r="BO357" s="29"/>
      <c r="BP357" s="29"/>
      <c r="BQ357" s="29"/>
      <c r="BR357" s="29"/>
      <c r="BS357" s="29"/>
      <c r="BT357" s="29"/>
      <c r="BU357" s="29"/>
      <c r="BV357" s="29"/>
      <c r="BW357" s="29"/>
      <c r="BX357" s="29"/>
      <c r="BY357" s="29"/>
      <c r="BZ357" s="29"/>
      <c r="CA357" s="29"/>
      <c r="CB357" s="29"/>
      <c r="CC357" s="29"/>
      <c r="CD357" s="29"/>
      <c r="CE357" s="29"/>
      <c r="CF357" s="29"/>
      <c r="CG357" s="29"/>
      <c r="CH357" s="29"/>
      <c r="CI357" s="29"/>
      <c r="CJ357" s="29"/>
      <c r="CK357" s="29"/>
      <c r="CL357" s="29"/>
      <c r="CM357" s="29"/>
      <c r="CN357" s="29"/>
      <c r="CO357" s="29"/>
      <c r="CP357" s="29"/>
      <c r="CQ357" s="29"/>
      <c r="CR357" s="29"/>
      <c r="CS357" s="29"/>
      <c r="CT357" s="29"/>
      <c r="CU357" s="29"/>
      <c r="CV357" s="29"/>
      <c r="CW357" s="29"/>
      <c r="CX357" s="29"/>
      <c r="CY357" s="29"/>
      <c r="CZ357" s="29"/>
      <c r="DA357" s="29"/>
      <c r="DB357" s="29"/>
      <c r="DC357" s="29"/>
      <c r="DD357" s="29"/>
      <c r="DE357" s="29"/>
      <c r="DF357" s="29"/>
      <c r="DG357" s="31"/>
      <c r="DH357" s="29"/>
      <c r="DI357" s="29"/>
    </row>
    <row r="358" spans="1:113" ht="15.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30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30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30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  <c r="BL358" s="29"/>
      <c r="BM358" s="29"/>
      <c r="BN358" s="29"/>
      <c r="BO358" s="29"/>
      <c r="BP358" s="29"/>
      <c r="BQ358" s="29"/>
      <c r="BR358" s="29"/>
      <c r="BS358" s="29"/>
      <c r="BT358" s="29"/>
      <c r="BU358" s="29"/>
      <c r="BV358" s="29"/>
      <c r="BW358" s="29"/>
      <c r="BX358" s="29"/>
      <c r="BY358" s="29"/>
      <c r="BZ358" s="29"/>
      <c r="CA358" s="29"/>
      <c r="CB358" s="29"/>
      <c r="CC358" s="29"/>
      <c r="CD358" s="29"/>
      <c r="CE358" s="29"/>
      <c r="CF358" s="29"/>
      <c r="CG358" s="29"/>
      <c r="CH358" s="29"/>
      <c r="CI358" s="29"/>
      <c r="CJ358" s="29"/>
      <c r="CK358" s="29"/>
      <c r="CL358" s="29"/>
      <c r="CM358" s="29"/>
      <c r="CN358" s="29"/>
      <c r="CO358" s="29"/>
      <c r="CP358" s="29"/>
      <c r="CQ358" s="29"/>
      <c r="CR358" s="29"/>
      <c r="CS358" s="29"/>
      <c r="CT358" s="29"/>
      <c r="CU358" s="29"/>
      <c r="CV358" s="29"/>
      <c r="CW358" s="29"/>
      <c r="CX358" s="29"/>
      <c r="CY358" s="29"/>
      <c r="CZ358" s="29"/>
      <c r="DA358" s="29"/>
      <c r="DB358" s="29"/>
      <c r="DC358" s="29"/>
      <c r="DD358" s="29"/>
      <c r="DE358" s="29"/>
      <c r="DF358" s="29"/>
      <c r="DG358" s="31"/>
      <c r="DH358" s="29"/>
      <c r="DI358" s="29"/>
    </row>
    <row r="359" spans="1:113" ht="15.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30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30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30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  <c r="BL359" s="29"/>
      <c r="BM359" s="29"/>
      <c r="BN359" s="29"/>
      <c r="BO359" s="29"/>
      <c r="BP359" s="29"/>
      <c r="BQ359" s="29"/>
      <c r="BR359" s="29"/>
      <c r="BS359" s="29"/>
      <c r="BT359" s="29"/>
      <c r="BU359" s="29"/>
      <c r="BV359" s="29"/>
      <c r="BW359" s="29"/>
      <c r="BX359" s="29"/>
      <c r="BY359" s="29"/>
      <c r="BZ359" s="29"/>
      <c r="CA359" s="29"/>
      <c r="CB359" s="29"/>
      <c r="CC359" s="29"/>
      <c r="CD359" s="29"/>
      <c r="CE359" s="29"/>
      <c r="CF359" s="29"/>
      <c r="CG359" s="29"/>
      <c r="CH359" s="29"/>
      <c r="CI359" s="29"/>
      <c r="CJ359" s="29"/>
      <c r="CK359" s="29"/>
      <c r="CL359" s="29"/>
      <c r="CM359" s="29"/>
      <c r="CN359" s="29"/>
      <c r="CO359" s="29"/>
      <c r="CP359" s="29"/>
      <c r="CQ359" s="29"/>
      <c r="CR359" s="29"/>
      <c r="CS359" s="29"/>
      <c r="CT359" s="29"/>
      <c r="CU359" s="29"/>
      <c r="CV359" s="29"/>
      <c r="CW359" s="29"/>
      <c r="CX359" s="29"/>
      <c r="CY359" s="29"/>
      <c r="CZ359" s="29"/>
      <c r="DA359" s="29"/>
      <c r="DB359" s="29"/>
      <c r="DC359" s="29"/>
      <c r="DD359" s="29"/>
      <c r="DE359" s="29"/>
      <c r="DF359" s="29"/>
      <c r="DG359" s="31"/>
      <c r="DH359" s="29"/>
      <c r="DI359" s="29"/>
    </row>
    <row r="360" spans="1:113" ht="15.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30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30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30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9"/>
      <c r="BQ360" s="29"/>
      <c r="BR360" s="29"/>
      <c r="BS360" s="29"/>
      <c r="BT360" s="29"/>
      <c r="BU360" s="29"/>
      <c r="BV360" s="29"/>
      <c r="BW360" s="29"/>
      <c r="BX360" s="29"/>
      <c r="BY360" s="29"/>
      <c r="BZ360" s="29"/>
      <c r="CA360" s="29"/>
      <c r="CB360" s="29"/>
      <c r="CC360" s="29"/>
      <c r="CD360" s="29"/>
      <c r="CE360" s="29"/>
      <c r="CF360" s="29"/>
      <c r="CG360" s="29"/>
      <c r="CH360" s="29"/>
      <c r="CI360" s="29"/>
      <c r="CJ360" s="29"/>
      <c r="CK360" s="29"/>
      <c r="CL360" s="29"/>
      <c r="CM360" s="29"/>
      <c r="CN360" s="29"/>
      <c r="CO360" s="29"/>
      <c r="CP360" s="29"/>
      <c r="CQ360" s="29"/>
      <c r="CR360" s="29"/>
      <c r="CS360" s="29"/>
      <c r="CT360" s="29"/>
      <c r="CU360" s="29"/>
      <c r="CV360" s="29"/>
      <c r="CW360" s="29"/>
      <c r="CX360" s="29"/>
      <c r="CY360" s="29"/>
      <c r="CZ360" s="29"/>
      <c r="DA360" s="29"/>
      <c r="DB360" s="29"/>
      <c r="DC360" s="29"/>
      <c r="DD360" s="29"/>
      <c r="DE360" s="29"/>
      <c r="DF360" s="29"/>
      <c r="DG360" s="31"/>
      <c r="DH360" s="29"/>
      <c r="DI360" s="29"/>
    </row>
    <row r="361" spans="1:113" ht="15.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30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30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30"/>
      <c r="AP361" s="29"/>
      <c r="AQ361" s="29"/>
      <c r="AR361" s="29"/>
      <c r="AS361" s="29"/>
      <c r="AT361" s="29"/>
      <c r="AU361" s="29"/>
      <c r="AV361" s="29"/>
      <c r="AW361" s="29"/>
      <c r="AX361" s="29"/>
      <c r="AY361" s="29"/>
      <c r="AZ361" s="29"/>
      <c r="BA361" s="29"/>
      <c r="BB361" s="29"/>
      <c r="BC361" s="29"/>
      <c r="BD361" s="29"/>
      <c r="BE361" s="29"/>
      <c r="BF361" s="29"/>
      <c r="BG361" s="29"/>
      <c r="BH361" s="29"/>
      <c r="BI361" s="29"/>
      <c r="BJ361" s="29"/>
      <c r="BK361" s="29"/>
      <c r="BL361" s="29"/>
      <c r="BM361" s="29"/>
      <c r="BN361" s="29"/>
      <c r="BO361" s="29"/>
      <c r="BP361" s="29"/>
      <c r="BQ361" s="29"/>
      <c r="BR361" s="29"/>
      <c r="BS361" s="29"/>
      <c r="BT361" s="29"/>
      <c r="BU361" s="29"/>
      <c r="BV361" s="29"/>
      <c r="BW361" s="29"/>
      <c r="BX361" s="29"/>
      <c r="BY361" s="29"/>
      <c r="BZ361" s="29"/>
      <c r="CA361" s="29"/>
      <c r="CB361" s="29"/>
      <c r="CC361" s="29"/>
      <c r="CD361" s="29"/>
      <c r="CE361" s="29"/>
      <c r="CF361" s="29"/>
      <c r="CG361" s="29"/>
      <c r="CH361" s="29"/>
      <c r="CI361" s="29"/>
      <c r="CJ361" s="29"/>
      <c r="CK361" s="29"/>
      <c r="CL361" s="29"/>
      <c r="CM361" s="29"/>
      <c r="CN361" s="29"/>
      <c r="CO361" s="29"/>
      <c r="CP361" s="29"/>
      <c r="CQ361" s="29"/>
      <c r="CR361" s="29"/>
      <c r="CS361" s="29"/>
      <c r="CT361" s="29"/>
      <c r="CU361" s="29"/>
      <c r="CV361" s="29"/>
      <c r="CW361" s="29"/>
      <c r="CX361" s="29"/>
      <c r="CY361" s="29"/>
      <c r="CZ361" s="29"/>
      <c r="DA361" s="29"/>
      <c r="DB361" s="29"/>
      <c r="DC361" s="29"/>
      <c r="DD361" s="29"/>
      <c r="DE361" s="29"/>
      <c r="DF361" s="29"/>
      <c r="DG361" s="31"/>
      <c r="DH361" s="29"/>
      <c r="DI361" s="29"/>
    </row>
    <row r="362" spans="1:113" ht="15.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30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30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30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  <c r="BM362" s="29"/>
      <c r="BN362" s="29"/>
      <c r="BO362" s="29"/>
      <c r="BP362" s="29"/>
      <c r="BQ362" s="29"/>
      <c r="BR362" s="29"/>
      <c r="BS362" s="29"/>
      <c r="BT362" s="29"/>
      <c r="BU362" s="29"/>
      <c r="BV362" s="29"/>
      <c r="BW362" s="29"/>
      <c r="BX362" s="29"/>
      <c r="BY362" s="29"/>
      <c r="BZ362" s="29"/>
      <c r="CA362" s="29"/>
      <c r="CB362" s="29"/>
      <c r="CC362" s="29"/>
      <c r="CD362" s="29"/>
      <c r="CE362" s="29"/>
      <c r="CF362" s="29"/>
      <c r="CG362" s="29"/>
      <c r="CH362" s="29"/>
      <c r="CI362" s="29"/>
      <c r="CJ362" s="29"/>
      <c r="CK362" s="29"/>
      <c r="CL362" s="29"/>
      <c r="CM362" s="29"/>
      <c r="CN362" s="29"/>
      <c r="CO362" s="29"/>
      <c r="CP362" s="29"/>
      <c r="CQ362" s="29"/>
      <c r="CR362" s="29"/>
      <c r="CS362" s="29"/>
      <c r="CT362" s="29"/>
      <c r="CU362" s="29"/>
      <c r="CV362" s="29"/>
      <c r="CW362" s="29"/>
      <c r="CX362" s="29"/>
      <c r="CY362" s="29"/>
      <c r="CZ362" s="29"/>
      <c r="DA362" s="29"/>
      <c r="DB362" s="29"/>
      <c r="DC362" s="29"/>
      <c r="DD362" s="29"/>
      <c r="DE362" s="29"/>
      <c r="DF362" s="29"/>
      <c r="DG362" s="31"/>
      <c r="DH362" s="29"/>
      <c r="DI362" s="29"/>
    </row>
    <row r="363" spans="1:113" ht="15.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30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30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30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9"/>
      <c r="BQ363" s="29"/>
      <c r="BR363" s="29"/>
      <c r="BS363" s="29"/>
      <c r="BT363" s="29"/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/>
      <c r="CF363" s="29"/>
      <c r="CG363" s="29"/>
      <c r="CH363" s="29"/>
      <c r="CI363" s="29"/>
      <c r="CJ363" s="29"/>
      <c r="CK363" s="29"/>
      <c r="CL363" s="29"/>
      <c r="CM363" s="29"/>
      <c r="CN363" s="29"/>
      <c r="CO363" s="29"/>
      <c r="CP363" s="29"/>
      <c r="CQ363" s="29"/>
      <c r="CR363" s="29"/>
      <c r="CS363" s="29"/>
      <c r="CT363" s="29"/>
      <c r="CU363" s="29"/>
      <c r="CV363" s="29"/>
      <c r="CW363" s="29"/>
      <c r="CX363" s="29"/>
      <c r="CY363" s="29"/>
      <c r="CZ363" s="29"/>
      <c r="DA363" s="29"/>
      <c r="DB363" s="29"/>
      <c r="DC363" s="29"/>
      <c r="DD363" s="29"/>
      <c r="DE363" s="29"/>
      <c r="DF363" s="29"/>
      <c r="DG363" s="31"/>
      <c r="DH363" s="29"/>
      <c r="DI363" s="29"/>
    </row>
    <row r="364" spans="1:113" ht="15.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30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30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30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  <c r="BM364" s="29"/>
      <c r="BN364" s="29"/>
      <c r="BO364" s="29"/>
      <c r="BP364" s="29"/>
      <c r="BQ364" s="29"/>
      <c r="BR364" s="29"/>
      <c r="BS364" s="29"/>
      <c r="BT364" s="29"/>
      <c r="BU364" s="29"/>
      <c r="BV364" s="29"/>
      <c r="BW364" s="29"/>
      <c r="BX364" s="29"/>
      <c r="BY364" s="29"/>
      <c r="BZ364" s="29"/>
      <c r="CA364" s="29"/>
      <c r="CB364" s="29"/>
      <c r="CC364" s="29"/>
      <c r="CD364" s="29"/>
      <c r="CE364" s="29"/>
      <c r="CF364" s="29"/>
      <c r="CG364" s="29"/>
      <c r="CH364" s="29"/>
      <c r="CI364" s="29"/>
      <c r="CJ364" s="29"/>
      <c r="CK364" s="29"/>
      <c r="CL364" s="29"/>
      <c r="CM364" s="29"/>
      <c r="CN364" s="29"/>
      <c r="CO364" s="29"/>
      <c r="CP364" s="29"/>
      <c r="CQ364" s="29"/>
      <c r="CR364" s="29"/>
      <c r="CS364" s="29"/>
      <c r="CT364" s="29"/>
      <c r="CU364" s="29"/>
      <c r="CV364" s="29"/>
      <c r="CW364" s="29"/>
      <c r="CX364" s="29"/>
      <c r="CY364" s="29"/>
      <c r="CZ364" s="29"/>
      <c r="DA364" s="29"/>
      <c r="DB364" s="29"/>
      <c r="DC364" s="29"/>
      <c r="DD364" s="29"/>
      <c r="DE364" s="29"/>
      <c r="DF364" s="29"/>
      <c r="DG364" s="31"/>
      <c r="DH364" s="29"/>
      <c r="DI364" s="29"/>
    </row>
    <row r="365" spans="1:113" ht="15.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30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30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30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  <c r="BL365" s="29"/>
      <c r="BM365" s="29"/>
      <c r="BN365" s="29"/>
      <c r="BO365" s="29"/>
      <c r="BP365" s="29"/>
      <c r="BQ365" s="29"/>
      <c r="BR365" s="29"/>
      <c r="BS365" s="29"/>
      <c r="BT365" s="29"/>
      <c r="BU365" s="29"/>
      <c r="BV365" s="29"/>
      <c r="BW365" s="29"/>
      <c r="BX365" s="29"/>
      <c r="BY365" s="29"/>
      <c r="BZ365" s="29"/>
      <c r="CA365" s="29"/>
      <c r="CB365" s="29"/>
      <c r="CC365" s="29"/>
      <c r="CD365" s="29"/>
      <c r="CE365" s="29"/>
      <c r="CF365" s="29"/>
      <c r="CG365" s="29"/>
      <c r="CH365" s="29"/>
      <c r="CI365" s="29"/>
      <c r="CJ365" s="29"/>
      <c r="CK365" s="29"/>
      <c r="CL365" s="29"/>
      <c r="CM365" s="29"/>
      <c r="CN365" s="29"/>
      <c r="CO365" s="29"/>
      <c r="CP365" s="29"/>
      <c r="CQ365" s="29"/>
      <c r="CR365" s="29"/>
      <c r="CS365" s="29"/>
      <c r="CT365" s="29"/>
      <c r="CU365" s="29"/>
      <c r="CV365" s="29"/>
      <c r="CW365" s="29"/>
      <c r="CX365" s="29"/>
      <c r="CY365" s="29"/>
      <c r="CZ365" s="29"/>
      <c r="DA365" s="29"/>
      <c r="DB365" s="29"/>
      <c r="DC365" s="29"/>
      <c r="DD365" s="29"/>
      <c r="DE365" s="29"/>
      <c r="DF365" s="29"/>
      <c r="DG365" s="31"/>
      <c r="DH365" s="29"/>
      <c r="DI365" s="29"/>
    </row>
    <row r="366" spans="1:113" ht="15.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30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30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30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  <c r="BL366" s="29"/>
      <c r="BM366" s="29"/>
      <c r="BN366" s="29"/>
      <c r="BO366" s="29"/>
      <c r="BP366" s="29"/>
      <c r="BQ366" s="29"/>
      <c r="BR366" s="29"/>
      <c r="BS366" s="29"/>
      <c r="BT366" s="29"/>
      <c r="BU366" s="29"/>
      <c r="BV366" s="29"/>
      <c r="BW366" s="29"/>
      <c r="BX366" s="29"/>
      <c r="BY366" s="29"/>
      <c r="BZ366" s="29"/>
      <c r="CA366" s="29"/>
      <c r="CB366" s="29"/>
      <c r="CC366" s="29"/>
      <c r="CD366" s="29"/>
      <c r="CE366" s="29"/>
      <c r="CF366" s="29"/>
      <c r="CG366" s="29"/>
      <c r="CH366" s="29"/>
      <c r="CI366" s="29"/>
      <c r="CJ366" s="29"/>
      <c r="CK366" s="29"/>
      <c r="CL366" s="29"/>
      <c r="CM366" s="29"/>
      <c r="CN366" s="29"/>
      <c r="CO366" s="29"/>
      <c r="CP366" s="29"/>
      <c r="CQ366" s="29"/>
      <c r="CR366" s="29"/>
      <c r="CS366" s="29"/>
      <c r="CT366" s="29"/>
      <c r="CU366" s="29"/>
      <c r="CV366" s="29"/>
      <c r="CW366" s="29"/>
      <c r="CX366" s="29"/>
      <c r="CY366" s="29"/>
      <c r="CZ366" s="29"/>
      <c r="DA366" s="29"/>
      <c r="DB366" s="29"/>
      <c r="DC366" s="29"/>
      <c r="DD366" s="29"/>
      <c r="DE366" s="29"/>
      <c r="DF366" s="29"/>
      <c r="DG366" s="31"/>
      <c r="DH366" s="29"/>
      <c r="DI366" s="29"/>
    </row>
    <row r="367" spans="1:113" ht="15.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30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30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30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  <c r="BL367" s="29"/>
      <c r="BM367" s="29"/>
      <c r="BN367" s="29"/>
      <c r="BO367" s="29"/>
      <c r="BP367" s="29"/>
      <c r="BQ367" s="29"/>
      <c r="BR367" s="29"/>
      <c r="BS367" s="29"/>
      <c r="BT367" s="29"/>
      <c r="BU367" s="29"/>
      <c r="BV367" s="29"/>
      <c r="BW367" s="29"/>
      <c r="BX367" s="29"/>
      <c r="BY367" s="29"/>
      <c r="BZ367" s="29"/>
      <c r="CA367" s="29"/>
      <c r="CB367" s="29"/>
      <c r="CC367" s="29"/>
      <c r="CD367" s="29"/>
      <c r="CE367" s="29"/>
      <c r="CF367" s="29"/>
      <c r="CG367" s="29"/>
      <c r="CH367" s="29"/>
      <c r="CI367" s="29"/>
      <c r="CJ367" s="29"/>
      <c r="CK367" s="29"/>
      <c r="CL367" s="29"/>
      <c r="CM367" s="29"/>
      <c r="CN367" s="29"/>
      <c r="CO367" s="29"/>
      <c r="CP367" s="29"/>
      <c r="CQ367" s="29"/>
      <c r="CR367" s="29"/>
      <c r="CS367" s="29"/>
      <c r="CT367" s="29"/>
      <c r="CU367" s="29"/>
      <c r="CV367" s="29"/>
      <c r="CW367" s="29"/>
      <c r="CX367" s="29"/>
      <c r="CY367" s="29"/>
      <c r="CZ367" s="29"/>
      <c r="DA367" s="29"/>
      <c r="DB367" s="29"/>
      <c r="DC367" s="29"/>
      <c r="DD367" s="29"/>
      <c r="DE367" s="29"/>
      <c r="DF367" s="29"/>
      <c r="DG367" s="31"/>
      <c r="DH367" s="29"/>
      <c r="DI367" s="29"/>
    </row>
    <row r="368" spans="1:113" ht="15.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30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30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30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29"/>
      <c r="CC368" s="29"/>
      <c r="CD368" s="29"/>
      <c r="CE368" s="29"/>
      <c r="CF368" s="29"/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29"/>
      <c r="CS368" s="29"/>
      <c r="CT368" s="29"/>
      <c r="CU368" s="29"/>
      <c r="CV368" s="29"/>
      <c r="CW368" s="29"/>
      <c r="CX368" s="29"/>
      <c r="CY368" s="29"/>
      <c r="CZ368" s="29"/>
      <c r="DA368" s="29"/>
      <c r="DB368" s="29"/>
      <c r="DC368" s="29"/>
      <c r="DD368" s="29"/>
      <c r="DE368" s="29"/>
      <c r="DF368" s="29"/>
      <c r="DG368" s="31"/>
      <c r="DH368" s="29"/>
      <c r="DI368" s="29"/>
    </row>
    <row r="369" spans="1:113" ht="15.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30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30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30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  <c r="BL369" s="29"/>
      <c r="BM369" s="29"/>
      <c r="BN369" s="29"/>
      <c r="BO369" s="29"/>
      <c r="BP369" s="29"/>
      <c r="BQ369" s="29"/>
      <c r="BR369" s="29"/>
      <c r="BS369" s="29"/>
      <c r="BT369" s="29"/>
      <c r="BU369" s="29"/>
      <c r="BV369" s="29"/>
      <c r="BW369" s="29"/>
      <c r="BX369" s="29"/>
      <c r="BY369" s="29"/>
      <c r="BZ369" s="29"/>
      <c r="CA369" s="29"/>
      <c r="CB369" s="29"/>
      <c r="CC369" s="29"/>
      <c r="CD369" s="29"/>
      <c r="CE369" s="29"/>
      <c r="CF369" s="29"/>
      <c r="CG369" s="29"/>
      <c r="CH369" s="29"/>
      <c r="CI369" s="29"/>
      <c r="CJ369" s="29"/>
      <c r="CK369" s="29"/>
      <c r="CL369" s="29"/>
      <c r="CM369" s="29"/>
      <c r="CN369" s="29"/>
      <c r="CO369" s="29"/>
      <c r="CP369" s="29"/>
      <c r="CQ369" s="29"/>
      <c r="CR369" s="29"/>
      <c r="CS369" s="29"/>
      <c r="CT369" s="29"/>
      <c r="CU369" s="29"/>
      <c r="CV369" s="29"/>
      <c r="CW369" s="29"/>
      <c r="CX369" s="29"/>
      <c r="CY369" s="29"/>
      <c r="CZ369" s="29"/>
      <c r="DA369" s="29"/>
      <c r="DB369" s="29"/>
      <c r="DC369" s="29"/>
      <c r="DD369" s="29"/>
      <c r="DE369" s="29"/>
      <c r="DF369" s="29"/>
      <c r="DG369" s="31"/>
      <c r="DH369" s="29"/>
      <c r="DI369" s="29"/>
    </row>
    <row r="370" spans="1:113" ht="15.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30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30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30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  <c r="BL370" s="29"/>
      <c r="BM370" s="29"/>
      <c r="BN370" s="29"/>
      <c r="BO370" s="29"/>
      <c r="BP370" s="29"/>
      <c r="BQ370" s="29"/>
      <c r="BR370" s="29"/>
      <c r="BS370" s="29"/>
      <c r="BT370" s="29"/>
      <c r="BU370" s="29"/>
      <c r="BV370" s="29"/>
      <c r="BW370" s="29"/>
      <c r="BX370" s="29"/>
      <c r="BY370" s="29"/>
      <c r="BZ370" s="29"/>
      <c r="CA370" s="29"/>
      <c r="CB370" s="29"/>
      <c r="CC370" s="29"/>
      <c r="CD370" s="29"/>
      <c r="CE370" s="29"/>
      <c r="CF370" s="29"/>
      <c r="CG370" s="29"/>
      <c r="CH370" s="29"/>
      <c r="CI370" s="29"/>
      <c r="CJ370" s="29"/>
      <c r="CK370" s="29"/>
      <c r="CL370" s="29"/>
      <c r="CM370" s="29"/>
      <c r="CN370" s="29"/>
      <c r="CO370" s="29"/>
      <c r="CP370" s="29"/>
      <c r="CQ370" s="29"/>
      <c r="CR370" s="29"/>
      <c r="CS370" s="29"/>
      <c r="CT370" s="29"/>
      <c r="CU370" s="29"/>
      <c r="CV370" s="29"/>
      <c r="CW370" s="29"/>
      <c r="CX370" s="29"/>
      <c r="CY370" s="29"/>
      <c r="CZ370" s="29"/>
      <c r="DA370" s="29"/>
      <c r="DB370" s="29"/>
      <c r="DC370" s="29"/>
      <c r="DD370" s="29"/>
      <c r="DE370" s="29"/>
      <c r="DF370" s="29"/>
      <c r="DG370" s="31"/>
      <c r="DH370" s="29"/>
      <c r="DI370" s="29"/>
    </row>
    <row r="371" spans="1:113" ht="15.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30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30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30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  <c r="BM371" s="29"/>
      <c r="BN371" s="29"/>
      <c r="BO371" s="29"/>
      <c r="BP371" s="29"/>
      <c r="BQ371" s="29"/>
      <c r="BR371" s="29"/>
      <c r="BS371" s="29"/>
      <c r="BT371" s="29"/>
      <c r="BU371" s="29"/>
      <c r="BV371" s="29"/>
      <c r="BW371" s="29"/>
      <c r="BX371" s="29"/>
      <c r="BY371" s="29"/>
      <c r="BZ371" s="29"/>
      <c r="CA371" s="29"/>
      <c r="CB371" s="29"/>
      <c r="CC371" s="29"/>
      <c r="CD371" s="29"/>
      <c r="CE371" s="29"/>
      <c r="CF371" s="29"/>
      <c r="CG371" s="29"/>
      <c r="CH371" s="29"/>
      <c r="CI371" s="29"/>
      <c r="CJ371" s="29"/>
      <c r="CK371" s="29"/>
      <c r="CL371" s="29"/>
      <c r="CM371" s="29"/>
      <c r="CN371" s="29"/>
      <c r="CO371" s="29"/>
      <c r="CP371" s="29"/>
      <c r="CQ371" s="29"/>
      <c r="CR371" s="29"/>
      <c r="CS371" s="29"/>
      <c r="CT371" s="29"/>
      <c r="CU371" s="29"/>
      <c r="CV371" s="29"/>
      <c r="CW371" s="29"/>
      <c r="CX371" s="29"/>
      <c r="CY371" s="29"/>
      <c r="CZ371" s="29"/>
      <c r="DA371" s="29"/>
      <c r="DB371" s="29"/>
      <c r="DC371" s="29"/>
      <c r="DD371" s="29"/>
      <c r="DE371" s="29"/>
      <c r="DF371" s="29"/>
      <c r="DG371" s="31"/>
      <c r="DH371" s="29"/>
      <c r="DI371" s="29"/>
    </row>
    <row r="372" spans="1:113" ht="15.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30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30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30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29"/>
      <c r="CC372" s="29"/>
      <c r="CD372" s="29"/>
      <c r="CE372" s="29"/>
      <c r="CF372" s="29"/>
      <c r="CG372" s="29"/>
      <c r="CH372" s="29"/>
      <c r="CI372" s="29"/>
      <c r="CJ372" s="29"/>
      <c r="CK372" s="29"/>
      <c r="CL372" s="29"/>
      <c r="CM372" s="29"/>
      <c r="CN372" s="29"/>
      <c r="CO372" s="29"/>
      <c r="CP372" s="29"/>
      <c r="CQ372" s="29"/>
      <c r="CR372" s="29"/>
      <c r="CS372" s="29"/>
      <c r="CT372" s="29"/>
      <c r="CU372" s="29"/>
      <c r="CV372" s="29"/>
      <c r="CW372" s="29"/>
      <c r="CX372" s="29"/>
      <c r="CY372" s="29"/>
      <c r="CZ372" s="29"/>
      <c r="DA372" s="29"/>
      <c r="DB372" s="29"/>
      <c r="DC372" s="29"/>
      <c r="DD372" s="29"/>
      <c r="DE372" s="29"/>
      <c r="DF372" s="29"/>
      <c r="DG372" s="31"/>
      <c r="DH372" s="29"/>
      <c r="DI372" s="29"/>
    </row>
    <row r="373" spans="1:113" ht="15.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30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30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30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9"/>
      <c r="BQ373" s="29"/>
      <c r="BR373" s="29"/>
      <c r="BS373" s="29"/>
      <c r="BT373" s="29"/>
      <c r="BU373" s="29"/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29"/>
      <c r="CG373" s="29"/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29"/>
      <c r="CS373" s="29"/>
      <c r="CT373" s="29"/>
      <c r="CU373" s="29"/>
      <c r="CV373" s="29"/>
      <c r="CW373" s="29"/>
      <c r="CX373" s="29"/>
      <c r="CY373" s="29"/>
      <c r="CZ373" s="29"/>
      <c r="DA373" s="29"/>
      <c r="DB373" s="29"/>
      <c r="DC373" s="29"/>
      <c r="DD373" s="29"/>
      <c r="DE373" s="29"/>
      <c r="DF373" s="29"/>
      <c r="DG373" s="31"/>
      <c r="DH373" s="29"/>
      <c r="DI373" s="29"/>
    </row>
    <row r="374" spans="1:113" ht="15.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30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30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30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9"/>
      <c r="BQ374" s="29"/>
      <c r="BR374" s="29"/>
      <c r="BS374" s="29"/>
      <c r="BT374" s="29"/>
      <c r="BU374" s="29"/>
      <c r="BV374" s="29"/>
      <c r="BW374" s="29"/>
      <c r="BX374" s="29"/>
      <c r="BY374" s="29"/>
      <c r="BZ374" s="29"/>
      <c r="CA374" s="29"/>
      <c r="CB374" s="29"/>
      <c r="CC374" s="29"/>
      <c r="CD374" s="29"/>
      <c r="CE374" s="29"/>
      <c r="CF374" s="29"/>
      <c r="CG374" s="29"/>
      <c r="CH374" s="29"/>
      <c r="CI374" s="29"/>
      <c r="CJ374" s="29"/>
      <c r="CK374" s="29"/>
      <c r="CL374" s="29"/>
      <c r="CM374" s="29"/>
      <c r="CN374" s="29"/>
      <c r="CO374" s="29"/>
      <c r="CP374" s="29"/>
      <c r="CQ374" s="29"/>
      <c r="CR374" s="29"/>
      <c r="CS374" s="29"/>
      <c r="CT374" s="29"/>
      <c r="CU374" s="29"/>
      <c r="CV374" s="29"/>
      <c r="CW374" s="29"/>
      <c r="CX374" s="29"/>
      <c r="CY374" s="29"/>
      <c r="CZ374" s="29"/>
      <c r="DA374" s="29"/>
      <c r="DB374" s="29"/>
      <c r="DC374" s="29"/>
      <c r="DD374" s="29"/>
      <c r="DE374" s="29"/>
      <c r="DF374" s="29"/>
      <c r="DG374" s="31"/>
      <c r="DH374" s="29"/>
      <c r="DI374" s="29"/>
    </row>
    <row r="375" spans="1:113" ht="15.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30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30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30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  <c r="BM375" s="29"/>
      <c r="BN375" s="29"/>
      <c r="BO375" s="29"/>
      <c r="BP375" s="29"/>
      <c r="BQ375" s="29"/>
      <c r="BR375" s="29"/>
      <c r="BS375" s="29"/>
      <c r="BT375" s="29"/>
      <c r="BU375" s="29"/>
      <c r="BV375" s="29"/>
      <c r="BW375" s="29"/>
      <c r="BX375" s="29"/>
      <c r="BY375" s="29"/>
      <c r="BZ375" s="29"/>
      <c r="CA375" s="29"/>
      <c r="CB375" s="29"/>
      <c r="CC375" s="29"/>
      <c r="CD375" s="29"/>
      <c r="CE375" s="29"/>
      <c r="CF375" s="29"/>
      <c r="CG375" s="29"/>
      <c r="CH375" s="29"/>
      <c r="CI375" s="29"/>
      <c r="CJ375" s="29"/>
      <c r="CK375" s="29"/>
      <c r="CL375" s="29"/>
      <c r="CM375" s="29"/>
      <c r="CN375" s="29"/>
      <c r="CO375" s="29"/>
      <c r="CP375" s="29"/>
      <c r="CQ375" s="29"/>
      <c r="CR375" s="29"/>
      <c r="CS375" s="29"/>
      <c r="CT375" s="29"/>
      <c r="CU375" s="29"/>
      <c r="CV375" s="29"/>
      <c r="CW375" s="29"/>
      <c r="CX375" s="29"/>
      <c r="CY375" s="29"/>
      <c r="CZ375" s="29"/>
      <c r="DA375" s="29"/>
      <c r="DB375" s="29"/>
      <c r="DC375" s="29"/>
      <c r="DD375" s="29"/>
      <c r="DE375" s="29"/>
      <c r="DF375" s="29"/>
      <c r="DG375" s="31"/>
      <c r="DH375" s="29"/>
      <c r="DI375" s="29"/>
    </row>
    <row r="376" spans="1:113" ht="15.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30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30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30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  <c r="BM376" s="29"/>
      <c r="BN376" s="29"/>
      <c r="BO376" s="29"/>
      <c r="BP376" s="29"/>
      <c r="BQ376" s="29"/>
      <c r="BR376" s="29"/>
      <c r="BS376" s="29"/>
      <c r="BT376" s="29"/>
      <c r="BU376" s="29"/>
      <c r="BV376" s="29"/>
      <c r="BW376" s="29"/>
      <c r="BX376" s="29"/>
      <c r="BY376" s="29"/>
      <c r="BZ376" s="29"/>
      <c r="CA376" s="29"/>
      <c r="CB376" s="29"/>
      <c r="CC376" s="29"/>
      <c r="CD376" s="29"/>
      <c r="CE376" s="29"/>
      <c r="CF376" s="29"/>
      <c r="CG376" s="29"/>
      <c r="CH376" s="29"/>
      <c r="CI376" s="29"/>
      <c r="CJ376" s="29"/>
      <c r="CK376" s="29"/>
      <c r="CL376" s="29"/>
      <c r="CM376" s="29"/>
      <c r="CN376" s="29"/>
      <c r="CO376" s="29"/>
      <c r="CP376" s="29"/>
      <c r="CQ376" s="29"/>
      <c r="CR376" s="29"/>
      <c r="CS376" s="29"/>
      <c r="CT376" s="29"/>
      <c r="CU376" s="29"/>
      <c r="CV376" s="29"/>
      <c r="CW376" s="29"/>
      <c r="CX376" s="29"/>
      <c r="CY376" s="29"/>
      <c r="CZ376" s="29"/>
      <c r="DA376" s="29"/>
      <c r="DB376" s="29"/>
      <c r="DC376" s="29"/>
      <c r="DD376" s="29"/>
      <c r="DE376" s="29"/>
      <c r="DF376" s="29"/>
      <c r="DG376" s="31"/>
      <c r="DH376" s="29"/>
      <c r="DI376" s="29"/>
    </row>
    <row r="377" spans="1:113" ht="15.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30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30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30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  <c r="BM377" s="29"/>
      <c r="BN377" s="29"/>
      <c r="BO377" s="29"/>
      <c r="BP377" s="29"/>
      <c r="BQ377" s="29"/>
      <c r="BR377" s="29"/>
      <c r="BS377" s="29"/>
      <c r="BT377" s="29"/>
      <c r="BU377" s="29"/>
      <c r="BV377" s="29"/>
      <c r="BW377" s="29"/>
      <c r="BX377" s="29"/>
      <c r="BY377" s="29"/>
      <c r="BZ377" s="29"/>
      <c r="CA377" s="29"/>
      <c r="CB377" s="29"/>
      <c r="CC377" s="29"/>
      <c r="CD377" s="29"/>
      <c r="CE377" s="29"/>
      <c r="CF377" s="29"/>
      <c r="CG377" s="29"/>
      <c r="CH377" s="29"/>
      <c r="CI377" s="29"/>
      <c r="CJ377" s="29"/>
      <c r="CK377" s="29"/>
      <c r="CL377" s="29"/>
      <c r="CM377" s="29"/>
      <c r="CN377" s="29"/>
      <c r="CO377" s="29"/>
      <c r="CP377" s="29"/>
      <c r="CQ377" s="29"/>
      <c r="CR377" s="29"/>
      <c r="CS377" s="29"/>
      <c r="CT377" s="29"/>
      <c r="CU377" s="29"/>
      <c r="CV377" s="29"/>
      <c r="CW377" s="29"/>
      <c r="CX377" s="29"/>
      <c r="CY377" s="29"/>
      <c r="CZ377" s="29"/>
      <c r="DA377" s="29"/>
      <c r="DB377" s="29"/>
      <c r="DC377" s="29"/>
      <c r="DD377" s="29"/>
      <c r="DE377" s="29"/>
      <c r="DF377" s="29"/>
      <c r="DG377" s="31"/>
      <c r="DH377" s="29"/>
      <c r="DI377" s="29"/>
    </row>
    <row r="378" spans="1:113" ht="15.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30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30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30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9"/>
      <c r="BQ378" s="29"/>
      <c r="BR378" s="29"/>
      <c r="BS378" s="29"/>
      <c r="BT378" s="29"/>
      <c r="BU378" s="29"/>
      <c r="BV378" s="29"/>
      <c r="BW378" s="29"/>
      <c r="BX378" s="29"/>
      <c r="BY378" s="29"/>
      <c r="BZ378" s="29"/>
      <c r="CA378" s="29"/>
      <c r="CB378" s="29"/>
      <c r="CC378" s="29"/>
      <c r="CD378" s="29"/>
      <c r="CE378" s="29"/>
      <c r="CF378" s="29"/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29"/>
      <c r="CS378" s="29"/>
      <c r="CT378" s="29"/>
      <c r="CU378" s="29"/>
      <c r="CV378" s="29"/>
      <c r="CW378" s="29"/>
      <c r="CX378" s="29"/>
      <c r="CY378" s="29"/>
      <c r="CZ378" s="29"/>
      <c r="DA378" s="29"/>
      <c r="DB378" s="29"/>
      <c r="DC378" s="29"/>
      <c r="DD378" s="29"/>
      <c r="DE378" s="29"/>
      <c r="DF378" s="29"/>
      <c r="DG378" s="31"/>
      <c r="DH378" s="29"/>
      <c r="DI378" s="29"/>
    </row>
    <row r="379" spans="1:113" ht="15.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30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30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30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  <c r="BM379" s="29"/>
      <c r="BN379" s="29"/>
      <c r="BO379" s="29"/>
      <c r="BP379" s="29"/>
      <c r="BQ379" s="29"/>
      <c r="BR379" s="29"/>
      <c r="BS379" s="29"/>
      <c r="BT379" s="29"/>
      <c r="BU379" s="29"/>
      <c r="BV379" s="29"/>
      <c r="BW379" s="29"/>
      <c r="BX379" s="29"/>
      <c r="BY379" s="29"/>
      <c r="BZ379" s="29"/>
      <c r="CA379" s="29"/>
      <c r="CB379" s="29"/>
      <c r="CC379" s="29"/>
      <c r="CD379" s="29"/>
      <c r="CE379" s="29"/>
      <c r="CF379" s="29"/>
      <c r="CG379" s="29"/>
      <c r="CH379" s="29"/>
      <c r="CI379" s="29"/>
      <c r="CJ379" s="29"/>
      <c r="CK379" s="29"/>
      <c r="CL379" s="29"/>
      <c r="CM379" s="29"/>
      <c r="CN379" s="29"/>
      <c r="CO379" s="29"/>
      <c r="CP379" s="29"/>
      <c r="CQ379" s="29"/>
      <c r="CR379" s="29"/>
      <c r="CS379" s="29"/>
      <c r="CT379" s="29"/>
      <c r="CU379" s="29"/>
      <c r="CV379" s="29"/>
      <c r="CW379" s="29"/>
      <c r="CX379" s="29"/>
      <c r="CY379" s="29"/>
      <c r="CZ379" s="29"/>
      <c r="DA379" s="29"/>
      <c r="DB379" s="29"/>
      <c r="DC379" s="29"/>
      <c r="DD379" s="29"/>
      <c r="DE379" s="29"/>
      <c r="DF379" s="29"/>
      <c r="DG379" s="31"/>
      <c r="DH379" s="29"/>
      <c r="DI379" s="29"/>
    </row>
    <row r="380" spans="1:113" ht="15.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30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30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30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  <c r="BT380" s="29"/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/>
      <c r="CF380" s="29"/>
      <c r="CG380" s="29"/>
      <c r="CH380" s="29"/>
      <c r="CI380" s="29"/>
      <c r="CJ380" s="29"/>
      <c r="CK380" s="29"/>
      <c r="CL380" s="29"/>
      <c r="CM380" s="29"/>
      <c r="CN380" s="29"/>
      <c r="CO380" s="29"/>
      <c r="CP380" s="29"/>
      <c r="CQ380" s="29"/>
      <c r="CR380" s="29"/>
      <c r="CS380" s="29"/>
      <c r="CT380" s="29"/>
      <c r="CU380" s="29"/>
      <c r="CV380" s="29"/>
      <c r="CW380" s="29"/>
      <c r="CX380" s="29"/>
      <c r="CY380" s="29"/>
      <c r="CZ380" s="29"/>
      <c r="DA380" s="29"/>
      <c r="DB380" s="29"/>
      <c r="DC380" s="29"/>
      <c r="DD380" s="29"/>
      <c r="DE380" s="29"/>
      <c r="DF380" s="29"/>
      <c r="DG380" s="31"/>
      <c r="DH380" s="29"/>
      <c r="DI380" s="29"/>
    </row>
    <row r="381" spans="1:113" ht="15.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30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30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30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  <c r="BM381" s="29"/>
      <c r="BN381" s="29"/>
      <c r="BO381" s="29"/>
      <c r="BP381" s="29"/>
      <c r="BQ381" s="29"/>
      <c r="BR381" s="29"/>
      <c r="BS381" s="29"/>
      <c r="BT381" s="29"/>
      <c r="BU381" s="29"/>
      <c r="BV381" s="29"/>
      <c r="BW381" s="29"/>
      <c r="BX381" s="29"/>
      <c r="BY381" s="29"/>
      <c r="BZ381" s="29"/>
      <c r="CA381" s="29"/>
      <c r="CB381" s="29"/>
      <c r="CC381" s="29"/>
      <c r="CD381" s="29"/>
      <c r="CE381" s="29"/>
      <c r="CF381" s="29"/>
      <c r="CG381" s="29"/>
      <c r="CH381" s="29"/>
      <c r="CI381" s="29"/>
      <c r="CJ381" s="29"/>
      <c r="CK381" s="29"/>
      <c r="CL381" s="29"/>
      <c r="CM381" s="29"/>
      <c r="CN381" s="29"/>
      <c r="CO381" s="29"/>
      <c r="CP381" s="29"/>
      <c r="CQ381" s="29"/>
      <c r="CR381" s="29"/>
      <c r="CS381" s="29"/>
      <c r="CT381" s="29"/>
      <c r="CU381" s="29"/>
      <c r="CV381" s="29"/>
      <c r="CW381" s="29"/>
      <c r="CX381" s="29"/>
      <c r="CY381" s="29"/>
      <c r="CZ381" s="29"/>
      <c r="DA381" s="29"/>
      <c r="DB381" s="29"/>
      <c r="DC381" s="29"/>
      <c r="DD381" s="29"/>
      <c r="DE381" s="29"/>
      <c r="DF381" s="29"/>
      <c r="DG381" s="31"/>
      <c r="DH381" s="29"/>
      <c r="DI381" s="29"/>
    </row>
    <row r="382" spans="1:113" ht="15.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30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30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30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  <c r="BM382" s="29"/>
      <c r="BN382" s="29"/>
      <c r="BO382" s="29"/>
      <c r="BP382" s="29"/>
      <c r="BQ382" s="29"/>
      <c r="BR382" s="29"/>
      <c r="BS382" s="29"/>
      <c r="BT382" s="29"/>
      <c r="BU382" s="29"/>
      <c r="BV382" s="29"/>
      <c r="BW382" s="29"/>
      <c r="BX382" s="29"/>
      <c r="BY382" s="29"/>
      <c r="BZ382" s="29"/>
      <c r="CA382" s="29"/>
      <c r="CB382" s="29"/>
      <c r="CC382" s="29"/>
      <c r="CD382" s="29"/>
      <c r="CE382" s="29"/>
      <c r="CF382" s="29"/>
      <c r="CG382" s="29"/>
      <c r="CH382" s="29"/>
      <c r="CI382" s="29"/>
      <c r="CJ382" s="29"/>
      <c r="CK382" s="29"/>
      <c r="CL382" s="29"/>
      <c r="CM382" s="29"/>
      <c r="CN382" s="29"/>
      <c r="CO382" s="29"/>
      <c r="CP382" s="29"/>
      <c r="CQ382" s="29"/>
      <c r="CR382" s="29"/>
      <c r="CS382" s="29"/>
      <c r="CT382" s="29"/>
      <c r="CU382" s="29"/>
      <c r="CV382" s="29"/>
      <c r="CW382" s="29"/>
      <c r="CX382" s="29"/>
      <c r="CY382" s="29"/>
      <c r="CZ382" s="29"/>
      <c r="DA382" s="29"/>
      <c r="DB382" s="29"/>
      <c r="DC382" s="29"/>
      <c r="DD382" s="29"/>
      <c r="DE382" s="29"/>
      <c r="DF382" s="29"/>
      <c r="DG382" s="31"/>
      <c r="DH382" s="29"/>
      <c r="DI382" s="29"/>
    </row>
    <row r="383" spans="1:113" ht="15.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30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30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30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29"/>
      <c r="CC383" s="29"/>
      <c r="CD383" s="29"/>
      <c r="CE383" s="29"/>
      <c r="CF383" s="29"/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/>
      <c r="CR383" s="29"/>
      <c r="CS383" s="29"/>
      <c r="CT383" s="29"/>
      <c r="CU383" s="29"/>
      <c r="CV383" s="29"/>
      <c r="CW383" s="29"/>
      <c r="CX383" s="29"/>
      <c r="CY383" s="29"/>
      <c r="CZ383" s="29"/>
      <c r="DA383" s="29"/>
      <c r="DB383" s="29"/>
      <c r="DC383" s="29"/>
      <c r="DD383" s="29"/>
      <c r="DE383" s="29"/>
      <c r="DF383" s="29"/>
      <c r="DG383" s="31"/>
      <c r="DH383" s="29"/>
      <c r="DI383" s="29"/>
    </row>
    <row r="384" spans="1:113" ht="15.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30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30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30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29"/>
      <c r="CC384" s="29"/>
      <c r="CD384" s="29"/>
      <c r="CE384" s="29"/>
      <c r="CF384" s="29"/>
      <c r="CG384" s="29"/>
      <c r="CH384" s="29"/>
      <c r="CI384" s="29"/>
      <c r="CJ384" s="29"/>
      <c r="CK384" s="29"/>
      <c r="CL384" s="29"/>
      <c r="CM384" s="29"/>
      <c r="CN384" s="29"/>
      <c r="CO384" s="29"/>
      <c r="CP384" s="29"/>
      <c r="CQ384" s="29"/>
      <c r="CR384" s="29"/>
      <c r="CS384" s="29"/>
      <c r="CT384" s="29"/>
      <c r="CU384" s="29"/>
      <c r="CV384" s="29"/>
      <c r="CW384" s="29"/>
      <c r="CX384" s="29"/>
      <c r="CY384" s="29"/>
      <c r="CZ384" s="29"/>
      <c r="DA384" s="29"/>
      <c r="DB384" s="29"/>
      <c r="DC384" s="29"/>
      <c r="DD384" s="29"/>
      <c r="DE384" s="29"/>
      <c r="DF384" s="29"/>
      <c r="DG384" s="31"/>
      <c r="DH384" s="29"/>
      <c r="DI384" s="29"/>
    </row>
    <row r="385" spans="1:113" ht="15.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30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30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30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  <c r="BL385" s="29"/>
      <c r="BM385" s="29"/>
      <c r="BN385" s="29"/>
      <c r="BO385" s="29"/>
      <c r="BP385" s="29"/>
      <c r="BQ385" s="29"/>
      <c r="BR385" s="29"/>
      <c r="BS385" s="29"/>
      <c r="BT385" s="29"/>
      <c r="BU385" s="29"/>
      <c r="BV385" s="29"/>
      <c r="BW385" s="29"/>
      <c r="BX385" s="29"/>
      <c r="BY385" s="29"/>
      <c r="BZ385" s="29"/>
      <c r="CA385" s="29"/>
      <c r="CB385" s="29"/>
      <c r="CC385" s="29"/>
      <c r="CD385" s="29"/>
      <c r="CE385" s="29"/>
      <c r="CF385" s="29"/>
      <c r="CG385" s="29"/>
      <c r="CH385" s="29"/>
      <c r="CI385" s="29"/>
      <c r="CJ385" s="29"/>
      <c r="CK385" s="29"/>
      <c r="CL385" s="29"/>
      <c r="CM385" s="29"/>
      <c r="CN385" s="29"/>
      <c r="CO385" s="29"/>
      <c r="CP385" s="29"/>
      <c r="CQ385" s="29"/>
      <c r="CR385" s="29"/>
      <c r="CS385" s="29"/>
      <c r="CT385" s="29"/>
      <c r="CU385" s="29"/>
      <c r="CV385" s="29"/>
      <c r="CW385" s="29"/>
      <c r="CX385" s="29"/>
      <c r="CY385" s="29"/>
      <c r="CZ385" s="29"/>
      <c r="DA385" s="29"/>
      <c r="DB385" s="29"/>
      <c r="DC385" s="29"/>
      <c r="DD385" s="29"/>
      <c r="DE385" s="29"/>
      <c r="DF385" s="29"/>
      <c r="DG385" s="31"/>
      <c r="DH385" s="29"/>
      <c r="DI385" s="29"/>
    </row>
    <row r="386" spans="1:113" ht="15.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30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30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30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  <c r="BL386" s="29"/>
      <c r="BM386" s="29"/>
      <c r="BN386" s="29"/>
      <c r="BO386" s="29"/>
      <c r="BP386" s="29"/>
      <c r="BQ386" s="29"/>
      <c r="BR386" s="29"/>
      <c r="BS386" s="29"/>
      <c r="BT386" s="29"/>
      <c r="BU386" s="29"/>
      <c r="BV386" s="29"/>
      <c r="BW386" s="29"/>
      <c r="BX386" s="29"/>
      <c r="BY386" s="29"/>
      <c r="BZ386" s="29"/>
      <c r="CA386" s="29"/>
      <c r="CB386" s="29"/>
      <c r="CC386" s="29"/>
      <c r="CD386" s="29"/>
      <c r="CE386" s="29"/>
      <c r="CF386" s="29"/>
      <c r="CG386" s="29"/>
      <c r="CH386" s="29"/>
      <c r="CI386" s="29"/>
      <c r="CJ386" s="29"/>
      <c r="CK386" s="29"/>
      <c r="CL386" s="29"/>
      <c r="CM386" s="29"/>
      <c r="CN386" s="29"/>
      <c r="CO386" s="29"/>
      <c r="CP386" s="29"/>
      <c r="CQ386" s="29"/>
      <c r="CR386" s="29"/>
      <c r="CS386" s="29"/>
      <c r="CT386" s="29"/>
      <c r="CU386" s="29"/>
      <c r="CV386" s="29"/>
      <c r="CW386" s="29"/>
      <c r="CX386" s="29"/>
      <c r="CY386" s="29"/>
      <c r="CZ386" s="29"/>
      <c r="DA386" s="29"/>
      <c r="DB386" s="29"/>
      <c r="DC386" s="29"/>
      <c r="DD386" s="29"/>
      <c r="DE386" s="29"/>
      <c r="DF386" s="29"/>
      <c r="DG386" s="31"/>
      <c r="DH386" s="29"/>
      <c r="DI386" s="29"/>
    </row>
    <row r="387" spans="1:113" ht="15.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30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30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30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  <c r="BL387" s="29"/>
      <c r="BM387" s="29"/>
      <c r="BN387" s="29"/>
      <c r="BO387" s="29"/>
      <c r="BP387" s="29"/>
      <c r="BQ387" s="29"/>
      <c r="BR387" s="29"/>
      <c r="BS387" s="29"/>
      <c r="BT387" s="29"/>
      <c r="BU387" s="29"/>
      <c r="BV387" s="29"/>
      <c r="BW387" s="29"/>
      <c r="BX387" s="29"/>
      <c r="BY387" s="29"/>
      <c r="BZ387" s="29"/>
      <c r="CA387" s="29"/>
      <c r="CB387" s="29"/>
      <c r="CC387" s="29"/>
      <c r="CD387" s="29"/>
      <c r="CE387" s="29"/>
      <c r="CF387" s="29"/>
      <c r="CG387" s="29"/>
      <c r="CH387" s="29"/>
      <c r="CI387" s="29"/>
      <c r="CJ387" s="29"/>
      <c r="CK387" s="29"/>
      <c r="CL387" s="29"/>
      <c r="CM387" s="29"/>
      <c r="CN387" s="29"/>
      <c r="CO387" s="29"/>
      <c r="CP387" s="29"/>
      <c r="CQ387" s="29"/>
      <c r="CR387" s="29"/>
      <c r="CS387" s="29"/>
      <c r="CT387" s="29"/>
      <c r="CU387" s="29"/>
      <c r="CV387" s="29"/>
      <c r="CW387" s="29"/>
      <c r="CX387" s="29"/>
      <c r="CY387" s="29"/>
      <c r="CZ387" s="29"/>
      <c r="DA387" s="29"/>
      <c r="DB387" s="29"/>
      <c r="DC387" s="29"/>
      <c r="DD387" s="29"/>
      <c r="DE387" s="29"/>
      <c r="DF387" s="29"/>
      <c r="DG387" s="31"/>
      <c r="DH387" s="29"/>
      <c r="DI387" s="29"/>
    </row>
    <row r="388" spans="1:113" ht="15.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30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30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30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  <c r="BL388" s="29"/>
      <c r="BM388" s="29"/>
      <c r="BN388" s="29"/>
      <c r="BO388" s="29"/>
      <c r="BP388" s="29"/>
      <c r="BQ388" s="29"/>
      <c r="BR388" s="29"/>
      <c r="BS388" s="29"/>
      <c r="BT388" s="29"/>
      <c r="BU388" s="29"/>
      <c r="BV388" s="29"/>
      <c r="BW388" s="29"/>
      <c r="BX388" s="29"/>
      <c r="BY388" s="29"/>
      <c r="BZ388" s="29"/>
      <c r="CA388" s="29"/>
      <c r="CB388" s="29"/>
      <c r="CC388" s="29"/>
      <c r="CD388" s="29"/>
      <c r="CE388" s="29"/>
      <c r="CF388" s="29"/>
      <c r="CG388" s="29"/>
      <c r="CH388" s="29"/>
      <c r="CI388" s="29"/>
      <c r="CJ388" s="29"/>
      <c r="CK388" s="29"/>
      <c r="CL388" s="29"/>
      <c r="CM388" s="29"/>
      <c r="CN388" s="29"/>
      <c r="CO388" s="29"/>
      <c r="CP388" s="29"/>
      <c r="CQ388" s="29"/>
      <c r="CR388" s="29"/>
      <c r="CS388" s="29"/>
      <c r="CT388" s="29"/>
      <c r="CU388" s="29"/>
      <c r="CV388" s="29"/>
      <c r="CW388" s="29"/>
      <c r="CX388" s="29"/>
      <c r="CY388" s="29"/>
      <c r="CZ388" s="29"/>
      <c r="DA388" s="29"/>
      <c r="DB388" s="29"/>
      <c r="DC388" s="29"/>
      <c r="DD388" s="29"/>
      <c r="DE388" s="29"/>
      <c r="DF388" s="29"/>
      <c r="DG388" s="31"/>
      <c r="DH388" s="29"/>
      <c r="DI388" s="29"/>
    </row>
    <row r="389" spans="1:113" ht="15.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30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30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30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  <c r="BM389" s="29"/>
      <c r="BN389" s="29"/>
      <c r="BO389" s="29"/>
      <c r="BP389" s="29"/>
      <c r="BQ389" s="29"/>
      <c r="BR389" s="29"/>
      <c r="BS389" s="29"/>
      <c r="BT389" s="29"/>
      <c r="BU389" s="29"/>
      <c r="BV389" s="29"/>
      <c r="BW389" s="29"/>
      <c r="BX389" s="29"/>
      <c r="BY389" s="29"/>
      <c r="BZ389" s="29"/>
      <c r="CA389" s="29"/>
      <c r="CB389" s="29"/>
      <c r="CC389" s="29"/>
      <c r="CD389" s="29"/>
      <c r="CE389" s="29"/>
      <c r="CF389" s="29"/>
      <c r="CG389" s="29"/>
      <c r="CH389" s="29"/>
      <c r="CI389" s="29"/>
      <c r="CJ389" s="29"/>
      <c r="CK389" s="29"/>
      <c r="CL389" s="29"/>
      <c r="CM389" s="29"/>
      <c r="CN389" s="29"/>
      <c r="CO389" s="29"/>
      <c r="CP389" s="29"/>
      <c r="CQ389" s="29"/>
      <c r="CR389" s="29"/>
      <c r="CS389" s="29"/>
      <c r="CT389" s="29"/>
      <c r="CU389" s="29"/>
      <c r="CV389" s="29"/>
      <c r="CW389" s="29"/>
      <c r="CX389" s="29"/>
      <c r="CY389" s="29"/>
      <c r="CZ389" s="29"/>
      <c r="DA389" s="29"/>
      <c r="DB389" s="29"/>
      <c r="DC389" s="29"/>
      <c r="DD389" s="29"/>
      <c r="DE389" s="29"/>
      <c r="DF389" s="29"/>
      <c r="DG389" s="31"/>
      <c r="DH389" s="29"/>
      <c r="DI389" s="29"/>
    </row>
    <row r="390" spans="1:113" ht="15.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30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30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30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  <c r="BL390" s="29"/>
      <c r="BM390" s="29"/>
      <c r="BN390" s="29"/>
      <c r="BO390" s="29"/>
      <c r="BP390" s="29"/>
      <c r="BQ390" s="29"/>
      <c r="BR390" s="29"/>
      <c r="BS390" s="29"/>
      <c r="BT390" s="29"/>
      <c r="BU390" s="29"/>
      <c r="BV390" s="29"/>
      <c r="BW390" s="29"/>
      <c r="BX390" s="29"/>
      <c r="BY390" s="29"/>
      <c r="BZ390" s="29"/>
      <c r="CA390" s="29"/>
      <c r="CB390" s="29"/>
      <c r="CC390" s="29"/>
      <c r="CD390" s="29"/>
      <c r="CE390" s="29"/>
      <c r="CF390" s="29"/>
      <c r="CG390" s="29"/>
      <c r="CH390" s="29"/>
      <c r="CI390" s="29"/>
      <c r="CJ390" s="29"/>
      <c r="CK390" s="29"/>
      <c r="CL390" s="29"/>
      <c r="CM390" s="29"/>
      <c r="CN390" s="29"/>
      <c r="CO390" s="29"/>
      <c r="CP390" s="29"/>
      <c r="CQ390" s="29"/>
      <c r="CR390" s="29"/>
      <c r="CS390" s="29"/>
      <c r="CT390" s="29"/>
      <c r="CU390" s="29"/>
      <c r="CV390" s="29"/>
      <c r="CW390" s="29"/>
      <c r="CX390" s="29"/>
      <c r="CY390" s="29"/>
      <c r="CZ390" s="29"/>
      <c r="DA390" s="29"/>
      <c r="DB390" s="29"/>
      <c r="DC390" s="29"/>
      <c r="DD390" s="29"/>
      <c r="DE390" s="29"/>
      <c r="DF390" s="29"/>
      <c r="DG390" s="31"/>
      <c r="DH390" s="29"/>
      <c r="DI390" s="29"/>
    </row>
    <row r="391" spans="1:113" ht="15.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30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30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30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  <c r="BL391" s="29"/>
      <c r="BM391" s="29"/>
      <c r="BN391" s="29"/>
      <c r="BO391" s="29"/>
      <c r="BP391" s="29"/>
      <c r="BQ391" s="29"/>
      <c r="BR391" s="29"/>
      <c r="BS391" s="29"/>
      <c r="BT391" s="29"/>
      <c r="BU391" s="29"/>
      <c r="BV391" s="29"/>
      <c r="BW391" s="29"/>
      <c r="BX391" s="29"/>
      <c r="BY391" s="29"/>
      <c r="BZ391" s="29"/>
      <c r="CA391" s="29"/>
      <c r="CB391" s="29"/>
      <c r="CC391" s="29"/>
      <c r="CD391" s="29"/>
      <c r="CE391" s="29"/>
      <c r="CF391" s="29"/>
      <c r="CG391" s="29"/>
      <c r="CH391" s="29"/>
      <c r="CI391" s="29"/>
      <c r="CJ391" s="29"/>
      <c r="CK391" s="29"/>
      <c r="CL391" s="29"/>
      <c r="CM391" s="29"/>
      <c r="CN391" s="29"/>
      <c r="CO391" s="29"/>
      <c r="CP391" s="29"/>
      <c r="CQ391" s="29"/>
      <c r="CR391" s="29"/>
      <c r="CS391" s="29"/>
      <c r="CT391" s="29"/>
      <c r="CU391" s="29"/>
      <c r="CV391" s="29"/>
      <c r="CW391" s="29"/>
      <c r="CX391" s="29"/>
      <c r="CY391" s="29"/>
      <c r="CZ391" s="29"/>
      <c r="DA391" s="29"/>
      <c r="DB391" s="29"/>
      <c r="DC391" s="29"/>
      <c r="DD391" s="29"/>
      <c r="DE391" s="29"/>
      <c r="DF391" s="29"/>
      <c r="DG391" s="31"/>
      <c r="DH391" s="29"/>
      <c r="DI391" s="29"/>
    </row>
    <row r="392" spans="1:113" ht="15.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30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30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30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  <c r="BL392" s="29"/>
      <c r="BM392" s="29"/>
      <c r="BN392" s="29"/>
      <c r="BO392" s="29"/>
      <c r="BP392" s="29"/>
      <c r="BQ392" s="29"/>
      <c r="BR392" s="29"/>
      <c r="BS392" s="29"/>
      <c r="BT392" s="29"/>
      <c r="BU392" s="29"/>
      <c r="BV392" s="29"/>
      <c r="BW392" s="29"/>
      <c r="BX392" s="29"/>
      <c r="BY392" s="29"/>
      <c r="BZ392" s="29"/>
      <c r="CA392" s="29"/>
      <c r="CB392" s="29"/>
      <c r="CC392" s="29"/>
      <c r="CD392" s="29"/>
      <c r="CE392" s="29"/>
      <c r="CF392" s="29"/>
      <c r="CG392" s="29"/>
      <c r="CH392" s="29"/>
      <c r="CI392" s="29"/>
      <c r="CJ392" s="29"/>
      <c r="CK392" s="29"/>
      <c r="CL392" s="29"/>
      <c r="CM392" s="29"/>
      <c r="CN392" s="29"/>
      <c r="CO392" s="29"/>
      <c r="CP392" s="29"/>
      <c r="CQ392" s="29"/>
      <c r="CR392" s="29"/>
      <c r="CS392" s="29"/>
      <c r="CT392" s="29"/>
      <c r="CU392" s="29"/>
      <c r="CV392" s="29"/>
      <c r="CW392" s="29"/>
      <c r="CX392" s="29"/>
      <c r="CY392" s="29"/>
      <c r="CZ392" s="29"/>
      <c r="DA392" s="29"/>
      <c r="DB392" s="29"/>
      <c r="DC392" s="29"/>
      <c r="DD392" s="29"/>
      <c r="DE392" s="29"/>
      <c r="DF392" s="29"/>
      <c r="DG392" s="31"/>
      <c r="DH392" s="29"/>
      <c r="DI392" s="29"/>
    </row>
    <row r="393" spans="1:113" ht="15.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30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30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30"/>
      <c r="AP393" s="29"/>
      <c r="AQ393" s="29"/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  <c r="BL393" s="29"/>
      <c r="BM393" s="29"/>
      <c r="BN393" s="29"/>
      <c r="BO393" s="29"/>
      <c r="BP393" s="29"/>
      <c r="BQ393" s="29"/>
      <c r="BR393" s="29"/>
      <c r="BS393" s="29"/>
      <c r="BT393" s="29"/>
      <c r="BU393" s="29"/>
      <c r="BV393" s="29"/>
      <c r="BW393" s="29"/>
      <c r="BX393" s="29"/>
      <c r="BY393" s="29"/>
      <c r="BZ393" s="29"/>
      <c r="CA393" s="29"/>
      <c r="CB393" s="29"/>
      <c r="CC393" s="29"/>
      <c r="CD393" s="29"/>
      <c r="CE393" s="29"/>
      <c r="CF393" s="29"/>
      <c r="CG393" s="29"/>
      <c r="CH393" s="29"/>
      <c r="CI393" s="29"/>
      <c r="CJ393" s="29"/>
      <c r="CK393" s="29"/>
      <c r="CL393" s="29"/>
      <c r="CM393" s="29"/>
      <c r="CN393" s="29"/>
      <c r="CO393" s="29"/>
      <c r="CP393" s="29"/>
      <c r="CQ393" s="29"/>
      <c r="CR393" s="29"/>
      <c r="CS393" s="29"/>
      <c r="CT393" s="29"/>
      <c r="CU393" s="29"/>
      <c r="CV393" s="29"/>
      <c r="CW393" s="29"/>
      <c r="CX393" s="29"/>
      <c r="CY393" s="29"/>
      <c r="CZ393" s="29"/>
      <c r="DA393" s="29"/>
      <c r="DB393" s="29"/>
      <c r="DC393" s="29"/>
      <c r="DD393" s="29"/>
      <c r="DE393" s="29"/>
      <c r="DF393" s="29"/>
      <c r="DG393" s="31"/>
      <c r="DH393" s="29"/>
      <c r="DI393" s="29"/>
    </row>
    <row r="394" spans="1:113" ht="15.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30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30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30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  <c r="BL394" s="29"/>
      <c r="BM394" s="29"/>
      <c r="BN394" s="29"/>
      <c r="BO394" s="29"/>
      <c r="BP394" s="29"/>
      <c r="BQ394" s="29"/>
      <c r="BR394" s="29"/>
      <c r="BS394" s="29"/>
      <c r="BT394" s="29"/>
      <c r="BU394" s="29"/>
      <c r="BV394" s="29"/>
      <c r="BW394" s="29"/>
      <c r="BX394" s="29"/>
      <c r="BY394" s="29"/>
      <c r="BZ394" s="29"/>
      <c r="CA394" s="29"/>
      <c r="CB394" s="29"/>
      <c r="CC394" s="29"/>
      <c r="CD394" s="29"/>
      <c r="CE394" s="29"/>
      <c r="CF394" s="29"/>
      <c r="CG394" s="29"/>
      <c r="CH394" s="29"/>
      <c r="CI394" s="29"/>
      <c r="CJ394" s="29"/>
      <c r="CK394" s="29"/>
      <c r="CL394" s="29"/>
      <c r="CM394" s="29"/>
      <c r="CN394" s="29"/>
      <c r="CO394" s="29"/>
      <c r="CP394" s="29"/>
      <c r="CQ394" s="29"/>
      <c r="CR394" s="29"/>
      <c r="CS394" s="29"/>
      <c r="CT394" s="29"/>
      <c r="CU394" s="29"/>
      <c r="CV394" s="29"/>
      <c r="CW394" s="29"/>
      <c r="CX394" s="29"/>
      <c r="CY394" s="29"/>
      <c r="CZ394" s="29"/>
      <c r="DA394" s="29"/>
      <c r="DB394" s="29"/>
      <c r="DC394" s="29"/>
      <c r="DD394" s="29"/>
      <c r="DE394" s="29"/>
      <c r="DF394" s="29"/>
      <c r="DG394" s="31"/>
      <c r="DH394" s="29"/>
      <c r="DI394" s="29"/>
    </row>
    <row r="395" spans="1:113" ht="15.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30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30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30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  <c r="BL395" s="29"/>
      <c r="BM395" s="29"/>
      <c r="BN395" s="29"/>
      <c r="BO395" s="29"/>
      <c r="BP395" s="29"/>
      <c r="BQ395" s="29"/>
      <c r="BR395" s="29"/>
      <c r="BS395" s="29"/>
      <c r="BT395" s="29"/>
      <c r="BU395" s="29"/>
      <c r="BV395" s="29"/>
      <c r="BW395" s="29"/>
      <c r="BX395" s="29"/>
      <c r="BY395" s="29"/>
      <c r="BZ395" s="29"/>
      <c r="CA395" s="29"/>
      <c r="CB395" s="29"/>
      <c r="CC395" s="29"/>
      <c r="CD395" s="29"/>
      <c r="CE395" s="29"/>
      <c r="CF395" s="29"/>
      <c r="CG395" s="29"/>
      <c r="CH395" s="29"/>
      <c r="CI395" s="29"/>
      <c r="CJ395" s="29"/>
      <c r="CK395" s="29"/>
      <c r="CL395" s="29"/>
      <c r="CM395" s="29"/>
      <c r="CN395" s="29"/>
      <c r="CO395" s="29"/>
      <c r="CP395" s="29"/>
      <c r="CQ395" s="29"/>
      <c r="CR395" s="29"/>
      <c r="CS395" s="29"/>
      <c r="CT395" s="29"/>
      <c r="CU395" s="29"/>
      <c r="CV395" s="29"/>
      <c r="CW395" s="29"/>
      <c r="CX395" s="29"/>
      <c r="CY395" s="29"/>
      <c r="CZ395" s="29"/>
      <c r="DA395" s="29"/>
      <c r="DB395" s="29"/>
      <c r="DC395" s="29"/>
      <c r="DD395" s="29"/>
      <c r="DE395" s="29"/>
      <c r="DF395" s="29"/>
      <c r="DG395" s="31"/>
      <c r="DH395" s="29"/>
      <c r="DI395" s="29"/>
    </row>
    <row r="396" spans="1:113" ht="15.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30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30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30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  <c r="BL396" s="29"/>
      <c r="BM396" s="29"/>
      <c r="BN396" s="29"/>
      <c r="BO396" s="29"/>
      <c r="BP396" s="29"/>
      <c r="BQ396" s="29"/>
      <c r="BR396" s="29"/>
      <c r="BS396" s="29"/>
      <c r="BT396" s="29"/>
      <c r="BU396" s="29"/>
      <c r="BV396" s="29"/>
      <c r="BW396" s="29"/>
      <c r="BX396" s="29"/>
      <c r="BY396" s="29"/>
      <c r="BZ396" s="29"/>
      <c r="CA396" s="29"/>
      <c r="CB396" s="29"/>
      <c r="CC396" s="29"/>
      <c r="CD396" s="29"/>
      <c r="CE396" s="29"/>
      <c r="CF396" s="29"/>
      <c r="CG396" s="29"/>
      <c r="CH396" s="29"/>
      <c r="CI396" s="29"/>
      <c r="CJ396" s="29"/>
      <c r="CK396" s="29"/>
      <c r="CL396" s="29"/>
      <c r="CM396" s="29"/>
      <c r="CN396" s="29"/>
      <c r="CO396" s="29"/>
      <c r="CP396" s="29"/>
      <c r="CQ396" s="29"/>
      <c r="CR396" s="29"/>
      <c r="CS396" s="29"/>
      <c r="CT396" s="29"/>
      <c r="CU396" s="29"/>
      <c r="CV396" s="29"/>
      <c r="CW396" s="29"/>
      <c r="CX396" s="29"/>
      <c r="CY396" s="29"/>
      <c r="CZ396" s="29"/>
      <c r="DA396" s="29"/>
      <c r="DB396" s="29"/>
      <c r="DC396" s="29"/>
      <c r="DD396" s="29"/>
      <c r="DE396" s="29"/>
      <c r="DF396" s="29"/>
      <c r="DG396" s="31"/>
      <c r="DH396" s="29"/>
      <c r="DI396" s="29"/>
    </row>
    <row r="397" spans="1:113" ht="15.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30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30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30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  <c r="BM397" s="29"/>
      <c r="BN397" s="29"/>
      <c r="BO397" s="29"/>
      <c r="BP397" s="29"/>
      <c r="BQ397" s="29"/>
      <c r="BR397" s="29"/>
      <c r="BS397" s="29"/>
      <c r="BT397" s="29"/>
      <c r="BU397" s="29"/>
      <c r="BV397" s="29"/>
      <c r="BW397" s="29"/>
      <c r="BX397" s="29"/>
      <c r="BY397" s="29"/>
      <c r="BZ397" s="29"/>
      <c r="CA397" s="29"/>
      <c r="CB397" s="29"/>
      <c r="CC397" s="29"/>
      <c r="CD397" s="29"/>
      <c r="CE397" s="29"/>
      <c r="CF397" s="29"/>
      <c r="CG397" s="29"/>
      <c r="CH397" s="29"/>
      <c r="CI397" s="29"/>
      <c r="CJ397" s="29"/>
      <c r="CK397" s="29"/>
      <c r="CL397" s="29"/>
      <c r="CM397" s="29"/>
      <c r="CN397" s="29"/>
      <c r="CO397" s="29"/>
      <c r="CP397" s="29"/>
      <c r="CQ397" s="29"/>
      <c r="CR397" s="29"/>
      <c r="CS397" s="29"/>
      <c r="CT397" s="29"/>
      <c r="CU397" s="29"/>
      <c r="CV397" s="29"/>
      <c r="CW397" s="29"/>
      <c r="CX397" s="29"/>
      <c r="CY397" s="29"/>
      <c r="CZ397" s="29"/>
      <c r="DA397" s="29"/>
      <c r="DB397" s="29"/>
      <c r="DC397" s="29"/>
      <c r="DD397" s="29"/>
      <c r="DE397" s="29"/>
      <c r="DF397" s="29"/>
      <c r="DG397" s="31"/>
      <c r="DH397" s="29"/>
      <c r="DI397" s="29"/>
    </row>
    <row r="398" spans="1:113" ht="15.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30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30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30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  <c r="BL398" s="29"/>
      <c r="BM398" s="29"/>
      <c r="BN398" s="29"/>
      <c r="BO398" s="29"/>
      <c r="BP398" s="29"/>
      <c r="BQ398" s="29"/>
      <c r="BR398" s="29"/>
      <c r="BS398" s="29"/>
      <c r="BT398" s="29"/>
      <c r="BU398" s="29"/>
      <c r="BV398" s="29"/>
      <c r="BW398" s="29"/>
      <c r="BX398" s="29"/>
      <c r="BY398" s="29"/>
      <c r="BZ398" s="29"/>
      <c r="CA398" s="29"/>
      <c r="CB398" s="29"/>
      <c r="CC398" s="29"/>
      <c r="CD398" s="29"/>
      <c r="CE398" s="29"/>
      <c r="CF398" s="29"/>
      <c r="CG398" s="29"/>
      <c r="CH398" s="29"/>
      <c r="CI398" s="29"/>
      <c r="CJ398" s="29"/>
      <c r="CK398" s="29"/>
      <c r="CL398" s="29"/>
      <c r="CM398" s="29"/>
      <c r="CN398" s="29"/>
      <c r="CO398" s="29"/>
      <c r="CP398" s="29"/>
      <c r="CQ398" s="29"/>
      <c r="CR398" s="29"/>
      <c r="CS398" s="29"/>
      <c r="CT398" s="29"/>
      <c r="CU398" s="29"/>
      <c r="CV398" s="29"/>
      <c r="CW398" s="29"/>
      <c r="CX398" s="29"/>
      <c r="CY398" s="29"/>
      <c r="CZ398" s="29"/>
      <c r="DA398" s="29"/>
      <c r="DB398" s="29"/>
      <c r="DC398" s="29"/>
      <c r="DD398" s="29"/>
      <c r="DE398" s="29"/>
      <c r="DF398" s="29"/>
      <c r="DG398" s="31"/>
      <c r="DH398" s="29"/>
      <c r="DI398" s="29"/>
    </row>
    <row r="399" spans="1:113" ht="15.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30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30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30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  <c r="BL399" s="29"/>
      <c r="BM399" s="29"/>
      <c r="BN399" s="29"/>
      <c r="BO399" s="29"/>
      <c r="BP399" s="29"/>
      <c r="BQ399" s="29"/>
      <c r="BR399" s="29"/>
      <c r="BS399" s="29"/>
      <c r="BT399" s="29"/>
      <c r="BU399" s="29"/>
      <c r="BV399" s="29"/>
      <c r="BW399" s="29"/>
      <c r="BX399" s="29"/>
      <c r="BY399" s="29"/>
      <c r="BZ399" s="29"/>
      <c r="CA399" s="29"/>
      <c r="CB399" s="29"/>
      <c r="CC399" s="29"/>
      <c r="CD399" s="29"/>
      <c r="CE399" s="29"/>
      <c r="CF399" s="29"/>
      <c r="CG399" s="29"/>
      <c r="CH399" s="29"/>
      <c r="CI399" s="29"/>
      <c r="CJ399" s="29"/>
      <c r="CK399" s="29"/>
      <c r="CL399" s="29"/>
      <c r="CM399" s="29"/>
      <c r="CN399" s="29"/>
      <c r="CO399" s="29"/>
      <c r="CP399" s="29"/>
      <c r="CQ399" s="29"/>
      <c r="CR399" s="29"/>
      <c r="CS399" s="29"/>
      <c r="CT399" s="29"/>
      <c r="CU399" s="29"/>
      <c r="CV399" s="29"/>
      <c r="CW399" s="29"/>
      <c r="CX399" s="29"/>
      <c r="CY399" s="29"/>
      <c r="CZ399" s="29"/>
      <c r="DA399" s="29"/>
      <c r="DB399" s="29"/>
      <c r="DC399" s="29"/>
      <c r="DD399" s="29"/>
      <c r="DE399" s="29"/>
      <c r="DF399" s="29"/>
      <c r="DG399" s="31"/>
      <c r="DH399" s="29"/>
      <c r="DI399" s="29"/>
    </row>
    <row r="400" spans="1:113" ht="15.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30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30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30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  <c r="BL400" s="29"/>
      <c r="BM400" s="29"/>
      <c r="BN400" s="29"/>
      <c r="BO400" s="29"/>
      <c r="BP400" s="29"/>
      <c r="BQ400" s="29"/>
      <c r="BR400" s="29"/>
      <c r="BS400" s="29"/>
      <c r="BT400" s="29"/>
      <c r="BU400" s="29"/>
      <c r="BV400" s="29"/>
      <c r="BW400" s="29"/>
      <c r="BX400" s="29"/>
      <c r="BY400" s="29"/>
      <c r="BZ400" s="29"/>
      <c r="CA400" s="29"/>
      <c r="CB400" s="29"/>
      <c r="CC400" s="29"/>
      <c r="CD400" s="29"/>
      <c r="CE400" s="29"/>
      <c r="CF400" s="29"/>
      <c r="CG400" s="29"/>
      <c r="CH400" s="29"/>
      <c r="CI400" s="29"/>
      <c r="CJ400" s="29"/>
      <c r="CK400" s="29"/>
      <c r="CL400" s="29"/>
      <c r="CM400" s="29"/>
      <c r="CN400" s="29"/>
      <c r="CO400" s="29"/>
      <c r="CP400" s="29"/>
      <c r="CQ400" s="29"/>
      <c r="CR400" s="29"/>
      <c r="CS400" s="29"/>
      <c r="CT400" s="29"/>
      <c r="CU400" s="29"/>
      <c r="CV400" s="29"/>
      <c r="CW400" s="29"/>
      <c r="CX400" s="29"/>
      <c r="CY400" s="29"/>
      <c r="CZ400" s="29"/>
      <c r="DA400" s="29"/>
      <c r="DB400" s="29"/>
      <c r="DC400" s="29"/>
      <c r="DD400" s="29"/>
      <c r="DE400" s="29"/>
      <c r="DF400" s="29"/>
      <c r="DG400" s="31"/>
      <c r="DH400" s="29"/>
      <c r="DI400" s="29"/>
    </row>
    <row r="401" spans="1:113" ht="15.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30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30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30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  <c r="BM401" s="29"/>
      <c r="BN401" s="29"/>
      <c r="BO401" s="29"/>
      <c r="BP401" s="29"/>
      <c r="BQ401" s="29"/>
      <c r="BR401" s="29"/>
      <c r="BS401" s="29"/>
      <c r="BT401" s="29"/>
      <c r="BU401" s="29"/>
      <c r="BV401" s="29"/>
      <c r="BW401" s="29"/>
      <c r="BX401" s="29"/>
      <c r="BY401" s="29"/>
      <c r="BZ401" s="29"/>
      <c r="CA401" s="29"/>
      <c r="CB401" s="29"/>
      <c r="CC401" s="29"/>
      <c r="CD401" s="29"/>
      <c r="CE401" s="29"/>
      <c r="CF401" s="29"/>
      <c r="CG401" s="29"/>
      <c r="CH401" s="29"/>
      <c r="CI401" s="29"/>
      <c r="CJ401" s="29"/>
      <c r="CK401" s="29"/>
      <c r="CL401" s="29"/>
      <c r="CM401" s="29"/>
      <c r="CN401" s="29"/>
      <c r="CO401" s="29"/>
      <c r="CP401" s="29"/>
      <c r="CQ401" s="29"/>
      <c r="CR401" s="29"/>
      <c r="CS401" s="29"/>
      <c r="CT401" s="29"/>
      <c r="CU401" s="29"/>
      <c r="CV401" s="29"/>
      <c r="CW401" s="29"/>
      <c r="CX401" s="29"/>
      <c r="CY401" s="29"/>
      <c r="CZ401" s="29"/>
      <c r="DA401" s="29"/>
      <c r="DB401" s="29"/>
      <c r="DC401" s="29"/>
      <c r="DD401" s="29"/>
      <c r="DE401" s="29"/>
      <c r="DF401" s="29"/>
      <c r="DG401" s="31"/>
      <c r="DH401" s="29"/>
      <c r="DI401" s="29"/>
    </row>
    <row r="402" spans="1:113" ht="15.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30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30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30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  <c r="BL402" s="29"/>
      <c r="BM402" s="29"/>
      <c r="BN402" s="29"/>
      <c r="BO402" s="29"/>
      <c r="BP402" s="29"/>
      <c r="BQ402" s="29"/>
      <c r="BR402" s="29"/>
      <c r="BS402" s="29"/>
      <c r="BT402" s="29"/>
      <c r="BU402" s="29"/>
      <c r="BV402" s="29"/>
      <c r="BW402" s="29"/>
      <c r="BX402" s="29"/>
      <c r="BY402" s="29"/>
      <c r="BZ402" s="29"/>
      <c r="CA402" s="29"/>
      <c r="CB402" s="29"/>
      <c r="CC402" s="29"/>
      <c r="CD402" s="29"/>
      <c r="CE402" s="29"/>
      <c r="CF402" s="29"/>
      <c r="CG402" s="29"/>
      <c r="CH402" s="29"/>
      <c r="CI402" s="29"/>
      <c r="CJ402" s="29"/>
      <c r="CK402" s="29"/>
      <c r="CL402" s="29"/>
      <c r="CM402" s="29"/>
      <c r="CN402" s="29"/>
      <c r="CO402" s="29"/>
      <c r="CP402" s="29"/>
      <c r="CQ402" s="29"/>
      <c r="CR402" s="29"/>
      <c r="CS402" s="29"/>
      <c r="CT402" s="29"/>
      <c r="CU402" s="29"/>
      <c r="CV402" s="29"/>
      <c r="CW402" s="29"/>
      <c r="CX402" s="29"/>
      <c r="CY402" s="29"/>
      <c r="CZ402" s="29"/>
      <c r="DA402" s="29"/>
      <c r="DB402" s="29"/>
      <c r="DC402" s="29"/>
      <c r="DD402" s="29"/>
      <c r="DE402" s="29"/>
      <c r="DF402" s="29"/>
      <c r="DG402" s="31"/>
      <c r="DH402" s="29"/>
      <c r="DI402" s="29"/>
    </row>
    <row r="403" spans="1:113" ht="15.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30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30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30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  <c r="BL403" s="29"/>
      <c r="BM403" s="29"/>
      <c r="BN403" s="29"/>
      <c r="BO403" s="29"/>
      <c r="BP403" s="29"/>
      <c r="BQ403" s="29"/>
      <c r="BR403" s="29"/>
      <c r="BS403" s="29"/>
      <c r="BT403" s="29"/>
      <c r="BU403" s="29"/>
      <c r="BV403" s="29"/>
      <c r="BW403" s="29"/>
      <c r="BX403" s="29"/>
      <c r="BY403" s="29"/>
      <c r="BZ403" s="29"/>
      <c r="CA403" s="29"/>
      <c r="CB403" s="29"/>
      <c r="CC403" s="29"/>
      <c r="CD403" s="29"/>
      <c r="CE403" s="29"/>
      <c r="CF403" s="29"/>
      <c r="CG403" s="29"/>
      <c r="CH403" s="29"/>
      <c r="CI403" s="29"/>
      <c r="CJ403" s="29"/>
      <c r="CK403" s="29"/>
      <c r="CL403" s="29"/>
      <c r="CM403" s="29"/>
      <c r="CN403" s="29"/>
      <c r="CO403" s="29"/>
      <c r="CP403" s="29"/>
      <c r="CQ403" s="29"/>
      <c r="CR403" s="29"/>
      <c r="CS403" s="29"/>
      <c r="CT403" s="29"/>
      <c r="CU403" s="29"/>
      <c r="CV403" s="29"/>
      <c r="CW403" s="29"/>
      <c r="CX403" s="29"/>
      <c r="CY403" s="29"/>
      <c r="CZ403" s="29"/>
      <c r="DA403" s="29"/>
      <c r="DB403" s="29"/>
      <c r="DC403" s="29"/>
      <c r="DD403" s="29"/>
      <c r="DE403" s="29"/>
      <c r="DF403" s="29"/>
      <c r="DG403" s="31"/>
      <c r="DH403" s="29"/>
      <c r="DI403" s="29"/>
    </row>
    <row r="404" spans="1:113" ht="15.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30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30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30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  <c r="BL404" s="29"/>
      <c r="BM404" s="29"/>
      <c r="BN404" s="29"/>
      <c r="BO404" s="29"/>
      <c r="BP404" s="29"/>
      <c r="BQ404" s="29"/>
      <c r="BR404" s="29"/>
      <c r="BS404" s="29"/>
      <c r="BT404" s="29"/>
      <c r="BU404" s="29"/>
      <c r="BV404" s="29"/>
      <c r="BW404" s="29"/>
      <c r="BX404" s="29"/>
      <c r="BY404" s="29"/>
      <c r="BZ404" s="29"/>
      <c r="CA404" s="29"/>
      <c r="CB404" s="29"/>
      <c r="CC404" s="29"/>
      <c r="CD404" s="29"/>
      <c r="CE404" s="29"/>
      <c r="CF404" s="29"/>
      <c r="CG404" s="29"/>
      <c r="CH404" s="29"/>
      <c r="CI404" s="29"/>
      <c r="CJ404" s="29"/>
      <c r="CK404" s="29"/>
      <c r="CL404" s="29"/>
      <c r="CM404" s="29"/>
      <c r="CN404" s="29"/>
      <c r="CO404" s="29"/>
      <c r="CP404" s="29"/>
      <c r="CQ404" s="29"/>
      <c r="CR404" s="29"/>
      <c r="CS404" s="29"/>
      <c r="CT404" s="29"/>
      <c r="CU404" s="29"/>
      <c r="CV404" s="29"/>
      <c r="CW404" s="29"/>
      <c r="CX404" s="29"/>
      <c r="CY404" s="29"/>
      <c r="CZ404" s="29"/>
      <c r="DA404" s="29"/>
      <c r="DB404" s="29"/>
      <c r="DC404" s="29"/>
      <c r="DD404" s="29"/>
      <c r="DE404" s="29"/>
      <c r="DF404" s="29"/>
      <c r="DG404" s="31"/>
      <c r="DH404" s="29"/>
      <c r="DI404" s="29"/>
    </row>
    <row r="405" spans="1:113" ht="15.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30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30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30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  <c r="BL405" s="29"/>
      <c r="BM405" s="29"/>
      <c r="BN405" s="29"/>
      <c r="BO405" s="29"/>
      <c r="BP405" s="29"/>
      <c r="BQ405" s="29"/>
      <c r="BR405" s="29"/>
      <c r="BS405" s="29"/>
      <c r="BT405" s="29"/>
      <c r="BU405" s="29"/>
      <c r="BV405" s="29"/>
      <c r="BW405" s="29"/>
      <c r="BX405" s="29"/>
      <c r="BY405" s="29"/>
      <c r="BZ405" s="29"/>
      <c r="CA405" s="29"/>
      <c r="CB405" s="29"/>
      <c r="CC405" s="29"/>
      <c r="CD405" s="29"/>
      <c r="CE405" s="29"/>
      <c r="CF405" s="29"/>
      <c r="CG405" s="29"/>
      <c r="CH405" s="29"/>
      <c r="CI405" s="29"/>
      <c r="CJ405" s="29"/>
      <c r="CK405" s="29"/>
      <c r="CL405" s="29"/>
      <c r="CM405" s="29"/>
      <c r="CN405" s="29"/>
      <c r="CO405" s="29"/>
      <c r="CP405" s="29"/>
      <c r="CQ405" s="29"/>
      <c r="CR405" s="29"/>
      <c r="CS405" s="29"/>
      <c r="CT405" s="29"/>
      <c r="CU405" s="29"/>
      <c r="CV405" s="29"/>
      <c r="CW405" s="29"/>
      <c r="CX405" s="29"/>
      <c r="CY405" s="29"/>
      <c r="CZ405" s="29"/>
      <c r="DA405" s="29"/>
      <c r="DB405" s="29"/>
      <c r="DC405" s="29"/>
      <c r="DD405" s="29"/>
      <c r="DE405" s="29"/>
      <c r="DF405" s="29"/>
      <c r="DG405" s="31"/>
      <c r="DH405" s="29"/>
      <c r="DI405" s="29"/>
    </row>
    <row r="406" spans="1:113" ht="15.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30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30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30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  <c r="BL406" s="29"/>
      <c r="BM406" s="29"/>
      <c r="BN406" s="29"/>
      <c r="BO406" s="29"/>
      <c r="BP406" s="29"/>
      <c r="BQ406" s="29"/>
      <c r="BR406" s="29"/>
      <c r="BS406" s="29"/>
      <c r="BT406" s="29"/>
      <c r="BU406" s="29"/>
      <c r="BV406" s="29"/>
      <c r="BW406" s="29"/>
      <c r="BX406" s="29"/>
      <c r="BY406" s="29"/>
      <c r="BZ406" s="29"/>
      <c r="CA406" s="29"/>
      <c r="CB406" s="29"/>
      <c r="CC406" s="29"/>
      <c r="CD406" s="29"/>
      <c r="CE406" s="29"/>
      <c r="CF406" s="29"/>
      <c r="CG406" s="29"/>
      <c r="CH406" s="29"/>
      <c r="CI406" s="29"/>
      <c r="CJ406" s="29"/>
      <c r="CK406" s="29"/>
      <c r="CL406" s="29"/>
      <c r="CM406" s="29"/>
      <c r="CN406" s="29"/>
      <c r="CO406" s="29"/>
      <c r="CP406" s="29"/>
      <c r="CQ406" s="29"/>
      <c r="CR406" s="29"/>
      <c r="CS406" s="29"/>
      <c r="CT406" s="29"/>
      <c r="CU406" s="29"/>
      <c r="CV406" s="29"/>
      <c r="CW406" s="29"/>
      <c r="CX406" s="29"/>
      <c r="CY406" s="29"/>
      <c r="CZ406" s="29"/>
      <c r="DA406" s="29"/>
      <c r="DB406" s="29"/>
      <c r="DC406" s="29"/>
      <c r="DD406" s="29"/>
      <c r="DE406" s="29"/>
      <c r="DF406" s="29"/>
      <c r="DG406" s="31"/>
      <c r="DH406" s="29"/>
      <c r="DI406" s="29"/>
    </row>
    <row r="407" spans="1:113" ht="15.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30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30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30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  <c r="BL407" s="29"/>
      <c r="BM407" s="29"/>
      <c r="BN407" s="29"/>
      <c r="BO407" s="29"/>
      <c r="BP407" s="29"/>
      <c r="BQ407" s="29"/>
      <c r="BR407" s="29"/>
      <c r="BS407" s="29"/>
      <c r="BT407" s="29"/>
      <c r="BU407" s="29"/>
      <c r="BV407" s="29"/>
      <c r="BW407" s="29"/>
      <c r="BX407" s="29"/>
      <c r="BY407" s="29"/>
      <c r="BZ407" s="29"/>
      <c r="CA407" s="29"/>
      <c r="CB407" s="29"/>
      <c r="CC407" s="29"/>
      <c r="CD407" s="29"/>
      <c r="CE407" s="29"/>
      <c r="CF407" s="29"/>
      <c r="CG407" s="29"/>
      <c r="CH407" s="29"/>
      <c r="CI407" s="29"/>
      <c r="CJ407" s="29"/>
      <c r="CK407" s="29"/>
      <c r="CL407" s="29"/>
      <c r="CM407" s="29"/>
      <c r="CN407" s="29"/>
      <c r="CO407" s="29"/>
      <c r="CP407" s="29"/>
      <c r="CQ407" s="29"/>
      <c r="CR407" s="29"/>
      <c r="CS407" s="29"/>
      <c r="CT407" s="29"/>
      <c r="CU407" s="29"/>
      <c r="CV407" s="29"/>
      <c r="CW407" s="29"/>
      <c r="CX407" s="29"/>
      <c r="CY407" s="29"/>
      <c r="CZ407" s="29"/>
      <c r="DA407" s="29"/>
      <c r="DB407" s="29"/>
      <c r="DC407" s="29"/>
      <c r="DD407" s="29"/>
      <c r="DE407" s="29"/>
      <c r="DF407" s="29"/>
      <c r="DG407" s="31"/>
      <c r="DH407" s="29"/>
      <c r="DI407" s="29"/>
    </row>
    <row r="408" spans="1:113" ht="15.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30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30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30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  <c r="BL408" s="29"/>
      <c r="BM408" s="29"/>
      <c r="BN408" s="29"/>
      <c r="BO408" s="29"/>
      <c r="BP408" s="29"/>
      <c r="BQ408" s="29"/>
      <c r="BR408" s="29"/>
      <c r="BS408" s="29"/>
      <c r="BT408" s="29"/>
      <c r="BU408" s="29"/>
      <c r="BV408" s="29"/>
      <c r="BW408" s="29"/>
      <c r="BX408" s="29"/>
      <c r="BY408" s="29"/>
      <c r="BZ408" s="29"/>
      <c r="CA408" s="29"/>
      <c r="CB408" s="29"/>
      <c r="CC408" s="29"/>
      <c r="CD408" s="29"/>
      <c r="CE408" s="29"/>
      <c r="CF408" s="29"/>
      <c r="CG408" s="29"/>
      <c r="CH408" s="29"/>
      <c r="CI408" s="29"/>
      <c r="CJ408" s="29"/>
      <c r="CK408" s="29"/>
      <c r="CL408" s="29"/>
      <c r="CM408" s="29"/>
      <c r="CN408" s="29"/>
      <c r="CO408" s="29"/>
      <c r="CP408" s="29"/>
      <c r="CQ408" s="29"/>
      <c r="CR408" s="29"/>
      <c r="CS408" s="29"/>
      <c r="CT408" s="29"/>
      <c r="CU408" s="29"/>
      <c r="CV408" s="29"/>
      <c r="CW408" s="29"/>
      <c r="CX408" s="29"/>
      <c r="CY408" s="29"/>
      <c r="CZ408" s="29"/>
      <c r="DA408" s="29"/>
      <c r="DB408" s="29"/>
      <c r="DC408" s="29"/>
      <c r="DD408" s="29"/>
      <c r="DE408" s="29"/>
      <c r="DF408" s="29"/>
      <c r="DG408" s="31"/>
      <c r="DH408" s="29"/>
      <c r="DI408" s="29"/>
    </row>
    <row r="409" spans="1:113" ht="15.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30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30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30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  <c r="BL409" s="29"/>
      <c r="BM409" s="29"/>
      <c r="BN409" s="29"/>
      <c r="BO409" s="29"/>
      <c r="BP409" s="29"/>
      <c r="BQ409" s="29"/>
      <c r="BR409" s="29"/>
      <c r="BS409" s="29"/>
      <c r="BT409" s="29"/>
      <c r="BU409" s="29"/>
      <c r="BV409" s="29"/>
      <c r="BW409" s="29"/>
      <c r="BX409" s="29"/>
      <c r="BY409" s="29"/>
      <c r="BZ409" s="29"/>
      <c r="CA409" s="29"/>
      <c r="CB409" s="29"/>
      <c r="CC409" s="29"/>
      <c r="CD409" s="29"/>
      <c r="CE409" s="29"/>
      <c r="CF409" s="29"/>
      <c r="CG409" s="29"/>
      <c r="CH409" s="29"/>
      <c r="CI409" s="29"/>
      <c r="CJ409" s="29"/>
      <c r="CK409" s="29"/>
      <c r="CL409" s="29"/>
      <c r="CM409" s="29"/>
      <c r="CN409" s="29"/>
      <c r="CO409" s="29"/>
      <c r="CP409" s="29"/>
      <c r="CQ409" s="29"/>
      <c r="CR409" s="29"/>
      <c r="CS409" s="29"/>
      <c r="CT409" s="29"/>
      <c r="CU409" s="29"/>
      <c r="CV409" s="29"/>
      <c r="CW409" s="29"/>
      <c r="CX409" s="29"/>
      <c r="CY409" s="29"/>
      <c r="CZ409" s="29"/>
      <c r="DA409" s="29"/>
      <c r="DB409" s="29"/>
      <c r="DC409" s="29"/>
      <c r="DD409" s="29"/>
      <c r="DE409" s="29"/>
      <c r="DF409" s="29"/>
      <c r="DG409" s="31"/>
      <c r="DH409" s="29"/>
      <c r="DI409" s="29"/>
    </row>
    <row r="410" spans="1:113" ht="15.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30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30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30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  <c r="BM410" s="29"/>
      <c r="BN410" s="29"/>
      <c r="BO410" s="29"/>
      <c r="BP410" s="29"/>
      <c r="BQ410" s="29"/>
      <c r="BR410" s="29"/>
      <c r="BS410" s="29"/>
      <c r="BT410" s="29"/>
      <c r="BU410" s="29"/>
      <c r="BV410" s="29"/>
      <c r="BW410" s="29"/>
      <c r="BX410" s="29"/>
      <c r="BY410" s="29"/>
      <c r="BZ410" s="29"/>
      <c r="CA410" s="29"/>
      <c r="CB410" s="29"/>
      <c r="CC410" s="29"/>
      <c r="CD410" s="29"/>
      <c r="CE410" s="29"/>
      <c r="CF410" s="29"/>
      <c r="CG410" s="29"/>
      <c r="CH410" s="29"/>
      <c r="CI410" s="29"/>
      <c r="CJ410" s="29"/>
      <c r="CK410" s="29"/>
      <c r="CL410" s="29"/>
      <c r="CM410" s="29"/>
      <c r="CN410" s="29"/>
      <c r="CO410" s="29"/>
      <c r="CP410" s="29"/>
      <c r="CQ410" s="29"/>
      <c r="CR410" s="29"/>
      <c r="CS410" s="29"/>
      <c r="CT410" s="29"/>
      <c r="CU410" s="29"/>
      <c r="CV410" s="29"/>
      <c r="CW410" s="29"/>
      <c r="CX410" s="29"/>
      <c r="CY410" s="29"/>
      <c r="CZ410" s="29"/>
      <c r="DA410" s="29"/>
      <c r="DB410" s="29"/>
      <c r="DC410" s="29"/>
      <c r="DD410" s="29"/>
      <c r="DE410" s="29"/>
      <c r="DF410" s="29"/>
      <c r="DG410" s="31"/>
      <c r="DH410" s="29"/>
      <c r="DI410" s="29"/>
    </row>
    <row r="411" spans="1:113" ht="15.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30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30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30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  <c r="BM411" s="29"/>
      <c r="BN411" s="29"/>
      <c r="BO411" s="29"/>
      <c r="BP411" s="29"/>
      <c r="BQ411" s="29"/>
      <c r="BR411" s="29"/>
      <c r="BS411" s="29"/>
      <c r="BT411" s="29"/>
      <c r="BU411" s="29"/>
      <c r="BV411" s="29"/>
      <c r="BW411" s="29"/>
      <c r="BX411" s="29"/>
      <c r="BY411" s="29"/>
      <c r="BZ411" s="29"/>
      <c r="CA411" s="29"/>
      <c r="CB411" s="29"/>
      <c r="CC411" s="29"/>
      <c r="CD411" s="29"/>
      <c r="CE411" s="29"/>
      <c r="CF411" s="29"/>
      <c r="CG411" s="29"/>
      <c r="CH411" s="29"/>
      <c r="CI411" s="29"/>
      <c r="CJ411" s="29"/>
      <c r="CK411" s="29"/>
      <c r="CL411" s="29"/>
      <c r="CM411" s="29"/>
      <c r="CN411" s="29"/>
      <c r="CO411" s="29"/>
      <c r="CP411" s="29"/>
      <c r="CQ411" s="29"/>
      <c r="CR411" s="29"/>
      <c r="CS411" s="29"/>
      <c r="CT411" s="29"/>
      <c r="CU411" s="29"/>
      <c r="CV411" s="29"/>
      <c r="CW411" s="29"/>
      <c r="CX411" s="29"/>
      <c r="CY411" s="29"/>
      <c r="CZ411" s="29"/>
      <c r="DA411" s="29"/>
      <c r="DB411" s="29"/>
      <c r="DC411" s="29"/>
      <c r="DD411" s="29"/>
      <c r="DE411" s="29"/>
      <c r="DF411" s="29"/>
      <c r="DG411" s="31"/>
      <c r="DH411" s="29"/>
      <c r="DI411" s="29"/>
    </row>
    <row r="412" spans="1:113" ht="15.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30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30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30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  <c r="BM412" s="29"/>
      <c r="BN412" s="29"/>
      <c r="BO412" s="29"/>
      <c r="BP412" s="29"/>
      <c r="BQ412" s="29"/>
      <c r="BR412" s="29"/>
      <c r="BS412" s="29"/>
      <c r="BT412" s="29"/>
      <c r="BU412" s="29"/>
      <c r="BV412" s="29"/>
      <c r="BW412" s="29"/>
      <c r="BX412" s="29"/>
      <c r="BY412" s="29"/>
      <c r="BZ412" s="29"/>
      <c r="CA412" s="29"/>
      <c r="CB412" s="29"/>
      <c r="CC412" s="29"/>
      <c r="CD412" s="29"/>
      <c r="CE412" s="29"/>
      <c r="CF412" s="29"/>
      <c r="CG412" s="29"/>
      <c r="CH412" s="29"/>
      <c r="CI412" s="29"/>
      <c r="CJ412" s="29"/>
      <c r="CK412" s="29"/>
      <c r="CL412" s="29"/>
      <c r="CM412" s="29"/>
      <c r="CN412" s="29"/>
      <c r="CO412" s="29"/>
      <c r="CP412" s="29"/>
      <c r="CQ412" s="29"/>
      <c r="CR412" s="29"/>
      <c r="CS412" s="29"/>
      <c r="CT412" s="29"/>
      <c r="CU412" s="29"/>
      <c r="CV412" s="29"/>
      <c r="CW412" s="29"/>
      <c r="CX412" s="29"/>
      <c r="CY412" s="29"/>
      <c r="CZ412" s="29"/>
      <c r="DA412" s="29"/>
      <c r="DB412" s="29"/>
      <c r="DC412" s="29"/>
      <c r="DD412" s="29"/>
      <c r="DE412" s="29"/>
      <c r="DF412" s="29"/>
      <c r="DG412" s="31"/>
      <c r="DH412" s="29"/>
      <c r="DI412" s="29"/>
    </row>
    <row r="413" spans="1:113" ht="15.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30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30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30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  <c r="BL413" s="29"/>
      <c r="BM413" s="29"/>
      <c r="BN413" s="29"/>
      <c r="BO413" s="29"/>
      <c r="BP413" s="29"/>
      <c r="BQ413" s="29"/>
      <c r="BR413" s="29"/>
      <c r="BS413" s="29"/>
      <c r="BT413" s="29"/>
      <c r="BU413" s="29"/>
      <c r="BV413" s="29"/>
      <c r="BW413" s="29"/>
      <c r="BX413" s="29"/>
      <c r="BY413" s="29"/>
      <c r="BZ413" s="29"/>
      <c r="CA413" s="29"/>
      <c r="CB413" s="29"/>
      <c r="CC413" s="29"/>
      <c r="CD413" s="29"/>
      <c r="CE413" s="29"/>
      <c r="CF413" s="29"/>
      <c r="CG413" s="29"/>
      <c r="CH413" s="29"/>
      <c r="CI413" s="29"/>
      <c r="CJ413" s="29"/>
      <c r="CK413" s="29"/>
      <c r="CL413" s="29"/>
      <c r="CM413" s="29"/>
      <c r="CN413" s="29"/>
      <c r="CO413" s="29"/>
      <c r="CP413" s="29"/>
      <c r="CQ413" s="29"/>
      <c r="CR413" s="29"/>
      <c r="CS413" s="29"/>
      <c r="CT413" s="29"/>
      <c r="CU413" s="29"/>
      <c r="CV413" s="29"/>
      <c r="CW413" s="29"/>
      <c r="CX413" s="29"/>
      <c r="CY413" s="29"/>
      <c r="CZ413" s="29"/>
      <c r="DA413" s="29"/>
      <c r="DB413" s="29"/>
      <c r="DC413" s="29"/>
      <c r="DD413" s="29"/>
      <c r="DE413" s="29"/>
      <c r="DF413" s="29"/>
      <c r="DG413" s="31"/>
      <c r="DH413" s="29"/>
      <c r="DI413" s="29"/>
    </row>
    <row r="414" spans="1:113" ht="15.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30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30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30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  <c r="BL414" s="29"/>
      <c r="BM414" s="29"/>
      <c r="BN414" s="29"/>
      <c r="BO414" s="29"/>
      <c r="BP414" s="29"/>
      <c r="BQ414" s="29"/>
      <c r="BR414" s="29"/>
      <c r="BS414" s="29"/>
      <c r="BT414" s="29"/>
      <c r="BU414" s="29"/>
      <c r="BV414" s="29"/>
      <c r="BW414" s="29"/>
      <c r="BX414" s="29"/>
      <c r="BY414" s="29"/>
      <c r="BZ414" s="29"/>
      <c r="CA414" s="29"/>
      <c r="CB414" s="29"/>
      <c r="CC414" s="29"/>
      <c r="CD414" s="29"/>
      <c r="CE414" s="29"/>
      <c r="CF414" s="29"/>
      <c r="CG414" s="29"/>
      <c r="CH414" s="29"/>
      <c r="CI414" s="29"/>
      <c r="CJ414" s="29"/>
      <c r="CK414" s="29"/>
      <c r="CL414" s="29"/>
      <c r="CM414" s="29"/>
      <c r="CN414" s="29"/>
      <c r="CO414" s="29"/>
      <c r="CP414" s="29"/>
      <c r="CQ414" s="29"/>
      <c r="CR414" s="29"/>
      <c r="CS414" s="29"/>
      <c r="CT414" s="29"/>
      <c r="CU414" s="29"/>
      <c r="CV414" s="29"/>
      <c r="CW414" s="29"/>
      <c r="CX414" s="29"/>
      <c r="CY414" s="29"/>
      <c r="CZ414" s="29"/>
      <c r="DA414" s="29"/>
      <c r="DB414" s="29"/>
      <c r="DC414" s="29"/>
      <c r="DD414" s="29"/>
      <c r="DE414" s="29"/>
      <c r="DF414" s="29"/>
      <c r="DG414" s="31"/>
      <c r="DH414" s="29"/>
      <c r="DI414" s="29"/>
    </row>
    <row r="415" spans="1:113" ht="15.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30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30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30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  <c r="BL415" s="29"/>
      <c r="BM415" s="29"/>
      <c r="BN415" s="29"/>
      <c r="BO415" s="29"/>
      <c r="BP415" s="29"/>
      <c r="BQ415" s="29"/>
      <c r="BR415" s="29"/>
      <c r="BS415" s="29"/>
      <c r="BT415" s="29"/>
      <c r="BU415" s="29"/>
      <c r="BV415" s="29"/>
      <c r="BW415" s="29"/>
      <c r="BX415" s="29"/>
      <c r="BY415" s="29"/>
      <c r="BZ415" s="29"/>
      <c r="CA415" s="29"/>
      <c r="CB415" s="29"/>
      <c r="CC415" s="29"/>
      <c r="CD415" s="29"/>
      <c r="CE415" s="29"/>
      <c r="CF415" s="29"/>
      <c r="CG415" s="29"/>
      <c r="CH415" s="29"/>
      <c r="CI415" s="29"/>
      <c r="CJ415" s="29"/>
      <c r="CK415" s="29"/>
      <c r="CL415" s="29"/>
      <c r="CM415" s="29"/>
      <c r="CN415" s="29"/>
      <c r="CO415" s="29"/>
      <c r="CP415" s="29"/>
      <c r="CQ415" s="29"/>
      <c r="CR415" s="29"/>
      <c r="CS415" s="29"/>
      <c r="CT415" s="29"/>
      <c r="CU415" s="29"/>
      <c r="CV415" s="29"/>
      <c r="CW415" s="29"/>
      <c r="CX415" s="29"/>
      <c r="CY415" s="29"/>
      <c r="CZ415" s="29"/>
      <c r="DA415" s="29"/>
      <c r="DB415" s="29"/>
      <c r="DC415" s="29"/>
      <c r="DD415" s="29"/>
      <c r="DE415" s="29"/>
      <c r="DF415" s="29"/>
      <c r="DG415" s="31"/>
      <c r="DH415" s="29"/>
      <c r="DI415" s="29"/>
    </row>
    <row r="416" spans="1:113" ht="15.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30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30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30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  <c r="BL416" s="29"/>
      <c r="BM416" s="29"/>
      <c r="BN416" s="29"/>
      <c r="BO416" s="29"/>
      <c r="BP416" s="29"/>
      <c r="BQ416" s="29"/>
      <c r="BR416" s="29"/>
      <c r="BS416" s="29"/>
      <c r="BT416" s="29"/>
      <c r="BU416" s="29"/>
      <c r="BV416" s="29"/>
      <c r="BW416" s="29"/>
      <c r="BX416" s="29"/>
      <c r="BY416" s="29"/>
      <c r="BZ416" s="29"/>
      <c r="CA416" s="29"/>
      <c r="CB416" s="29"/>
      <c r="CC416" s="29"/>
      <c r="CD416" s="29"/>
      <c r="CE416" s="29"/>
      <c r="CF416" s="29"/>
      <c r="CG416" s="29"/>
      <c r="CH416" s="29"/>
      <c r="CI416" s="29"/>
      <c r="CJ416" s="29"/>
      <c r="CK416" s="29"/>
      <c r="CL416" s="29"/>
      <c r="CM416" s="29"/>
      <c r="CN416" s="29"/>
      <c r="CO416" s="29"/>
      <c r="CP416" s="29"/>
      <c r="CQ416" s="29"/>
      <c r="CR416" s="29"/>
      <c r="CS416" s="29"/>
      <c r="CT416" s="29"/>
      <c r="CU416" s="29"/>
      <c r="CV416" s="29"/>
      <c r="CW416" s="29"/>
      <c r="CX416" s="29"/>
      <c r="CY416" s="29"/>
      <c r="CZ416" s="29"/>
      <c r="DA416" s="29"/>
      <c r="DB416" s="29"/>
      <c r="DC416" s="29"/>
      <c r="DD416" s="29"/>
      <c r="DE416" s="29"/>
      <c r="DF416" s="29"/>
      <c r="DG416" s="31"/>
      <c r="DH416" s="29"/>
      <c r="DI416" s="29"/>
    </row>
    <row r="417" spans="1:113" ht="15.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30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30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30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  <c r="BL417" s="29"/>
      <c r="BM417" s="29"/>
      <c r="BN417" s="29"/>
      <c r="BO417" s="29"/>
      <c r="BP417" s="29"/>
      <c r="BQ417" s="29"/>
      <c r="BR417" s="29"/>
      <c r="BS417" s="29"/>
      <c r="BT417" s="29"/>
      <c r="BU417" s="29"/>
      <c r="BV417" s="29"/>
      <c r="BW417" s="29"/>
      <c r="BX417" s="29"/>
      <c r="BY417" s="29"/>
      <c r="BZ417" s="29"/>
      <c r="CA417" s="29"/>
      <c r="CB417" s="29"/>
      <c r="CC417" s="29"/>
      <c r="CD417" s="29"/>
      <c r="CE417" s="29"/>
      <c r="CF417" s="29"/>
      <c r="CG417" s="29"/>
      <c r="CH417" s="29"/>
      <c r="CI417" s="29"/>
      <c r="CJ417" s="29"/>
      <c r="CK417" s="29"/>
      <c r="CL417" s="29"/>
      <c r="CM417" s="29"/>
      <c r="CN417" s="29"/>
      <c r="CO417" s="29"/>
      <c r="CP417" s="29"/>
      <c r="CQ417" s="29"/>
      <c r="CR417" s="29"/>
      <c r="CS417" s="29"/>
      <c r="CT417" s="29"/>
      <c r="CU417" s="29"/>
      <c r="CV417" s="29"/>
      <c r="CW417" s="29"/>
      <c r="CX417" s="29"/>
      <c r="CY417" s="29"/>
      <c r="CZ417" s="29"/>
      <c r="DA417" s="29"/>
      <c r="DB417" s="29"/>
      <c r="DC417" s="29"/>
      <c r="DD417" s="29"/>
      <c r="DE417" s="29"/>
      <c r="DF417" s="29"/>
      <c r="DG417" s="31"/>
      <c r="DH417" s="29"/>
      <c r="DI417" s="29"/>
    </row>
    <row r="418" spans="1:113" ht="15.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30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30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30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  <c r="BL418" s="29"/>
      <c r="BM418" s="29"/>
      <c r="BN418" s="29"/>
      <c r="BO418" s="29"/>
      <c r="BP418" s="29"/>
      <c r="BQ418" s="29"/>
      <c r="BR418" s="29"/>
      <c r="BS418" s="29"/>
      <c r="BT418" s="29"/>
      <c r="BU418" s="29"/>
      <c r="BV418" s="29"/>
      <c r="BW418" s="29"/>
      <c r="BX418" s="29"/>
      <c r="BY418" s="29"/>
      <c r="BZ418" s="29"/>
      <c r="CA418" s="29"/>
      <c r="CB418" s="29"/>
      <c r="CC418" s="29"/>
      <c r="CD418" s="29"/>
      <c r="CE418" s="29"/>
      <c r="CF418" s="29"/>
      <c r="CG418" s="29"/>
      <c r="CH418" s="29"/>
      <c r="CI418" s="29"/>
      <c r="CJ418" s="29"/>
      <c r="CK418" s="29"/>
      <c r="CL418" s="29"/>
      <c r="CM418" s="29"/>
      <c r="CN418" s="29"/>
      <c r="CO418" s="29"/>
      <c r="CP418" s="29"/>
      <c r="CQ418" s="29"/>
      <c r="CR418" s="29"/>
      <c r="CS418" s="29"/>
      <c r="CT418" s="29"/>
      <c r="CU418" s="29"/>
      <c r="CV418" s="29"/>
      <c r="CW418" s="29"/>
      <c r="CX418" s="29"/>
      <c r="CY418" s="29"/>
      <c r="CZ418" s="29"/>
      <c r="DA418" s="29"/>
      <c r="DB418" s="29"/>
      <c r="DC418" s="29"/>
      <c r="DD418" s="29"/>
      <c r="DE418" s="29"/>
      <c r="DF418" s="29"/>
      <c r="DG418" s="31"/>
      <c r="DH418" s="29"/>
      <c r="DI418" s="29"/>
    </row>
    <row r="419" spans="1:113" ht="15.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30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30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30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  <c r="BM419" s="29"/>
      <c r="BN419" s="29"/>
      <c r="BO419" s="29"/>
      <c r="BP419" s="29"/>
      <c r="BQ419" s="29"/>
      <c r="BR419" s="29"/>
      <c r="BS419" s="29"/>
      <c r="BT419" s="29"/>
      <c r="BU419" s="29"/>
      <c r="BV419" s="29"/>
      <c r="BW419" s="29"/>
      <c r="BX419" s="29"/>
      <c r="BY419" s="29"/>
      <c r="BZ419" s="29"/>
      <c r="CA419" s="29"/>
      <c r="CB419" s="29"/>
      <c r="CC419" s="29"/>
      <c r="CD419" s="29"/>
      <c r="CE419" s="29"/>
      <c r="CF419" s="29"/>
      <c r="CG419" s="29"/>
      <c r="CH419" s="29"/>
      <c r="CI419" s="29"/>
      <c r="CJ419" s="29"/>
      <c r="CK419" s="29"/>
      <c r="CL419" s="29"/>
      <c r="CM419" s="29"/>
      <c r="CN419" s="29"/>
      <c r="CO419" s="29"/>
      <c r="CP419" s="29"/>
      <c r="CQ419" s="29"/>
      <c r="CR419" s="29"/>
      <c r="CS419" s="29"/>
      <c r="CT419" s="29"/>
      <c r="CU419" s="29"/>
      <c r="CV419" s="29"/>
      <c r="CW419" s="29"/>
      <c r="CX419" s="29"/>
      <c r="CY419" s="29"/>
      <c r="CZ419" s="29"/>
      <c r="DA419" s="29"/>
      <c r="DB419" s="29"/>
      <c r="DC419" s="29"/>
      <c r="DD419" s="29"/>
      <c r="DE419" s="29"/>
      <c r="DF419" s="29"/>
      <c r="DG419" s="31"/>
      <c r="DH419" s="29"/>
      <c r="DI419" s="29"/>
    </row>
    <row r="420" spans="1:113" ht="15.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30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30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30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  <c r="BL420" s="29"/>
      <c r="BM420" s="29"/>
      <c r="BN420" s="29"/>
      <c r="BO420" s="29"/>
      <c r="BP420" s="29"/>
      <c r="BQ420" s="29"/>
      <c r="BR420" s="29"/>
      <c r="BS420" s="29"/>
      <c r="BT420" s="29"/>
      <c r="BU420" s="29"/>
      <c r="BV420" s="29"/>
      <c r="BW420" s="29"/>
      <c r="BX420" s="29"/>
      <c r="BY420" s="29"/>
      <c r="BZ420" s="29"/>
      <c r="CA420" s="29"/>
      <c r="CB420" s="29"/>
      <c r="CC420" s="29"/>
      <c r="CD420" s="29"/>
      <c r="CE420" s="29"/>
      <c r="CF420" s="29"/>
      <c r="CG420" s="29"/>
      <c r="CH420" s="29"/>
      <c r="CI420" s="29"/>
      <c r="CJ420" s="29"/>
      <c r="CK420" s="29"/>
      <c r="CL420" s="29"/>
      <c r="CM420" s="29"/>
      <c r="CN420" s="29"/>
      <c r="CO420" s="29"/>
      <c r="CP420" s="29"/>
      <c r="CQ420" s="29"/>
      <c r="CR420" s="29"/>
      <c r="CS420" s="29"/>
      <c r="CT420" s="29"/>
      <c r="CU420" s="29"/>
      <c r="CV420" s="29"/>
      <c r="CW420" s="29"/>
      <c r="CX420" s="29"/>
      <c r="CY420" s="29"/>
      <c r="CZ420" s="29"/>
      <c r="DA420" s="29"/>
      <c r="DB420" s="29"/>
      <c r="DC420" s="29"/>
      <c r="DD420" s="29"/>
      <c r="DE420" s="29"/>
      <c r="DF420" s="29"/>
      <c r="DG420" s="31"/>
      <c r="DH420" s="29"/>
      <c r="DI420" s="29"/>
    </row>
    <row r="421" spans="1:113" ht="15.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30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30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30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  <c r="BM421" s="29"/>
      <c r="BN421" s="29"/>
      <c r="BO421" s="29"/>
      <c r="BP421" s="29"/>
      <c r="BQ421" s="29"/>
      <c r="BR421" s="29"/>
      <c r="BS421" s="29"/>
      <c r="BT421" s="29"/>
      <c r="BU421" s="29"/>
      <c r="BV421" s="29"/>
      <c r="BW421" s="29"/>
      <c r="BX421" s="29"/>
      <c r="BY421" s="29"/>
      <c r="BZ421" s="29"/>
      <c r="CA421" s="29"/>
      <c r="CB421" s="29"/>
      <c r="CC421" s="29"/>
      <c r="CD421" s="29"/>
      <c r="CE421" s="29"/>
      <c r="CF421" s="29"/>
      <c r="CG421" s="29"/>
      <c r="CH421" s="29"/>
      <c r="CI421" s="29"/>
      <c r="CJ421" s="29"/>
      <c r="CK421" s="29"/>
      <c r="CL421" s="29"/>
      <c r="CM421" s="29"/>
      <c r="CN421" s="29"/>
      <c r="CO421" s="29"/>
      <c r="CP421" s="29"/>
      <c r="CQ421" s="29"/>
      <c r="CR421" s="29"/>
      <c r="CS421" s="29"/>
      <c r="CT421" s="29"/>
      <c r="CU421" s="29"/>
      <c r="CV421" s="29"/>
      <c r="CW421" s="29"/>
      <c r="CX421" s="29"/>
      <c r="CY421" s="29"/>
      <c r="CZ421" s="29"/>
      <c r="DA421" s="29"/>
      <c r="DB421" s="29"/>
      <c r="DC421" s="29"/>
      <c r="DD421" s="29"/>
      <c r="DE421" s="29"/>
      <c r="DF421" s="29"/>
      <c r="DG421" s="31"/>
      <c r="DH421" s="29"/>
      <c r="DI421" s="29"/>
    </row>
    <row r="422" spans="1:113" ht="15.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30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30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30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  <c r="BM422" s="29"/>
      <c r="BN422" s="29"/>
      <c r="BO422" s="29"/>
      <c r="BP422" s="29"/>
      <c r="BQ422" s="29"/>
      <c r="BR422" s="29"/>
      <c r="BS422" s="29"/>
      <c r="BT422" s="29"/>
      <c r="BU422" s="29"/>
      <c r="BV422" s="29"/>
      <c r="BW422" s="29"/>
      <c r="BX422" s="29"/>
      <c r="BY422" s="29"/>
      <c r="BZ422" s="29"/>
      <c r="CA422" s="29"/>
      <c r="CB422" s="29"/>
      <c r="CC422" s="29"/>
      <c r="CD422" s="29"/>
      <c r="CE422" s="29"/>
      <c r="CF422" s="29"/>
      <c r="CG422" s="29"/>
      <c r="CH422" s="29"/>
      <c r="CI422" s="29"/>
      <c r="CJ422" s="29"/>
      <c r="CK422" s="29"/>
      <c r="CL422" s="29"/>
      <c r="CM422" s="29"/>
      <c r="CN422" s="29"/>
      <c r="CO422" s="29"/>
      <c r="CP422" s="29"/>
      <c r="CQ422" s="29"/>
      <c r="CR422" s="29"/>
      <c r="CS422" s="29"/>
      <c r="CT422" s="29"/>
      <c r="CU422" s="29"/>
      <c r="CV422" s="29"/>
      <c r="CW422" s="29"/>
      <c r="CX422" s="29"/>
      <c r="CY422" s="29"/>
      <c r="CZ422" s="29"/>
      <c r="DA422" s="29"/>
      <c r="DB422" s="29"/>
      <c r="DC422" s="29"/>
      <c r="DD422" s="29"/>
      <c r="DE422" s="29"/>
      <c r="DF422" s="29"/>
      <c r="DG422" s="31"/>
      <c r="DH422" s="29"/>
      <c r="DI422" s="29"/>
    </row>
    <row r="423" spans="1:113" ht="15.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30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30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30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  <c r="BM423" s="29"/>
      <c r="BN423" s="29"/>
      <c r="BO423" s="29"/>
      <c r="BP423" s="29"/>
      <c r="BQ423" s="29"/>
      <c r="BR423" s="29"/>
      <c r="BS423" s="29"/>
      <c r="BT423" s="29"/>
      <c r="BU423" s="29"/>
      <c r="BV423" s="29"/>
      <c r="BW423" s="29"/>
      <c r="BX423" s="29"/>
      <c r="BY423" s="29"/>
      <c r="BZ423" s="29"/>
      <c r="CA423" s="29"/>
      <c r="CB423" s="29"/>
      <c r="CC423" s="29"/>
      <c r="CD423" s="29"/>
      <c r="CE423" s="29"/>
      <c r="CF423" s="29"/>
      <c r="CG423" s="29"/>
      <c r="CH423" s="29"/>
      <c r="CI423" s="29"/>
      <c r="CJ423" s="29"/>
      <c r="CK423" s="29"/>
      <c r="CL423" s="29"/>
      <c r="CM423" s="29"/>
      <c r="CN423" s="29"/>
      <c r="CO423" s="29"/>
      <c r="CP423" s="29"/>
      <c r="CQ423" s="29"/>
      <c r="CR423" s="29"/>
      <c r="CS423" s="29"/>
      <c r="CT423" s="29"/>
      <c r="CU423" s="29"/>
      <c r="CV423" s="29"/>
      <c r="CW423" s="29"/>
      <c r="CX423" s="29"/>
      <c r="CY423" s="29"/>
      <c r="CZ423" s="29"/>
      <c r="DA423" s="29"/>
      <c r="DB423" s="29"/>
      <c r="DC423" s="29"/>
      <c r="DD423" s="29"/>
      <c r="DE423" s="29"/>
      <c r="DF423" s="29"/>
      <c r="DG423" s="31"/>
      <c r="DH423" s="29"/>
      <c r="DI423" s="29"/>
    </row>
    <row r="424" spans="1:113" ht="15.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30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30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30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  <c r="BM424" s="29"/>
      <c r="BN424" s="29"/>
      <c r="BO424" s="29"/>
      <c r="BP424" s="29"/>
      <c r="BQ424" s="29"/>
      <c r="BR424" s="29"/>
      <c r="BS424" s="29"/>
      <c r="BT424" s="29"/>
      <c r="BU424" s="29"/>
      <c r="BV424" s="29"/>
      <c r="BW424" s="29"/>
      <c r="BX424" s="29"/>
      <c r="BY424" s="29"/>
      <c r="BZ424" s="29"/>
      <c r="CA424" s="29"/>
      <c r="CB424" s="29"/>
      <c r="CC424" s="29"/>
      <c r="CD424" s="29"/>
      <c r="CE424" s="29"/>
      <c r="CF424" s="29"/>
      <c r="CG424" s="29"/>
      <c r="CH424" s="29"/>
      <c r="CI424" s="29"/>
      <c r="CJ424" s="29"/>
      <c r="CK424" s="29"/>
      <c r="CL424" s="29"/>
      <c r="CM424" s="29"/>
      <c r="CN424" s="29"/>
      <c r="CO424" s="29"/>
      <c r="CP424" s="29"/>
      <c r="CQ424" s="29"/>
      <c r="CR424" s="29"/>
      <c r="CS424" s="29"/>
      <c r="CT424" s="29"/>
      <c r="CU424" s="29"/>
      <c r="CV424" s="29"/>
      <c r="CW424" s="29"/>
      <c r="CX424" s="29"/>
      <c r="CY424" s="29"/>
      <c r="CZ424" s="29"/>
      <c r="DA424" s="29"/>
      <c r="DB424" s="29"/>
      <c r="DC424" s="29"/>
      <c r="DD424" s="29"/>
      <c r="DE424" s="29"/>
      <c r="DF424" s="29"/>
      <c r="DG424" s="31"/>
      <c r="DH424" s="29"/>
      <c r="DI424" s="29"/>
    </row>
    <row r="425" spans="1:113" ht="15.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30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30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30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  <c r="BM425" s="29"/>
      <c r="BN425" s="29"/>
      <c r="BO425" s="29"/>
      <c r="BP425" s="29"/>
      <c r="BQ425" s="29"/>
      <c r="BR425" s="29"/>
      <c r="BS425" s="29"/>
      <c r="BT425" s="29"/>
      <c r="BU425" s="29"/>
      <c r="BV425" s="29"/>
      <c r="BW425" s="29"/>
      <c r="BX425" s="29"/>
      <c r="BY425" s="29"/>
      <c r="BZ425" s="29"/>
      <c r="CA425" s="29"/>
      <c r="CB425" s="29"/>
      <c r="CC425" s="29"/>
      <c r="CD425" s="29"/>
      <c r="CE425" s="29"/>
      <c r="CF425" s="29"/>
      <c r="CG425" s="29"/>
      <c r="CH425" s="29"/>
      <c r="CI425" s="29"/>
      <c r="CJ425" s="29"/>
      <c r="CK425" s="29"/>
      <c r="CL425" s="29"/>
      <c r="CM425" s="29"/>
      <c r="CN425" s="29"/>
      <c r="CO425" s="29"/>
      <c r="CP425" s="29"/>
      <c r="CQ425" s="29"/>
      <c r="CR425" s="29"/>
      <c r="CS425" s="29"/>
      <c r="CT425" s="29"/>
      <c r="CU425" s="29"/>
      <c r="CV425" s="29"/>
      <c r="CW425" s="29"/>
      <c r="CX425" s="29"/>
      <c r="CY425" s="29"/>
      <c r="CZ425" s="29"/>
      <c r="DA425" s="29"/>
      <c r="DB425" s="29"/>
      <c r="DC425" s="29"/>
      <c r="DD425" s="29"/>
      <c r="DE425" s="29"/>
      <c r="DF425" s="29"/>
      <c r="DG425" s="31"/>
      <c r="DH425" s="29"/>
      <c r="DI425" s="29"/>
    </row>
    <row r="426" spans="1:113" ht="15.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30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30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30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  <c r="BL426" s="29"/>
      <c r="BM426" s="29"/>
      <c r="BN426" s="29"/>
      <c r="BO426" s="29"/>
      <c r="BP426" s="29"/>
      <c r="BQ426" s="29"/>
      <c r="BR426" s="29"/>
      <c r="BS426" s="29"/>
      <c r="BT426" s="29"/>
      <c r="BU426" s="29"/>
      <c r="BV426" s="29"/>
      <c r="BW426" s="29"/>
      <c r="BX426" s="29"/>
      <c r="BY426" s="29"/>
      <c r="BZ426" s="29"/>
      <c r="CA426" s="29"/>
      <c r="CB426" s="29"/>
      <c r="CC426" s="29"/>
      <c r="CD426" s="29"/>
      <c r="CE426" s="29"/>
      <c r="CF426" s="29"/>
      <c r="CG426" s="29"/>
      <c r="CH426" s="29"/>
      <c r="CI426" s="29"/>
      <c r="CJ426" s="29"/>
      <c r="CK426" s="29"/>
      <c r="CL426" s="29"/>
      <c r="CM426" s="29"/>
      <c r="CN426" s="29"/>
      <c r="CO426" s="29"/>
      <c r="CP426" s="29"/>
      <c r="CQ426" s="29"/>
      <c r="CR426" s="29"/>
      <c r="CS426" s="29"/>
      <c r="CT426" s="29"/>
      <c r="CU426" s="29"/>
      <c r="CV426" s="29"/>
      <c r="CW426" s="29"/>
      <c r="CX426" s="29"/>
      <c r="CY426" s="29"/>
      <c r="CZ426" s="29"/>
      <c r="DA426" s="29"/>
      <c r="DB426" s="29"/>
      <c r="DC426" s="29"/>
      <c r="DD426" s="29"/>
      <c r="DE426" s="29"/>
      <c r="DF426" s="29"/>
      <c r="DG426" s="31"/>
      <c r="DH426" s="29"/>
      <c r="DI426" s="29"/>
    </row>
    <row r="427" spans="1:113" ht="15.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30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30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30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  <c r="BL427" s="29"/>
      <c r="BM427" s="29"/>
      <c r="BN427" s="29"/>
      <c r="BO427" s="29"/>
      <c r="BP427" s="29"/>
      <c r="BQ427" s="29"/>
      <c r="BR427" s="29"/>
      <c r="BS427" s="29"/>
      <c r="BT427" s="29"/>
      <c r="BU427" s="29"/>
      <c r="BV427" s="29"/>
      <c r="BW427" s="29"/>
      <c r="BX427" s="29"/>
      <c r="BY427" s="29"/>
      <c r="BZ427" s="29"/>
      <c r="CA427" s="29"/>
      <c r="CB427" s="29"/>
      <c r="CC427" s="29"/>
      <c r="CD427" s="29"/>
      <c r="CE427" s="29"/>
      <c r="CF427" s="29"/>
      <c r="CG427" s="29"/>
      <c r="CH427" s="29"/>
      <c r="CI427" s="29"/>
      <c r="CJ427" s="29"/>
      <c r="CK427" s="29"/>
      <c r="CL427" s="29"/>
      <c r="CM427" s="29"/>
      <c r="CN427" s="29"/>
      <c r="CO427" s="29"/>
      <c r="CP427" s="29"/>
      <c r="CQ427" s="29"/>
      <c r="CR427" s="29"/>
      <c r="CS427" s="29"/>
      <c r="CT427" s="29"/>
      <c r="CU427" s="29"/>
      <c r="CV427" s="29"/>
      <c r="CW427" s="29"/>
      <c r="CX427" s="29"/>
      <c r="CY427" s="29"/>
      <c r="CZ427" s="29"/>
      <c r="DA427" s="29"/>
      <c r="DB427" s="29"/>
      <c r="DC427" s="29"/>
      <c r="DD427" s="29"/>
      <c r="DE427" s="29"/>
      <c r="DF427" s="29"/>
      <c r="DG427" s="31"/>
      <c r="DH427" s="29"/>
      <c r="DI427" s="29"/>
    </row>
    <row r="428" spans="1:113" ht="15.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30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30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30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  <c r="BL428" s="29"/>
      <c r="BM428" s="29"/>
      <c r="BN428" s="29"/>
      <c r="BO428" s="29"/>
      <c r="BP428" s="29"/>
      <c r="BQ428" s="29"/>
      <c r="BR428" s="29"/>
      <c r="BS428" s="29"/>
      <c r="BT428" s="29"/>
      <c r="BU428" s="29"/>
      <c r="BV428" s="29"/>
      <c r="BW428" s="29"/>
      <c r="BX428" s="29"/>
      <c r="BY428" s="29"/>
      <c r="BZ428" s="29"/>
      <c r="CA428" s="29"/>
      <c r="CB428" s="29"/>
      <c r="CC428" s="29"/>
      <c r="CD428" s="29"/>
      <c r="CE428" s="29"/>
      <c r="CF428" s="29"/>
      <c r="CG428" s="29"/>
      <c r="CH428" s="29"/>
      <c r="CI428" s="29"/>
      <c r="CJ428" s="29"/>
      <c r="CK428" s="29"/>
      <c r="CL428" s="29"/>
      <c r="CM428" s="29"/>
      <c r="CN428" s="29"/>
      <c r="CO428" s="29"/>
      <c r="CP428" s="29"/>
      <c r="CQ428" s="29"/>
      <c r="CR428" s="29"/>
      <c r="CS428" s="29"/>
      <c r="CT428" s="29"/>
      <c r="CU428" s="29"/>
      <c r="CV428" s="29"/>
      <c r="CW428" s="29"/>
      <c r="CX428" s="29"/>
      <c r="CY428" s="29"/>
      <c r="CZ428" s="29"/>
      <c r="DA428" s="29"/>
      <c r="DB428" s="29"/>
      <c r="DC428" s="29"/>
      <c r="DD428" s="29"/>
      <c r="DE428" s="29"/>
      <c r="DF428" s="29"/>
      <c r="DG428" s="31"/>
      <c r="DH428" s="29"/>
      <c r="DI428" s="29"/>
    </row>
    <row r="429" spans="1:113" ht="15.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30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30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30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  <c r="BL429" s="29"/>
      <c r="BM429" s="29"/>
      <c r="BN429" s="29"/>
      <c r="BO429" s="29"/>
      <c r="BP429" s="29"/>
      <c r="BQ429" s="29"/>
      <c r="BR429" s="29"/>
      <c r="BS429" s="29"/>
      <c r="BT429" s="29"/>
      <c r="BU429" s="29"/>
      <c r="BV429" s="29"/>
      <c r="BW429" s="29"/>
      <c r="BX429" s="29"/>
      <c r="BY429" s="29"/>
      <c r="BZ429" s="29"/>
      <c r="CA429" s="29"/>
      <c r="CB429" s="29"/>
      <c r="CC429" s="29"/>
      <c r="CD429" s="29"/>
      <c r="CE429" s="29"/>
      <c r="CF429" s="29"/>
      <c r="CG429" s="29"/>
      <c r="CH429" s="29"/>
      <c r="CI429" s="29"/>
      <c r="CJ429" s="29"/>
      <c r="CK429" s="29"/>
      <c r="CL429" s="29"/>
      <c r="CM429" s="29"/>
      <c r="CN429" s="29"/>
      <c r="CO429" s="29"/>
      <c r="CP429" s="29"/>
      <c r="CQ429" s="29"/>
      <c r="CR429" s="29"/>
      <c r="CS429" s="29"/>
      <c r="CT429" s="29"/>
      <c r="CU429" s="29"/>
      <c r="CV429" s="29"/>
      <c r="CW429" s="29"/>
      <c r="CX429" s="29"/>
      <c r="CY429" s="29"/>
      <c r="CZ429" s="29"/>
      <c r="DA429" s="29"/>
      <c r="DB429" s="29"/>
      <c r="DC429" s="29"/>
      <c r="DD429" s="29"/>
      <c r="DE429" s="29"/>
      <c r="DF429" s="29"/>
      <c r="DG429" s="31"/>
      <c r="DH429" s="29"/>
      <c r="DI429" s="29"/>
    </row>
    <row r="430" spans="1:113" ht="15.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30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30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30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  <c r="BL430" s="29"/>
      <c r="BM430" s="29"/>
      <c r="BN430" s="29"/>
      <c r="BO430" s="29"/>
      <c r="BP430" s="29"/>
      <c r="BQ430" s="29"/>
      <c r="BR430" s="29"/>
      <c r="BS430" s="29"/>
      <c r="BT430" s="29"/>
      <c r="BU430" s="29"/>
      <c r="BV430" s="29"/>
      <c r="BW430" s="29"/>
      <c r="BX430" s="29"/>
      <c r="BY430" s="29"/>
      <c r="BZ430" s="29"/>
      <c r="CA430" s="29"/>
      <c r="CB430" s="29"/>
      <c r="CC430" s="29"/>
      <c r="CD430" s="29"/>
      <c r="CE430" s="29"/>
      <c r="CF430" s="29"/>
      <c r="CG430" s="29"/>
      <c r="CH430" s="29"/>
      <c r="CI430" s="29"/>
      <c r="CJ430" s="29"/>
      <c r="CK430" s="29"/>
      <c r="CL430" s="29"/>
      <c r="CM430" s="29"/>
      <c r="CN430" s="29"/>
      <c r="CO430" s="29"/>
      <c r="CP430" s="29"/>
      <c r="CQ430" s="29"/>
      <c r="CR430" s="29"/>
      <c r="CS430" s="29"/>
      <c r="CT430" s="29"/>
      <c r="CU430" s="29"/>
      <c r="CV430" s="29"/>
      <c r="CW430" s="29"/>
      <c r="CX430" s="29"/>
      <c r="CY430" s="29"/>
      <c r="CZ430" s="29"/>
      <c r="DA430" s="29"/>
      <c r="DB430" s="29"/>
      <c r="DC430" s="29"/>
      <c r="DD430" s="29"/>
      <c r="DE430" s="29"/>
      <c r="DF430" s="29"/>
      <c r="DG430" s="31"/>
      <c r="DH430" s="29"/>
      <c r="DI430" s="29"/>
    </row>
    <row r="431" spans="1:113" ht="15.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30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30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30"/>
      <c r="AP431" s="29"/>
      <c r="AQ431" s="29"/>
      <c r="AR431" s="29"/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  <c r="BL431" s="29"/>
      <c r="BM431" s="29"/>
      <c r="BN431" s="29"/>
      <c r="BO431" s="29"/>
      <c r="BP431" s="29"/>
      <c r="BQ431" s="29"/>
      <c r="BR431" s="29"/>
      <c r="BS431" s="29"/>
      <c r="BT431" s="29"/>
      <c r="BU431" s="29"/>
      <c r="BV431" s="29"/>
      <c r="BW431" s="29"/>
      <c r="BX431" s="29"/>
      <c r="BY431" s="29"/>
      <c r="BZ431" s="29"/>
      <c r="CA431" s="29"/>
      <c r="CB431" s="29"/>
      <c r="CC431" s="29"/>
      <c r="CD431" s="29"/>
      <c r="CE431" s="29"/>
      <c r="CF431" s="29"/>
      <c r="CG431" s="29"/>
      <c r="CH431" s="29"/>
      <c r="CI431" s="29"/>
      <c r="CJ431" s="29"/>
      <c r="CK431" s="29"/>
      <c r="CL431" s="29"/>
      <c r="CM431" s="29"/>
      <c r="CN431" s="29"/>
      <c r="CO431" s="29"/>
      <c r="CP431" s="29"/>
      <c r="CQ431" s="29"/>
      <c r="CR431" s="29"/>
      <c r="CS431" s="29"/>
      <c r="CT431" s="29"/>
      <c r="CU431" s="29"/>
      <c r="CV431" s="29"/>
      <c r="CW431" s="29"/>
      <c r="CX431" s="29"/>
      <c r="CY431" s="29"/>
      <c r="CZ431" s="29"/>
      <c r="DA431" s="29"/>
      <c r="DB431" s="29"/>
      <c r="DC431" s="29"/>
      <c r="DD431" s="29"/>
      <c r="DE431" s="29"/>
      <c r="DF431" s="29"/>
      <c r="DG431" s="31"/>
      <c r="DH431" s="29"/>
      <c r="DI431" s="29"/>
    </row>
    <row r="432" spans="1:113" ht="15.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30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30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30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  <c r="BM432" s="29"/>
      <c r="BN432" s="29"/>
      <c r="BO432" s="29"/>
      <c r="BP432" s="29"/>
      <c r="BQ432" s="29"/>
      <c r="BR432" s="29"/>
      <c r="BS432" s="29"/>
      <c r="BT432" s="29"/>
      <c r="BU432" s="29"/>
      <c r="BV432" s="29"/>
      <c r="BW432" s="29"/>
      <c r="BX432" s="29"/>
      <c r="BY432" s="29"/>
      <c r="BZ432" s="29"/>
      <c r="CA432" s="29"/>
      <c r="CB432" s="29"/>
      <c r="CC432" s="29"/>
      <c r="CD432" s="29"/>
      <c r="CE432" s="29"/>
      <c r="CF432" s="29"/>
      <c r="CG432" s="29"/>
      <c r="CH432" s="29"/>
      <c r="CI432" s="29"/>
      <c r="CJ432" s="29"/>
      <c r="CK432" s="29"/>
      <c r="CL432" s="29"/>
      <c r="CM432" s="29"/>
      <c r="CN432" s="29"/>
      <c r="CO432" s="29"/>
      <c r="CP432" s="29"/>
      <c r="CQ432" s="29"/>
      <c r="CR432" s="29"/>
      <c r="CS432" s="29"/>
      <c r="CT432" s="29"/>
      <c r="CU432" s="29"/>
      <c r="CV432" s="29"/>
      <c r="CW432" s="29"/>
      <c r="CX432" s="29"/>
      <c r="CY432" s="29"/>
      <c r="CZ432" s="29"/>
      <c r="DA432" s="29"/>
      <c r="DB432" s="29"/>
      <c r="DC432" s="29"/>
      <c r="DD432" s="29"/>
      <c r="DE432" s="29"/>
      <c r="DF432" s="29"/>
      <c r="DG432" s="31"/>
      <c r="DH432" s="29"/>
      <c r="DI432" s="29"/>
    </row>
    <row r="433" spans="1:113" ht="15.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30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30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30"/>
      <c r="AP433" s="29"/>
      <c r="AQ433" s="29"/>
      <c r="AR433" s="29"/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  <c r="BL433" s="29"/>
      <c r="BM433" s="29"/>
      <c r="BN433" s="29"/>
      <c r="BO433" s="29"/>
      <c r="BP433" s="29"/>
      <c r="BQ433" s="29"/>
      <c r="BR433" s="29"/>
      <c r="BS433" s="29"/>
      <c r="BT433" s="29"/>
      <c r="BU433" s="29"/>
      <c r="BV433" s="29"/>
      <c r="BW433" s="29"/>
      <c r="BX433" s="29"/>
      <c r="BY433" s="29"/>
      <c r="BZ433" s="29"/>
      <c r="CA433" s="29"/>
      <c r="CB433" s="29"/>
      <c r="CC433" s="29"/>
      <c r="CD433" s="29"/>
      <c r="CE433" s="29"/>
      <c r="CF433" s="29"/>
      <c r="CG433" s="29"/>
      <c r="CH433" s="29"/>
      <c r="CI433" s="29"/>
      <c r="CJ433" s="29"/>
      <c r="CK433" s="29"/>
      <c r="CL433" s="29"/>
      <c r="CM433" s="29"/>
      <c r="CN433" s="29"/>
      <c r="CO433" s="29"/>
      <c r="CP433" s="29"/>
      <c r="CQ433" s="29"/>
      <c r="CR433" s="29"/>
      <c r="CS433" s="29"/>
      <c r="CT433" s="29"/>
      <c r="CU433" s="29"/>
      <c r="CV433" s="29"/>
      <c r="CW433" s="29"/>
      <c r="CX433" s="29"/>
      <c r="CY433" s="29"/>
      <c r="CZ433" s="29"/>
      <c r="DA433" s="29"/>
      <c r="DB433" s="29"/>
      <c r="DC433" s="29"/>
      <c r="DD433" s="29"/>
      <c r="DE433" s="29"/>
      <c r="DF433" s="29"/>
      <c r="DG433" s="31"/>
      <c r="DH433" s="29"/>
      <c r="DI433" s="29"/>
    </row>
    <row r="434" spans="1:113" ht="15.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30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30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30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  <c r="BM434" s="29"/>
      <c r="BN434" s="29"/>
      <c r="BO434" s="29"/>
      <c r="BP434" s="29"/>
      <c r="BQ434" s="29"/>
      <c r="BR434" s="29"/>
      <c r="BS434" s="29"/>
      <c r="BT434" s="29"/>
      <c r="BU434" s="29"/>
      <c r="BV434" s="29"/>
      <c r="BW434" s="29"/>
      <c r="BX434" s="29"/>
      <c r="BY434" s="29"/>
      <c r="BZ434" s="29"/>
      <c r="CA434" s="29"/>
      <c r="CB434" s="29"/>
      <c r="CC434" s="29"/>
      <c r="CD434" s="29"/>
      <c r="CE434" s="29"/>
      <c r="CF434" s="29"/>
      <c r="CG434" s="29"/>
      <c r="CH434" s="29"/>
      <c r="CI434" s="29"/>
      <c r="CJ434" s="29"/>
      <c r="CK434" s="29"/>
      <c r="CL434" s="29"/>
      <c r="CM434" s="29"/>
      <c r="CN434" s="29"/>
      <c r="CO434" s="29"/>
      <c r="CP434" s="29"/>
      <c r="CQ434" s="29"/>
      <c r="CR434" s="29"/>
      <c r="CS434" s="29"/>
      <c r="CT434" s="29"/>
      <c r="CU434" s="29"/>
      <c r="CV434" s="29"/>
      <c r="CW434" s="29"/>
      <c r="CX434" s="29"/>
      <c r="CY434" s="29"/>
      <c r="CZ434" s="29"/>
      <c r="DA434" s="29"/>
      <c r="DB434" s="29"/>
      <c r="DC434" s="29"/>
      <c r="DD434" s="29"/>
      <c r="DE434" s="29"/>
      <c r="DF434" s="29"/>
      <c r="DG434" s="31"/>
      <c r="DH434" s="29"/>
      <c r="DI434" s="29"/>
    </row>
    <row r="435" spans="1:113" ht="15.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30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30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30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  <c r="BM435" s="29"/>
      <c r="BN435" s="29"/>
      <c r="BO435" s="29"/>
      <c r="BP435" s="29"/>
      <c r="BQ435" s="29"/>
      <c r="BR435" s="29"/>
      <c r="BS435" s="29"/>
      <c r="BT435" s="29"/>
      <c r="BU435" s="29"/>
      <c r="BV435" s="29"/>
      <c r="BW435" s="29"/>
      <c r="BX435" s="29"/>
      <c r="BY435" s="29"/>
      <c r="BZ435" s="29"/>
      <c r="CA435" s="29"/>
      <c r="CB435" s="29"/>
      <c r="CC435" s="29"/>
      <c r="CD435" s="29"/>
      <c r="CE435" s="29"/>
      <c r="CF435" s="29"/>
      <c r="CG435" s="29"/>
      <c r="CH435" s="29"/>
      <c r="CI435" s="29"/>
      <c r="CJ435" s="29"/>
      <c r="CK435" s="29"/>
      <c r="CL435" s="29"/>
      <c r="CM435" s="29"/>
      <c r="CN435" s="29"/>
      <c r="CO435" s="29"/>
      <c r="CP435" s="29"/>
      <c r="CQ435" s="29"/>
      <c r="CR435" s="29"/>
      <c r="CS435" s="29"/>
      <c r="CT435" s="29"/>
      <c r="CU435" s="29"/>
      <c r="CV435" s="29"/>
      <c r="CW435" s="29"/>
      <c r="CX435" s="29"/>
      <c r="CY435" s="29"/>
      <c r="CZ435" s="29"/>
      <c r="DA435" s="29"/>
      <c r="DB435" s="29"/>
      <c r="DC435" s="29"/>
      <c r="DD435" s="29"/>
      <c r="DE435" s="29"/>
      <c r="DF435" s="29"/>
      <c r="DG435" s="31"/>
      <c r="DH435" s="29"/>
      <c r="DI435" s="29"/>
    </row>
    <row r="436" spans="1:113" ht="15.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30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30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30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  <c r="BM436" s="29"/>
      <c r="BN436" s="29"/>
      <c r="BO436" s="29"/>
      <c r="BP436" s="29"/>
      <c r="BQ436" s="29"/>
      <c r="BR436" s="29"/>
      <c r="BS436" s="29"/>
      <c r="BT436" s="29"/>
      <c r="BU436" s="29"/>
      <c r="BV436" s="29"/>
      <c r="BW436" s="29"/>
      <c r="BX436" s="29"/>
      <c r="BY436" s="29"/>
      <c r="BZ436" s="29"/>
      <c r="CA436" s="29"/>
      <c r="CB436" s="29"/>
      <c r="CC436" s="29"/>
      <c r="CD436" s="29"/>
      <c r="CE436" s="29"/>
      <c r="CF436" s="29"/>
      <c r="CG436" s="29"/>
      <c r="CH436" s="29"/>
      <c r="CI436" s="29"/>
      <c r="CJ436" s="29"/>
      <c r="CK436" s="29"/>
      <c r="CL436" s="29"/>
      <c r="CM436" s="29"/>
      <c r="CN436" s="29"/>
      <c r="CO436" s="29"/>
      <c r="CP436" s="29"/>
      <c r="CQ436" s="29"/>
      <c r="CR436" s="29"/>
      <c r="CS436" s="29"/>
      <c r="CT436" s="29"/>
      <c r="CU436" s="29"/>
      <c r="CV436" s="29"/>
      <c r="CW436" s="29"/>
      <c r="CX436" s="29"/>
      <c r="CY436" s="29"/>
      <c r="CZ436" s="29"/>
      <c r="DA436" s="29"/>
      <c r="DB436" s="29"/>
      <c r="DC436" s="29"/>
      <c r="DD436" s="29"/>
      <c r="DE436" s="29"/>
      <c r="DF436" s="29"/>
      <c r="DG436" s="31"/>
      <c r="DH436" s="29"/>
      <c r="DI436" s="29"/>
    </row>
    <row r="437" spans="1:113" ht="15.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30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30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30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9"/>
      <c r="BQ437" s="29"/>
      <c r="BR437" s="29"/>
      <c r="BS437" s="29"/>
      <c r="BT437" s="29"/>
      <c r="BU437" s="29"/>
      <c r="BV437" s="29"/>
      <c r="BW437" s="29"/>
      <c r="BX437" s="29"/>
      <c r="BY437" s="29"/>
      <c r="BZ437" s="29"/>
      <c r="CA437" s="29"/>
      <c r="CB437" s="29"/>
      <c r="CC437" s="29"/>
      <c r="CD437" s="29"/>
      <c r="CE437" s="29"/>
      <c r="CF437" s="29"/>
      <c r="CG437" s="29"/>
      <c r="CH437" s="29"/>
      <c r="CI437" s="29"/>
      <c r="CJ437" s="29"/>
      <c r="CK437" s="29"/>
      <c r="CL437" s="29"/>
      <c r="CM437" s="29"/>
      <c r="CN437" s="29"/>
      <c r="CO437" s="29"/>
      <c r="CP437" s="29"/>
      <c r="CQ437" s="29"/>
      <c r="CR437" s="29"/>
      <c r="CS437" s="29"/>
      <c r="CT437" s="29"/>
      <c r="CU437" s="29"/>
      <c r="CV437" s="29"/>
      <c r="CW437" s="29"/>
      <c r="CX437" s="29"/>
      <c r="CY437" s="29"/>
      <c r="CZ437" s="29"/>
      <c r="DA437" s="29"/>
      <c r="DB437" s="29"/>
      <c r="DC437" s="29"/>
      <c r="DD437" s="29"/>
      <c r="DE437" s="29"/>
      <c r="DF437" s="29"/>
      <c r="DG437" s="31"/>
      <c r="DH437" s="29"/>
      <c r="DI437" s="29"/>
    </row>
    <row r="438" spans="1:113" ht="15.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30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30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30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  <c r="BM438" s="29"/>
      <c r="BN438" s="29"/>
      <c r="BO438" s="29"/>
      <c r="BP438" s="29"/>
      <c r="BQ438" s="29"/>
      <c r="BR438" s="29"/>
      <c r="BS438" s="29"/>
      <c r="BT438" s="29"/>
      <c r="BU438" s="29"/>
      <c r="BV438" s="29"/>
      <c r="BW438" s="29"/>
      <c r="BX438" s="29"/>
      <c r="BY438" s="29"/>
      <c r="BZ438" s="29"/>
      <c r="CA438" s="29"/>
      <c r="CB438" s="29"/>
      <c r="CC438" s="29"/>
      <c r="CD438" s="29"/>
      <c r="CE438" s="29"/>
      <c r="CF438" s="29"/>
      <c r="CG438" s="29"/>
      <c r="CH438" s="29"/>
      <c r="CI438" s="29"/>
      <c r="CJ438" s="29"/>
      <c r="CK438" s="29"/>
      <c r="CL438" s="29"/>
      <c r="CM438" s="29"/>
      <c r="CN438" s="29"/>
      <c r="CO438" s="29"/>
      <c r="CP438" s="29"/>
      <c r="CQ438" s="29"/>
      <c r="CR438" s="29"/>
      <c r="CS438" s="29"/>
      <c r="CT438" s="29"/>
      <c r="CU438" s="29"/>
      <c r="CV438" s="29"/>
      <c r="CW438" s="29"/>
      <c r="CX438" s="29"/>
      <c r="CY438" s="29"/>
      <c r="CZ438" s="29"/>
      <c r="DA438" s="29"/>
      <c r="DB438" s="29"/>
      <c r="DC438" s="29"/>
      <c r="DD438" s="29"/>
      <c r="DE438" s="29"/>
      <c r="DF438" s="29"/>
      <c r="DG438" s="31"/>
      <c r="DH438" s="29"/>
      <c r="DI438" s="29"/>
    </row>
    <row r="439" spans="1:113" ht="15.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30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30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30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9"/>
      <c r="BQ439" s="29"/>
      <c r="BR439" s="29"/>
      <c r="BS439" s="29"/>
      <c r="BT439" s="29"/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/>
      <c r="CF439" s="29"/>
      <c r="CG439" s="29"/>
      <c r="CH439" s="29"/>
      <c r="CI439" s="29"/>
      <c r="CJ439" s="29"/>
      <c r="CK439" s="29"/>
      <c r="CL439" s="29"/>
      <c r="CM439" s="29"/>
      <c r="CN439" s="29"/>
      <c r="CO439" s="29"/>
      <c r="CP439" s="29"/>
      <c r="CQ439" s="29"/>
      <c r="CR439" s="29"/>
      <c r="CS439" s="29"/>
      <c r="CT439" s="29"/>
      <c r="CU439" s="29"/>
      <c r="CV439" s="29"/>
      <c r="CW439" s="29"/>
      <c r="CX439" s="29"/>
      <c r="CY439" s="29"/>
      <c r="CZ439" s="29"/>
      <c r="DA439" s="29"/>
      <c r="DB439" s="29"/>
      <c r="DC439" s="29"/>
      <c r="DD439" s="29"/>
      <c r="DE439" s="29"/>
      <c r="DF439" s="29"/>
      <c r="DG439" s="31"/>
      <c r="DH439" s="29"/>
      <c r="DI439" s="29"/>
    </row>
    <row r="440" spans="1:113" ht="15.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30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30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30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  <c r="BM440" s="29"/>
      <c r="BN440" s="29"/>
      <c r="BO440" s="29"/>
      <c r="BP440" s="29"/>
      <c r="BQ440" s="29"/>
      <c r="BR440" s="29"/>
      <c r="BS440" s="29"/>
      <c r="BT440" s="29"/>
      <c r="BU440" s="29"/>
      <c r="BV440" s="29"/>
      <c r="BW440" s="29"/>
      <c r="BX440" s="29"/>
      <c r="BY440" s="29"/>
      <c r="BZ440" s="29"/>
      <c r="CA440" s="29"/>
      <c r="CB440" s="29"/>
      <c r="CC440" s="29"/>
      <c r="CD440" s="29"/>
      <c r="CE440" s="29"/>
      <c r="CF440" s="29"/>
      <c r="CG440" s="29"/>
      <c r="CH440" s="29"/>
      <c r="CI440" s="29"/>
      <c r="CJ440" s="29"/>
      <c r="CK440" s="29"/>
      <c r="CL440" s="29"/>
      <c r="CM440" s="29"/>
      <c r="CN440" s="29"/>
      <c r="CO440" s="29"/>
      <c r="CP440" s="29"/>
      <c r="CQ440" s="29"/>
      <c r="CR440" s="29"/>
      <c r="CS440" s="29"/>
      <c r="CT440" s="29"/>
      <c r="CU440" s="29"/>
      <c r="CV440" s="29"/>
      <c r="CW440" s="29"/>
      <c r="CX440" s="29"/>
      <c r="CY440" s="29"/>
      <c r="CZ440" s="29"/>
      <c r="DA440" s="29"/>
      <c r="DB440" s="29"/>
      <c r="DC440" s="29"/>
      <c r="DD440" s="29"/>
      <c r="DE440" s="29"/>
      <c r="DF440" s="29"/>
      <c r="DG440" s="31"/>
      <c r="DH440" s="29"/>
      <c r="DI440" s="29"/>
    </row>
    <row r="441" spans="1:113" ht="15.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30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30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30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  <c r="BM441" s="29"/>
      <c r="BN441" s="29"/>
      <c r="BO441" s="29"/>
      <c r="BP441" s="29"/>
      <c r="BQ441" s="29"/>
      <c r="BR441" s="29"/>
      <c r="BS441" s="29"/>
      <c r="BT441" s="29"/>
      <c r="BU441" s="29"/>
      <c r="BV441" s="29"/>
      <c r="BW441" s="29"/>
      <c r="BX441" s="29"/>
      <c r="BY441" s="29"/>
      <c r="BZ441" s="29"/>
      <c r="CA441" s="29"/>
      <c r="CB441" s="29"/>
      <c r="CC441" s="29"/>
      <c r="CD441" s="29"/>
      <c r="CE441" s="29"/>
      <c r="CF441" s="29"/>
      <c r="CG441" s="29"/>
      <c r="CH441" s="29"/>
      <c r="CI441" s="29"/>
      <c r="CJ441" s="29"/>
      <c r="CK441" s="29"/>
      <c r="CL441" s="29"/>
      <c r="CM441" s="29"/>
      <c r="CN441" s="29"/>
      <c r="CO441" s="29"/>
      <c r="CP441" s="29"/>
      <c r="CQ441" s="29"/>
      <c r="CR441" s="29"/>
      <c r="CS441" s="29"/>
      <c r="CT441" s="29"/>
      <c r="CU441" s="29"/>
      <c r="CV441" s="29"/>
      <c r="CW441" s="29"/>
      <c r="CX441" s="29"/>
      <c r="CY441" s="29"/>
      <c r="CZ441" s="29"/>
      <c r="DA441" s="29"/>
      <c r="DB441" s="29"/>
      <c r="DC441" s="29"/>
      <c r="DD441" s="29"/>
      <c r="DE441" s="29"/>
      <c r="DF441" s="29"/>
      <c r="DG441" s="31"/>
      <c r="DH441" s="29"/>
      <c r="DI441" s="29"/>
    </row>
    <row r="442" spans="1:113" ht="15.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30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30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30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9"/>
      <c r="BQ442" s="29"/>
      <c r="BR442" s="29"/>
      <c r="BS442" s="29"/>
      <c r="BT442" s="29"/>
      <c r="BU442" s="29"/>
      <c r="BV442" s="29"/>
      <c r="BW442" s="29"/>
      <c r="BX442" s="29"/>
      <c r="BY442" s="29"/>
      <c r="BZ442" s="29"/>
      <c r="CA442" s="29"/>
      <c r="CB442" s="29"/>
      <c r="CC442" s="29"/>
      <c r="CD442" s="29"/>
      <c r="CE442" s="29"/>
      <c r="CF442" s="29"/>
      <c r="CG442" s="29"/>
      <c r="CH442" s="29"/>
      <c r="CI442" s="29"/>
      <c r="CJ442" s="29"/>
      <c r="CK442" s="29"/>
      <c r="CL442" s="29"/>
      <c r="CM442" s="29"/>
      <c r="CN442" s="29"/>
      <c r="CO442" s="29"/>
      <c r="CP442" s="29"/>
      <c r="CQ442" s="29"/>
      <c r="CR442" s="29"/>
      <c r="CS442" s="29"/>
      <c r="CT442" s="29"/>
      <c r="CU442" s="29"/>
      <c r="CV442" s="29"/>
      <c r="CW442" s="29"/>
      <c r="CX442" s="29"/>
      <c r="CY442" s="29"/>
      <c r="CZ442" s="29"/>
      <c r="DA442" s="29"/>
      <c r="DB442" s="29"/>
      <c r="DC442" s="29"/>
      <c r="DD442" s="29"/>
      <c r="DE442" s="29"/>
      <c r="DF442" s="29"/>
      <c r="DG442" s="31"/>
      <c r="DH442" s="29"/>
      <c r="DI442" s="29"/>
    </row>
    <row r="443" spans="1:113" ht="15.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30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30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30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9"/>
      <c r="BQ443" s="29"/>
      <c r="BR443" s="29"/>
      <c r="BS443" s="29"/>
      <c r="BT443" s="29"/>
      <c r="BU443" s="29"/>
      <c r="BV443" s="29"/>
      <c r="BW443" s="29"/>
      <c r="BX443" s="29"/>
      <c r="BY443" s="29"/>
      <c r="BZ443" s="29"/>
      <c r="CA443" s="29"/>
      <c r="CB443" s="29"/>
      <c r="CC443" s="29"/>
      <c r="CD443" s="29"/>
      <c r="CE443" s="29"/>
      <c r="CF443" s="29"/>
      <c r="CG443" s="29"/>
      <c r="CH443" s="29"/>
      <c r="CI443" s="29"/>
      <c r="CJ443" s="29"/>
      <c r="CK443" s="29"/>
      <c r="CL443" s="29"/>
      <c r="CM443" s="29"/>
      <c r="CN443" s="29"/>
      <c r="CO443" s="29"/>
      <c r="CP443" s="29"/>
      <c r="CQ443" s="29"/>
      <c r="CR443" s="29"/>
      <c r="CS443" s="29"/>
      <c r="CT443" s="29"/>
      <c r="CU443" s="29"/>
      <c r="CV443" s="29"/>
      <c r="CW443" s="29"/>
      <c r="CX443" s="29"/>
      <c r="CY443" s="29"/>
      <c r="CZ443" s="29"/>
      <c r="DA443" s="29"/>
      <c r="DB443" s="29"/>
      <c r="DC443" s="29"/>
      <c r="DD443" s="29"/>
      <c r="DE443" s="29"/>
      <c r="DF443" s="29"/>
      <c r="DG443" s="31"/>
      <c r="DH443" s="29"/>
      <c r="DI443" s="29"/>
    </row>
    <row r="444" spans="1:113" ht="15.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30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30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30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  <c r="BM444" s="29"/>
      <c r="BN444" s="29"/>
      <c r="BO444" s="29"/>
      <c r="BP444" s="29"/>
      <c r="BQ444" s="29"/>
      <c r="BR444" s="29"/>
      <c r="BS444" s="29"/>
      <c r="BT444" s="29"/>
      <c r="BU444" s="29"/>
      <c r="BV444" s="29"/>
      <c r="BW444" s="29"/>
      <c r="BX444" s="29"/>
      <c r="BY444" s="29"/>
      <c r="BZ444" s="29"/>
      <c r="CA444" s="29"/>
      <c r="CB444" s="29"/>
      <c r="CC444" s="29"/>
      <c r="CD444" s="29"/>
      <c r="CE444" s="29"/>
      <c r="CF444" s="29"/>
      <c r="CG444" s="29"/>
      <c r="CH444" s="29"/>
      <c r="CI444" s="29"/>
      <c r="CJ444" s="29"/>
      <c r="CK444" s="29"/>
      <c r="CL444" s="29"/>
      <c r="CM444" s="29"/>
      <c r="CN444" s="29"/>
      <c r="CO444" s="29"/>
      <c r="CP444" s="29"/>
      <c r="CQ444" s="29"/>
      <c r="CR444" s="29"/>
      <c r="CS444" s="29"/>
      <c r="CT444" s="29"/>
      <c r="CU444" s="29"/>
      <c r="CV444" s="29"/>
      <c r="CW444" s="29"/>
      <c r="CX444" s="29"/>
      <c r="CY444" s="29"/>
      <c r="CZ444" s="29"/>
      <c r="DA444" s="29"/>
      <c r="DB444" s="29"/>
      <c r="DC444" s="29"/>
      <c r="DD444" s="29"/>
      <c r="DE444" s="29"/>
      <c r="DF444" s="29"/>
      <c r="DG444" s="31"/>
      <c r="DH444" s="29"/>
      <c r="DI444" s="29"/>
    </row>
    <row r="445" spans="1:113" ht="15.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30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30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30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9"/>
      <c r="BQ445" s="29"/>
      <c r="BR445" s="29"/>
      <c r="BS445" s="29"/>
      <c r="BT445" s="29"/>
      <c r="BU445" s="29"/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29"/>
      <c r="CG445" s="29"/>
      <c r="CH445" s="29"/>
      <c r="CI445" s="29"/>
      <c r="CJ445" s="29"/>
      <c r="CK445" s="29"/>
      <c r="CL445" s="29"/>
      <c r="CM445" s="29"/>
      <c r="CN445" s="29"/>
      <c r="CO445" s="29"/>
      <c r="CP445" s="29"/>
      <c r="CQ445" s="29"/>
      <c r="CR445" s="29"/>
      <c r="CS445" s="29"/>
      <c r="CT445" s="29"/>
      <c r="CU445" s="29"/>
      <c r="CV445" s="29"/>
      <c r="CW445" s="29"/>
      <c r="CX445" s="29"/>
      <c r="CY445" s="29"/>
      <c r="CZ445" s="29"/>
      <c r="DA445" s="29"/>
      <c r="DB445" s="29"/>
      <c r="DC445" s="29"/>
      <c r="DD445" s="29"/>
      <c r="DE445" s="29"/>
      <c r="DF445" s="29"/>
      <c r="DG445" s="31"/>
      <c r="DH445" s="29"/>
      <c r="DI445" s="29"/>
    </row>
    <row r="446" spans="1:113" ht="15.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30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30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30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  <c r="BM446" s="29"/>
      <c r="BN446" s="29"/>
      <c r="BO446" s="29"/>
      <c r="BP446" s="29"/>
      <c r="BQ446" s="29"/>
      <c r="BR446" s="29"/>
      <c r="BS446" s="29"/>
      <c r="BT446" s="29"/>
      <c r="BU446" s="29"/>
      <c r="BV446" s="29"/>
      <c r="BW446" s="29"/>
      <c r="BX446" s="29"/>
      <c r="BY446" s="29"/>
      <c r="BZ446" s="29"/>
      <c r="CA446" s="29"/>
      <c r="CB446" s="29"/>
      <c r="CC446" s="29"/>
      <c r="CD446" s="29"/>
      <c r="CE446" s="29"/>
      <c r="CF446" s="29"/>
      <c r="CG446" s="29"/>
      <c r="CH446" s="29"/>
      <c r="CI446" s="29"/>
      <c r="CJ446" s="29"/>
      <c r="CK446" s="29"/>
      <c r="CL446" s="29"/>
      <c r="CM446" s="29"/>
      <c r="CN446" s="29"/>
      <c r="CO446" s="29"/>
      <c r="CP446" s="29"/>
      <c r="CQ446" s="29"/>
      <c r="CR446" s="29"/>
      <c r="CS446" s="29"/>
      <c r="CT446" s="29"/>
      <c r="CU446" s="29"/>
      <c r="CV446" s="29"/>
      <c r="CW446" s="29"/>
      <c r="CX446" s="29"/>
      <c r="CY446" s="29"/>
      <c r="CZ446" s="29"/>
      <c r="DA446" s="29"/>
      <c r="DB446" s="29"/>
      <c r="DC446" s="29"/>
      <c r="DD446" s="29"/>
      <c r="DE446" s="29"/>
      <c r="DF446" s="29"/>
      <c r="DG446" s="31"/>
      <c r="DH446" s="29"/>
      <c r="DI446" s="29"/>
    </row>
    <row r="447" spans="1:113" ht="15.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30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30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30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  <c r="BM447" s="29"/>
      <c r="BN447" s="29"/>
      <c r="BO447" s="29"/>
      <c r="BP447" s="29"/>
      <c r="BQ447" s="29"/>
      <c r="BR447" s="29"/>
      <c r="BS447" s="29"/>
      <c r="BT447" s="29"/>
      <c r="BU447" s="29"/>
      <c r="BV447" s="29"/>
      <c r="BW447" s="29"/>
      <c r="BX447" s="29"/>
      <c r="BY447" s="29"/>
      <c r="BZ447" s="29"/>
      <c r="CA447" s="29"/>
      <c r="CB447" s="29"/>
      <c r="CC447" s="29"/>
      <c r="CD447" s="29"/>
      <c r="CE447" s="29"/>
      <c r="CF447" s="29"/>
      <c r="CG447" s="29"/>
      <c r="CH447" s="29"/>
      <c r="CI447" s="29"/>
      <c r="CJ447" s="29"/>
      <c r="CK447" s="29"/>
      <c r="CL447" s="29"/>
      <c r="CM447" s="29"/>
      <c r="CN447" s="29"/>
      <c r="CO447" s="29"/>
      <c r="CP447" s="29"/>
      <c r="CQ447" s="29"/>
      <c r="CR447" s="29"/>
      <c r="CS447" s="29"/>
      <c r="CT447" s="29"/>
      <c r="CU447" s="29"/>
      <c r="CV447" s="29"/>
      <c r="CW447" s="29"/>
      <c r="CX447" s="29"/>
      <c r="CY447" s="29"/>
      <c r="CZ447" s="29"/>
      <c r="DA447" s="29"/>
      <c r="DB447" s="29"/>
      <c r="DC447" s="29"/>
      <c r="DD447" s="29"/>
      <c r="DE447" s="29"/>
      <c r="DF447" s="29"/>
      <c r="DG447" s="31"/>
      <c r="DH447" s="29"/>
      <c r="DI447" s="29"/>
    </row>
    <row r="448" spans="1:113" ht="15.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30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30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30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  <c r="BM448" s="29"/>
      <c r="BN448" s="29"/>
      <c r="BO448" s="29"/>
      <c r="BP448" s="29"/>
      <c r="BQ448" s="29"/>
      <c r="BR448" s="29"/>
      <c r="BS448" s="29"/>
      <c r="BT448" s="29"/>
      <c r="BU448" s="29"/>
      <c r="BV448" s="29"/>
      <c r="BW448" s="29"/>
      <c r="BX448" s="29"/>
      <c r="BY448" s="29"/>
      <c r="BZ448" s="29"/>
      <c r="CA448" s="29"/>
      <c r="CB448" s="29"/>
      <c r="CC448" s="29"/>
      <c r="CD448" s="29"/>
      <c r="CE448" s="29"/>
      <c r="CF448" s="29"/>
      <c r="CG448" s="29"/>
      <c r="CH448" s="29"/>
      <c r="CI448" s="29"/>
      <c r="CJ448" s="29"/>
      <c r="CK448" s="29"/>
      <c r="CL448" s="29"/>
      <c r="CM448" s="29"/>
      <c r="CN448" s="29"/>
      <c r="CO448" s="29"/>
      <c r="CP448" s="29"/>
      <c r="CQ448" s="29"/>
      <c r="CR448" s="29"/>
      <c r="CS448" s="29"/>
      <c r="CT448" s="29"/>
      <c r="CU448" s="29"/>
      <c r="CV448" s="29"/>
      <c r="CW448" s="29"/>
      <c r="CX448" s="29"/>
      <c r="CY448" s="29"/>
      <c r="CZ448" s="29"/>
      <c r="DA448" s="29"/>
      <c r="DB448" s="29"/>
      <c r="DC448" s="29"/>
      <c r="DD448" s="29"/>
      <c r="DE448" s="29"/>
      <c r="DF448" s="29"/>
      <c r="DG448" s="31"/>
      <c r="DH448" s="29"/>
      <c r="DI448" s="29"/>
    </row>
    <row r="449" spans="1:113" ht="15.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30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30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30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9"/>
      <c r="BQ449" s="29"/>
      <c r="BR449" s="29"/>
      <c r="BS449" s="29"/>
      <c r="BT449" s="29"/>
      <c r="BU449" s="29"/>
      <c r="BV449" s="29"/>
      <c r="BW449" s="29"/>
      <c r="BX449" s="29"/>
      <c r="BY449" s="29"/>
      <c r="BZ449" s="29"/>
      <c r="CA449" s="29"/>
      <c r="CB449" s="29"/>
      <c r="CC449" s="29"/>
      <c r="CD449" s="29"/>
      <c r="CE449" s="29"/>
      <c r="CF449" s="29"/>
      <c r="CG449" s="29"/>
      <c r="CH449" s="29"/>
      <c r="CI449" s="29"/>
      <c r="CJ449" s="29"/>
      <c r="CK449" s="29"/>
      <c r="CL449" s="29"/>
      <c r="CM449" s="29"/>
      <c r="CN449" s="29"/>
      <c r="CO449" s="29"/>
      <c r="CP449" s="29"/>
      <c r="CQ449" s="29"/>
      <c r="CR449" s="29"/>
      <c r="CS449" s="29"/>
      <c r="CT449" s="29"/>
      <c r="CU449" s="29"/>
      <c r="CV449" s="29"/>
      <c r="CW449" s="29"/>
      <c r="CX449" s="29"/>
      <c r="CY449" s="29"/>
      <c r="CZ449" s="29"/>
      <c r="DA449" s="29"/>
      <c r="DB449" s="29"/>
      <c r="DC449" s="29"/>
      <c r="DD449" s="29"/>
      <c r="DE449" s="29"/>
      <c r="DF449" s="29"/>
      <c r="DG449" s="31"/>
      <c r="DH449" s="29"/>
      <c r="DI449" s="29"/>
    </row>
    <row r="450" spans="1:113" ht="15.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30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30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30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  <c r="BM450" s="29"/>
      <c r="BN450" s="29"/>
      <c r="BO450" s="29"/>
      <c r="BP450" s="29"/>
      <c r="BQ450" s="29"/>
      <c r="BR450" s="29"/>
      <c r="BS450" s="29"/>
      <c r="BT450" s="29"/>
      <c r="BU450" s="29"/>
      <c r="BV450" s="29"/>
      <c r="BW450" s="29"/>
      <c r="BX450" s="29"/>
      <c r="BY450" s="29"/>
      <c r="BZ450" s="29"/>
      <c r="CA450" s="29"/>
      <c r="CB450" s="29"/>
      <c r="CC450" s="29"/>
      <c r="CD450" s="29"/>
      <c r="CE450" s="29"/>
      <c r="CF450" s="29"/>
      <c r="CG450" s="29"/>
      <c r="CH450" s="29"/>
      <c r="CI450" s="29"/>
      <c r="CJ450" s="29"/>
      <c r="CK450" s="29"/>
      <c r="CL450" s="29"/>
      <c r="CM450" s="29"/>
      <c r="CN450" s="29"/>
      <c r="CO450" s="29"/>
      <c r="CP450" s="29"/>
      <c r="CQ450" s="29"/>
      <c r="CR450" s="29"/>
      <c r="CS450" s="29"/>
      <c r="CT450" s="29"/>
      <c r="CU450" s="29"/>
      <c r="CV450" s="29"/>
      <c r="CW450" s="29"/>
      <c r="CX450" s="29"/>
      <c r="CY450" s="29"/>
      <c r="CZ450" s="29"/>
      <c r="DA450" s="29"/>
      <c r="DB450" s="29"/>
      <c r="DC450" s="29"/>
      <c r="DD450" s="29"/>
      <c r="DE450" s="29"/>
      <c r="DF450" s="29"/>
      <c r="DG450" s="31"/>
      <c r="DH450" s="29"/>
      <c r="DI450" s="29"/>
    </row>
    <row r="451" spans="1:113" ht="15.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30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30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30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  <c r="BM451" s="29"/>
      <c r="BN451" s="29"/>
      <c r="BO451" s="29"/>
      <c r="BP451" s="29"/>
      <c r="BQ451" s="29"/>
      <c r="BR451" s="29"/>
      <c r="BS451" s="29"/>
      <c r="BT451" s="29"/>
      <c r="BU451" s="29"/>
      <c r="BV451" s="29"/>
      <c r="BW451" s="29"/>
      <c r="BX451" s="29"/>
      <c r="BY451" s="29"/>
      <c r="BZ451" s="29"/>
      <c r="CA451" s="29"/>
      <c r="CB451" s="29"/>
      <c r="CC451" s="29"/>
      <c r="CD451" s="29"/>
      <c r="CE451" s="29"/>
      <c r="CF451" s="29"/>
      <c r="CG451" s="29"/>
      <c r="CH451" s="29"/>
      <c r="CI451" s="29"/>
      <c r="CJ451" s="29"/>
      <c r="CK451" s="29"/>
      <c r="CL451" s="29"/>
      <c r="CM451" s="29"/>
      <c r="CN451" s="29"/>
      <c r="CO451" s="29"/>
      <c r="CP451" s="29"/>
      <c r="CQ451" s="29"/>
      <c r="CR451" s="29"/>
      <c r="CS451" s="29"/>
      <c r="CT451" s="29"/>
      <c r="CU451" s="29"/>
      <c r="CV451" s="29"/>
      <c r="CW451" s="29"/>
      <c r="CX451" s="29"/>
      <c r="CY451" s="29"/>
      <c r="CZ451" s="29"/>
      <c r="DA451" s="29"/>
      <c r="DB451" s="29"/>
      <c r="DC451" s="29"/>
      <c r="DD451" s="29"/>
      <c r="DE451" s="29"/>
      <c r="DF451" s="29"/>
      <c r="DG451" s="31"/>
      <c r="DH451" s="29"/>
      <c r="DI451" s="29"/>
    </row>
    <row r="452" spans="1:113" ht="15.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30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30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30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  <c r="BM452" s="29"/>
      <c r="BN452" s="29"/>
      <c r="BO452" s="29"/>
      <c r="BP452" s="29"/>
      <c r="BQ452" s="29"/>
      <c r="BR452" s="29"/>
      <c r="BS452" s="29"/>
      <c r="BT452" s="29"/>
      <c r="BU452" s="29"/>
      <c r="BV452" s="29"/>
      <c r="BW452" s="29"/>
      <c r="BX452" s="29"/>
      <c r="BY452" s="29"/>
      <c r="BZ452" s="29"/>
      <c r="CA452" s="29"/>
      <c r="CB452" s="29"/>
      <c r="CC452" s="29"/>
      <c r="CD452" s="29"/>
      <c r="CE452" s="29"/>
      <c r="CF452" s="29"/>
      <c r="CG452" s="29"/>
      <c r="CH452" s="29"/>
      <c r="CI452" s="29"/>
      <c r="CJ452" s="29"/>
      <c r="CK452" s="29"/>
      <c r="CL452" s="29"/>
      <c r="CM452" s="29"/>
      <c r="CN452" s="29"/>
      <c r="CO452" s="29"/>
      <c r="CP452" s="29"/>
      <c r="CQ452" s="29"/>
      <c r="CR452" s="29"/>
      <c r="CS452" s="29"/>
      <c r="CT452" s="29"/>
      <c r="CU452" s="29"/>
      <c r="CV452" s="29"/>
      <c r="CW452" s="29"/>
      <c r="CX452" s="29"/>
      <c r="CY452" s="29"/>
      <c r="CZ452" s="29"/>
      <c r="DA452" s="29"/>
      <c r="DB452" s="29"/>
      <c r="DC452" s="29"/>
      <c r="DD452" s="29"/>
      <c r="DE452" s="29"/>
      <c r="DF452" s="29"/>
      <c r="DG452" s="31"/>
      <c r="DH452" s="29"/>
      <c r="DI452" s="29"/>
    </row>
    <row r="453" spans="1:113" ht="15.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30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30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30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9"/>
      <c r="BQ453" s="29"/>
      <c r="BR453" s="29"/>
      <c r="BS453" s="29"/>
      <c r="BT453" s="29"/>
      <c r="BU453" s="29"/>
      <c r="BV453" s="29"/>
      <c r="BW453" s="29"/>
      <c r="BX453" s="29"/>
      <c r="BY453" s="29"/>
      <c r="BZ453" s="29"/>
      <c r="CA453" s="29"/>
      <c r="CB453" s="29"/>
      <c r="CC453" s="29"/>
      <c r="CD453" s="29"/>
      <c r="CE453" s="29"/>
      <c r="CF453" s="29"/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29"/>
      <c r="CS453" s="29"/>
      <c r="CT453" s="29"/>
      <c r="CU453" s="29"/>
      <c r="CV453" s="29"/>
      <c r="CW453" s="29"/>
      <c r="CX453" s="29"/>
      <c r="CY453" s="29"/>
      <c r="CZ453" s="29"/>
      <c r="DA453" s="29"/>
      <c r="DB453" s="29"/>
      <c r="DC453" s="29"/>
      <c r="DD453" s="29"/>
      <c r="DE453" s="29"/>
      <c r="DF453" s="29"/>
      <c r="DG453" s="31"/>
      <c r="DH453" s="29"/>
      <c r="DI453" s="29"/>
    </row>
    <row r="454" spans="1:113" ht="15.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30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30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30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  <c r="BM454" s="29"/>
      <c r="BN454" s="29"/>
      <c r="BO454" s="29"/>
      <c r="BP454" s="29"/>
      <c r="BQ454" s="29"/>
      <c r="BR454" s="29"/>
      <c r="BS454" s="29"/>
      <c r="BT454" s="29"/>
      <c r="BU454" s="29"/>
      <c r="BV454" s="29"/>
      <c r="BW454" s="29"/>
      <c r="BX454" s="29"/>
      <c r="BY454" s="29"/>
      <c r="BZ454" s="29"/>
      <c r="CA454" s="29"/>
      <c r="CB454" s="29"/>
      <c r="CC454" s="29"/>
      <c r="CD454" s="29"/>
      <c r="CE454" s="29"/>
      <c r="CF454" s="29"/>
      <c r="CG454" s="29"/>
      <c r="CH454" s="29"/>
      <c r="CI454" s="29"/>
      <c r="CJ454" s="29"/>
      <c r="CK454" s="29"/>
      <c r="CL454" s="29"/>
      <c r="CM454" s="29"/>
      <c r="CN454" s="29"/>
      <c r="CO454" s="29"/>
      <c r="CP454" s="29"/>
      <c r="CQ454" s="29"/>
      <c r="CR454" s="29"/>
      <c r="CS454" s="29"/>
      <c r="CT454" s="29"/>
      <c r="CU454" s="29"/>
      <c r="CV454" s="29"/>
      <c r="CW454" s="29"/>
      <c r="CX454" s="29"/>
      <c r="CY454" s="29"/>
      <c r="CZ454" s="29"/>
      <c r="DA454" s="29"/>
      <c r="DB454" s="29"/>
      <c r="DC454" s="29"/>
      <c r="DD454" s="29"/>
      <c r="DE454" s="29"/>
      <c r="DF454" s="29"/>
      <c r="DG454" s="31"/>
      <c r="DH454" s="29"/>
      <c r="DI454" s="29"/>
    </row>
    <row r="455" spans="1:113" ht="15.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30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30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30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  <c r="BM455" s="29"/>
      <c r="BN455" s="29"/>
      <c r="BO455" s="29"/>
      <c r="BP455" s="29"/>
      <c r="BQ455" s="29"/>
      <c r="BR455" s="29"/>
      <c r="BS455" s="29"/>
      <c r="BT455" s="29"/>
      <c r="BU455" s="29"/>
      <c r="BV455" s="29"/>
      <c r="BW455" s="29"/>
      <c r="BX455" s="29"/>
      <c r="BY455" s="29"/>
      <c r="BZ455" s="29"/>
      <c r="CA455" s="29"/>
      <c r="CB455" s="29"/>
      <c r="CC455" s="29"/>
      <c r="CD455" s="29"/>
      <c r="CE455" s="29"/>
      <c r="CF455" s="29"/>
      <c r="CG455" s="29"/>
      <c r="CH455" s="29"/>
      <c r="CI455" s="29"/>
      <c r="CJ455" s="29"/>
      <c r="CK455" s="29"/>
      <c r="CL455" s="29"/>
      <c r="CM455" s="29"/>
      <c r="CN455" s="29"/>
      <c r="CO455" s="29"/>
      <c r="CP455" s="29"/>
      <c r="CQ455" s="29"/>
      <c r="CR455" s="29"/>
      <c r="CS455" s="29"/>
      <c r="CT455" s="29"/>
      <c r="CU455" s="29"/>
      <c r="CV455" s="29"/>
      <c r="CW455" s="29"/>
      <c r="CX455" s="29"/>
      <c r="CY455" s="29"/>
      <c r="CZ455" s="29"/>
      <c r="DA455" s="29"/>
      <c r="DB455" s="29"/>
      <c r="DC455" s="29"/>
      <c r="DD455" s="29"/>
      <c r="DE455" s="29"/>
      <c r="DF455" s="29"/>
      <c r="DG455" s="31"/>
      <c r="DH455" s="29"/>
      <c r="DI455" s="29"/>
    </row>
    <row r="456" spans="1:113" ht="15.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30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30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30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9"/>
      <c r="BQ456" s="29"/>
      <c r="BR456" s="29"/>
      <c r="BS456" s="29"/>
      <c r="BT456" s="29"/>
      <c r="BU456" s="29"/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29"/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/>
      <c r="CR456" s="29"/>
      <c r="CS456" s="29"/>
      <c r="CT456" s="29"/>
      <c r="CU456" s="29"/>
      <c r="CV456" s="29"/>
      <c r="CW456" s="29"/>
      <c r="CX456" s="29"/>
      <c r="CY456" s="29"/>
      <c r="CZ456" s="29"/>
      <c r="DA456" s="29"/>
      <c r="DB456" s="29"/>
      <c r="DC456" s="29"/>
      <c r="DD456" s="29"/>
      <c r="DE456" s="29"/>
      <c r="DF456" s="29"/>
      <c r="DG456" s="31"/>
      <c r="DH456" s="29"/>
      <c r="DI456" s="29"/>
    </row>
    <row r="457" spans="1:113" ht="15.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30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30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30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  <c r="BM457" s="29"/>
      <c r="BN457" s="29"/>
      <c r="BO457" s="29"/>
      <c r="BP457" s="29"/>
      <c r="BQ457" s="29"/>
      <c r="BR457" s="29"/>
      <c r="BS457" s="29"/>
      <c r="BT457" s="29"/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/>
      <c r="CF457" s="29"/>
      <c r="CG457" s="29"/>
      <c r="CH457" s="29"/>
      <c r="CI457" s="29"/>
      <c r="CJ457" s="29"/>
      <c r="CK457" s="29"/>
      <c r="CL457" s="29"/>
      <c r="CM457" s="29"/>
      <c r="CN457" s="29"/>
      <c r="CO457" s="29"/>
      <c r="CP457" s="29"/>
      <c r="CQ457" s="29"/>
      <c r="CR457" s="29"/>
      <c r="CS457" s="29"/>
      <c r="CT457" s="29"/>
      <c r="CU457" s="29"/>
      <c r="CV457" s="29"/>
      <c r="CW457" s="29"/>
      <c r="CX457" s="29"/>
      <c r="CY457" s="29"/>
      <c r="CZ457" s="29"/>
      <c r="DA457" s="29"/>
      <c r="DB457" s="29"/>
      <c r="DC457" s="29"/>
      <c r="DD457" s="29"/>
      <c r="DE457" s="29"/>
      <c r="DF457" s="29"/>
      <c r="DG457" s="31"/>
      <c r="DH457" s="29"/>
      <c r="DI457" s="29"/>
    </row>
    <row r="458" spans="1:113" ht="15.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30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30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30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  <c r="BT458" s="29"/>
      <c r="BU458" s="29"/>
      <c r="BV458" s="29"/>
      <c r="BW458" s="29"/>
      <c r="BX458" s="29"/>
      <c r="BY458" s="29"/>
      <c r="BZ458" s="29"/>
      <c r="CA458" s="29"/>
      <c r="CB458" s="29"/>
      <c r="CC458" s="29"/>
      <c r="CD458" s="29"/>
      <c r="CE458" s="29"/>
      <c r="CF458" s="29"/>
      <c r="CG458" s="29"/>
      <c r="CH458" s="29"/>
      <c r="CI458" s="29"/>
      <c r="CJ458" s="29"/>
      <c r="CK458" s="29"/>
      <c r="CL458" s="29"/>
      <c r="CM458" s="29"/>
      <c r="CN458" s="29"/>
      <c r="CO458" s="29"/>
      <c r="CP458" s="29"/>
      <c r="CQ458" s="29"/>
      <c r="CR458" s="29"/>
      <c r="CS458" s="29"/>
      <c r="CT458" s="29"/>
      <c r="CU458" s="29"/>
      <c r="CV458" s="29"/>
      <c r="CW458" s="29"/>
      <c r="CX458" s="29"/>
      <c r="CY458" s="29"/>
      <c r="CZ458" s="29"/>
      <c r="DA458" s="29"/>
      <c r="DB458" s="29"/>
      <c r="DC458" s="29"/>
      <c r="DD458" s="29"/>
      <c r="DE458" s="29"/>
      <c r="DF458" s="29"/>
      <c r="DG458" s="31"/>
      <c r="DH458" s="29"/>
      <c r="DI458" s="29"/>
    </row>
    <row r="459" spans="1:113" ht="15.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30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30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30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9"/>
      <c r="BQ459" s="29"/>
      <c r="BR459" s="29"/>
      <c r="BS459" s="29"/>
      <c r="BT459" s="29"/>
      <c r="BU459" s="29"/>
      <c r="BV459" s="29"/>
      <c r="BW459" s="29"/>
      <c r="BX459" s="29"/>
      <c r="BY459" s="29"/>
      <c r="BZ459" s="29"/>
      <c r="CA459" s="29"/>
      <c r="CB459" s="29"/>
      <c r="CC459" s="29"/>
      <c r="CD459" s="29"/>
      <c r="CE459" s="29"/>
      <c r="CF459" s="29"/>
      <c r="CG459" s="29"/>
      <c r="CH459" s="29"/>
      <c r="CI459" s="29"/>
      <c r="CJ459" s="29"/>
      <c r="CK459" s="29"/>
      <c r="CL459" s="29"/>
      <c r="CM459" s="29"/>
      <c r="CN459" s="29"/>
      <c r="CO459" s="29"/>
      <c r="CP459" s="29"/>
      <c r="CQ459" s="29"/>
      <c r="CR459" s="29"/>
      <c r="CS459" s="29"/>
      <c r="CT459" s="29"/>
      <c r="CU459" s="29"/>
      <c r="CV459" s="29"/>
      <c r="CW459" s="29"/>
      <c r="CX459" s="29"/>
      <c r="CY459" s="29"/>
      <c r="CZ459" s="29"/>
      <c r="DA459" s="29"/>
      <c r="DB459" s="29"/>
      <c r="DC459" s="29"/>
      <c r="DD459" s="29"/>
      <c r="DE459" s="29"/>
      <c r="DF459" s="29"/>
      <c r="DG459" s="31"/>
      <c r="DH459" s="29"/>
      <c r="DI459" s="29"/>
    </row>
    <row r="460" spans="1:113" ht="15.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30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30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30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9"/>
      <c r="BQ460" s="29"/>
      <c r="BR460" s="29"/>
      <c r="BS460" s="29"/>
      <c r="BT460" s="29"/>
      <c r="BU460" s="29"/>
      <c r="BV460" s="29"/>
      <c r="BW460" s="29"/>
      <c r="BX460" s="29"/>
      <c r="BY460" s="29"/>
      <c r="BZ460" s="29"/>
      <c r="CA460" s="29"/>
      <c r="CB460" s="29"/>
      <c r="CC460" s="29"/>
      <c r="CD460" s="29"/>
      <c r="CE460" s="29"/>
      <c r="CF460" s="29"/>
      <c r="CG460" s="29"/>
      <c r="CH460" s="29"/>
      <c r="CI460" s="29"/>
      <c r="CJ460" s="29"/>
      <c r="CK460" s="29"/>
      <c r="CL460" s="29"/>
      <c r="CM460" s="29"/>
      <c r="CN460" s="29"/>
      <c r="CO460" s="29"/>
      <c r="CP460" s="29"/>
      <c r="CQ460" s="29"/>
      <c r="CR460" s="29"/>
      <c r="CS460" s="29"/>
      <c r="CT460" s="29"/>
      <c r="CU460" s="29"/>
      <c r="CV460" s="29"/>
      <c r="CW460" s="29"/>
      <c r="CX460" s="29"/>
      <c r="CY460" s="29"/>
      <c r="CZ460" s="29"/>
      <c r="DA460" s="29"/>
      <c r="DB460" s="29"/>
      <c r="DC460" s="29"/>
      <c r="DD460" s="29"/>
      <c r="DE460" s="29"/>
      <c r="DF460" s="29"/>
      <c r="DG460" s="31"/>
      <c r="DH460" s="29"/>
      <c r="DI460" s="29"/>
    </row>
    <row r="461" spans="1:113" ht="15.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30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30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30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9"/>
      <c r="BQ461" s="29"/>
      <c r="BR461" s="29"/>
      <c r="BS461" s="29"/>
      <c r="BT461" s="29"/>
      <c r="BU461" s="29"/>
      <c r="BV461" s="29"/>
      <c r="BW461" s="29"/>
      <c r="BX461" s="29"/>
      <c r="BY461" s="29"/>
      <c r="BZ461" s="29"/>
      <c r="CA461" s="29"/>
      <c r="CB461" s="29"/>
      <c r="CC461" s="29"/>
      <c r="CD461" s="29"/>
      <c r="CE461" s="29"/>
      <c r="CF461" s="29"/>
      <c r="CG461" s="29"/>
      <c r="CH461" s="29"/>
      <c r="CI461" s="29"/>
      <c r="CJ461" s="29"/>
      <c r="CK461" s="29"/>
      <c r="CL461" s="29"/>
      <c r="CM461" s="29"/>
      <c r="CN461" s="29"/>
      <c r="CO461" s="29"/>
      <c r="CP461" s="29"/>
      <c r="CQ461" s="29"/>
      <c r="CR461" s="29"/>
      <c r="CS461" s="29"/>
      <c r="CT461" s="29"/>
      <c r="CU461" s="29"/>
      <c r="CV461" s="29"/>
      <c r="CW461" s="29"/>
      <c r="CX461" s="29"/>
      <c r="CY461" s="29"/>
      <c r="CZ461" s="29"/>
      <c r="DA461" s="29"/>
      <c r="DB461" s="29"/>
      <c r="DC461" s="29"/>
      <c r="DD461" s="29"/>
      <c r="DE461" s="29"/>
      <c r="DF461" s="29"/>
      <c r="DG461" s="31"/>
      <c r="DH461" s="29"/>
      <c r="DI461" s="29"/>
    </row>
    <row r="462" spans="1:113" ht="15.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30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30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30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9"/>
      <c r="BQ462" s="29"/>
      <c r="BR462" s="29"/>
      <c r="BS462" s="29"/>
      <c r="BT462" s="29"/>
      <c r="BU462" s="29"/>
      <c r="BV462" s="29"/>
      <c r="BW462" s="29"/>
      <c r="BX462" s="29"/>
      <c r="BY462" s="29"/>
      <c r="BZ462" s="29"/>
      <c r="CA462" s="29"/>
      <c r="CB462" s="29"/>
      <c r="CC462" s="29"/>
      <c r="CD462" s="29"/>
      <c r="CE462" s="29"/>
      <c r="CF462" s="29"/>
      <c r="CG462" s="29"/>
      <c r="CH462" s="29"/>
      <c r="CI462" s="29"/>
      <c r="CJ462" s="29"/>
      <c r="CK462" s="29"/>
      <c r="CL462" s="29"/>
      <c r="CM462" s="29"/>
      <c r="CN462" s="29"/>
      <c r="CO462" s="29"/>
      <c r="CP462" s="29"/>
      <c r="CQ462" s="29"/>
      <c r="CR462" s="29"/>
      <c r="CS462" s="29"/>
      <c r="CT462" s="29"/>
      <c r="CU462" s="29"/>
      <c r="CV462" s="29"/>
      <c r="CW462" s="29"/>
      <c r="CX462" s="29"/>
      <c r="CY462" s="29"/>
      <c r="CZ462" s="29"/>
      <c r="DA462" s="29"/>
      <c r="DB462" s="29"/>
      <c r="DC462" s="29"/>
      <c r="DD462" s="29"/>
      <c r="DE462" s="29"/>
      <c r="DF462" s="29"/>
      <c r="DG462" s="31"/>
      <c r="DH462" s="29"/>
      <c r="DI462" s="29"/>
    </row>
    <row r="463" spans="1:113" ht="15.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30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30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30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9"/>
      <c r="BQ463" s="29"/>
      <c r="BR463" s="29"/>
      <c r="BS463" s="29"/>
      <c r="BT463" s="29"/>
      <c r="BU463" s="29"/>
      <c r="BV463" s="29"/>
      <c r="BW463" s="29"/>
      <c r="BX463" s="29"/>
      <c r="BY463" s="29"/>
      <c r="BZ463" s="29"/>
      <c r="CA463" s="29"/>
      <c r="CB463" s="29"/>
      <c r="CC463" s="29"/>
      <c r="CD463" s="29"/>
      <c r="CE463" s="29"/>
      <c r="CF463" s="29"/>
      <c r="CG463" s="29"/>
      <c r="CH463" s="29"/>
      <c r="CI463" s="29"/>
      <c r="CJ463" s="29"/>
      <c r="CK463" s="29"/>
      <c r="CL463" s="29"/>
      <c r="CM463" s="29"/>
      <c r="CN463" s="29"/>
      <c r="CO463" s="29"/>
      <c r="CP463" s="29"/>
      <c r="CQ463" s="29"/>
      <c r="CR463" s="29"/>
      <c r="CS463" s="29"/>
      <c r="CT463" s="29"/>
      <c r="CU463" s="29"/>
      <c r="CV463" s="29"/>
      <c r="CW463" s="29"/>
      <c r="CX463" s="29"/>
      <c r="CY463" s="29"/>
      <c r="CZ463" s="29"/>
      <c r="DA463" s="29"/>
      <c r="DB463" s="29"/>
      <c r="DC463" s="29"/>
      <c r="DD463" s="29"/>
      <c r="DE463" s="29"/>
      <c r="DF463" s="29"/>
      <c r="DG463" s="31"/>
      <c r="DH463" s="29"/>
      <c r="DI463" s="29"/>
    </row>
    <row r="464" spans="1:113" ht="15.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30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30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30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  <c r="BT464" s="29"/>
      <c r="BU464" s="29"/>
      <c r="BV464" s="29"/>
      <c r="BW464" s="29"/>
      <c r="BX464" s="29"/>
      <c r="BY464" s="29"/>
      <c r="BZ464" s="29"/>
      <c r="CA464" s="29"/>
      <c r="CB464" s="29"/>
      <c r="CC464" s="29"/>
      <c r="CD464" s="29"/>
      <c r="CE464" s="29"/>
      <c r="CF464" s="29"/>
      <c r="CG464" s="29"/>
      <c r="CH464" s="29"/>
      <c r="CI464" s="29"/>
      <c r="CJ464" s="29"/>
      <c r="CK464" s="29"/>
      <c r="CL464" s="29"/>
      <c r="CM464" s="29"/>
      <c r="CN464" s="29"/>
      <c r="CO464" s="29"/>
      <c r="CP464" s="29"/>
      <c r="CQ464" s="29"/>
      <c r="CR464" s="29"/>
      <c r="CS464" s="29"/>
      <c r="CT464" s="29"/>
      <c r="CU464" s="29"/>
      <c r="CV464" s="29"/>
      <c r="CW464" s="29"/>
      <c r="CX464" s="29"/>
      <c r="CY464" s="29"/>
      <c r="CZ464" s="29"/>
      <c r="DA464" s="29"/>
      <c r="DB464" s="29"/>
      <c r="DC464" s="29"/>
      <c r="DD464" s="29"/>
      <c r="DE464" s="29"/>
      <c r="DF464" s="29"/>
      <c r="DG464" s="31"/>
      <c r="DH464" s="29"/>
      <c r="DI464" s="29"/>
    </row>
    <row r="465" spans="1:113" ht="15.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30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30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30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9"/>
      <c r="BQ465" s="29"/>
      <c r="BR465" s="29"/>
      <c r="BS465" s="29"/>
      <c r="BT465" s="29"/>
      <c r="BU465" s="29"/>
      <c r="BV465" s="29"/>
      <c r="BW465" s="29"/>
      <c r="BX465" s="29"/>
      <c r="BY465" s="29"/>
      <c r="BZ465" s="29"/>
      <c r="CA465" s="29"/>
      <c r="CB465" s="29"/>
      <c r="CC465" s="29"/>
      <c r="CD465" s="29"/>
      <c r="CE465" s="29"/>
      <c r="CF465" s="29"/>
      <c r="CG465" s="29"/>
      <c r="CH465" s="29"/>
      <c r="CI465" s="29"/>
      <c r="CJ465" s="29"/>
      <c r="CK465" s="29"/>
      <c r="CL465" s="29"/>
      <c r="CM465" s="29"/>
      <c r="CN465" s="29"/>
      <c r="CO465" s="29"/>
      <c r="CP465" s="29"/>
      <c r="CQ465" s="29"/>
      <c r="CR465" s="29"/>
      <c r="CS465" s="29"/>
      <c r="CT465" s="29"/>
      <c r="CU465" s="29"/>
      <c r="CV465" s="29"/>
      <c r="CW465" s="29"/>
      <c r="CX465" s="29"/>
      <c r="CY465" s="29"/>
      <c r="CZ465" s="29"/>
      <c r="DA465" s="29"/>
      <c r="DB465" s="29"/>
      <c r="DC465" s="29"/>
      <c r="DD465" s="29"/>
      <c r="DE465" s="29"/>
      <c r="DF465" s="29"/>
      <c r="DG465" s="31"/>
      <c r="DH465" s="29"/>
      <c r="DI465" s="29"/>
    </row>
    <row r="466" spans="1:113" ht="15.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30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30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30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9"/>
      <c r="BQ466" s="29"/>
      <c r="BR466" s="29"/>
      <c r="BS466" s="29"/>
      <c r="BT466" s="29"/>
      <c r="BU466" s="29"/>
      <c r="BV466" s="29"/>
      <c r="BW466" s="29"/>
      <c r="BX466" s="29"/>
      <c r="BY466" s="29"/>
      <c r="BZ466" s="29"/>
      <c r="CA466" s="29"/>
      <c r="CB466" s="29"/>
      <c r="CC466" s="29"/>
      <c r="CD466" s="29"/>
      <c r="CE466" s="29"/>
      <c r="CF466" s="29"/>
      <c r="CG466" s="29"/>
      <c r="CH466" s="29"/>
      <c r="CI466" s="29"/>
      <c r="CJ466" s="29"/>
      <c r="CK466" s="29"/>
      <c r="CL466" s="29"/>
      <c r="CM466" s="29"/>
      <c r="CN466" s="29"/>
      <c r="CO466" s="29"/>
      <c r="CP466" s="29"/>
      <c r="CQ466" s="29"/>
      <c r="CR466" s="29"/>
      <c r="CS466" s="29"/>
      <c r="CT466" s="29"/>
      <c r="CU466" s="29"/>
      <c r="CV466" s="29"/>
      <c r="CW466" s="29"/>
      <c r="CX466" s="29"/>
      <c r="CY466" s="29"/>
      <c r="CZ466" s="29"/>
      <c r="DA466" s="29"/>
      <c r="DB466" s="29"/>
      <c r="DC466" s="29"/>
      <c r="DD466" s="29"/>
      <c r="DE466" s="29"/>
      <c r="DF466" s="29"/>
      <c r="DG466" s="31"/>
      <c r="DH466" s="29"/>
      <c r="DI466" s="29"/>
    </row>
    <row r="467" spans="1:113" ht="15.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30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30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30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9"/>
      <c r="BQ467" s="29"/>
      <c r="BR467" s="29"/>
      <c r="BS467" s="29"/>
      <c r="BT467" s="29"/>
      <c r="BU467" s="29"/>
      <c r="BV467" s="29"/>
      <c r="BW467" s="29"/>
      <c r="BX467" s="29"/>
      <c r="BY467" s="29"/>
      <c r="BZ467" s="29"/>
      <c r="CA467" s="29"/>
      <c r="CB467" s="29"/>
      <c r="CC467" s="29"/>
      <c r="CD467" s="29"/>
      <c r="CE467" s="29"/>
      <c r="CF467" s="29"/>
      <c r="CG467" s="29"/>
      <c r="CH467" s="29"/>
      <c r="CI467" s="29"/>
      <c r="CJ467" s="29"/>
      <c r="CK467" s="29"/>
      <c r="CL467" s="29"/>
      <c r="CM467" s="29"/>
      <c r="CN467" s="29"/>
      <c r="CO467" s="29"/>
      <c r="CP467" s="29"/>
      <c r="CQ467" s="29"/>
      <c r="CR467" s="29"/>
      <c r="CS467" s="29"/>
      <c r="CT467" s="29"/>
      <c r="CU467" s="29"/>
      <c r="CV467" s="29"/>
      <c r="CW467" s="29"/>
      <c r="CX467" s="29"/>
      <c r="CY467" s="29"/>
      <c r="CZ467" s="29"/>
      <c r="DA467" s="29"/>
      <c r="DB467" s="29"/>
      <c r="DC467" s="29"/>
      <c r="DD467" s="29"/>
      <c r="DE467" s="29"/>
      <c r="DF467" s="29"/>
      <c r="DG467" s="31"/>
      <c r="DH467" s="29"/>
      <c r="DI467" s="29"/>
    </row>
    <row r="468" spans="1:113" ht="15.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30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30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30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  <c r="BM468" s="29"/>
      <c r="BN468" s="29"/>
      <c r="BO468" s="29"/>
      <c r="BP468" s="29"/>
      <c r="BQ468" s="29"/>
      <c r="BR468" s="29"/>
      <c r="BS468" s="29"/>
      <c r="BT468" s="29"/>
      <c r="BU468" s="29"/>
      <c r="BV468" s="29"/>
      <c r="BW468" s="29"/>
      <c r="BX468" s="29"/>
      <c r="BY468" s="29"/>
      <c r="BZ468" s="29"/>
      <c r="CA468" s="29"/>
      <c r="CB468" s="29"/>
      <c r="CC468" s="29"/>
      <c r="CD468" s="29"/>
      <c r="CE468" s="29"/>
      <c r="CF468" s="29"/>
      <c r="CG468" s="29"/>
      <c r="CH468" s="29"/>
      <c r="CI468" s="29"/>
      <c r="CJ468" s="29"/>
      <c r="CK468" s="29"/>
      <c r="CL468" s="29"/>
      <c r="CM468" s="29"/>
      <c r="CN468" s="29"/>
      <c r="CO468" s="29"/>
      <c r="CP468" s="29"/>
      <c r="CQ468" s="29"/>
      <c r="CR468" s="29"/>
      <c r="CS468" s="29"/>
      <c r="CT468" s="29"/>
      <c r="CU468" s="29"/>
      <c r="CV468" s="29"/>
      <c r="CW468" s="29"/>
      <c r="CX468" s="29"/>
      <c r="CY468" s="29"/>
      <c r="CZ468" s="29"/>
      <c r="DA468" s="29"/>
      <c r="DB468" s="29"/>
      <c r="DC468" s="29"/>
      <c r="DD468" s="29"/>
      <c r="DE468" s="29"/>
      <c r="DF468" s="29"/>
      <c r="DG468" s="31"/>
      <c r="DH468" s="29"/>
      <c r="DI468" s="29"/>
    </row>
    <row r="469" spans="1:113" ht="15.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30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30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30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9"/>
      <c r="BQ469" s="29"/>
      <c r="BR469" s="29"/>
      <c r="BS469" s="29"/>
      <c r="BT469" s="29"/>
      <c r="BU469" s="29"/>
      <c r="BV469" s="29"/>
      <c r="BW469" s="29"/>
      <c r="BX469" s="29"/>
      <c r="BY469" s="29"/>
      <c r="BZ469" s="29"/>
      <c r="CA469" s="29"/>
      <c r="CB469" s="29"/>
      <c r="CC469" s="29"/>
      <c r="CD469" s="29"/>
      <c r="CE469" s="29"/>
      <c r="CF469" s="29"/>
      <c r="CG469" s="29"/>
      <c r="CH469" s="29"/>
      <c r="CI469" s="29"/>
      <c r="CJ469" s="29"/>
      <c r="CK469" s="29"/>
      <c r="CL469" s="29"/>
      <c r="CM469" s="29"/>
      <c r="CN469" s="29"/>
      <c r="CO469" s="29"/>
      <c r="CP469" s="29"/>
      <c r="CQ469" s="29"/>
      <c r="CR469" s="29"/>
      <c r="CS469" s="29"/>
      <c r="CT469" s="29"/>
      <c r="CU469" s="29"/>
      <c r="CV469" s="29"/>
      <c r="CW469" s="29"/>
      <c r="CX469" s="29"/>
      <c r="CY469" s="29"/>
      <c r="CZ469" s="29"/>
      <c r="DA469" s="29"/>
      <c r="DB469" s="29"/>
      <c r="DC469" s="29"/>
      <c r="DD469" s="29"/>
      <c r="DE469" s="29"/>
      <c r="DF469" s="29"/>
      <c r="DG469" s="31"/>
      <c r="DH469" s="29"/>
      <c r="DI469" s="29"/>
    </row>
    <row r="470" spans="1:113" ht="15.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30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30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30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9"/>
      <c r="BQ470" s="29"/>
      <c r="BR470" s="29"/>
      <c r="BS470" s="29"/>
      <c r="BT470" s="29"/>
      <c r="BU470" s="29"/>
      <c r="BV470" s="29"/>
      <c r="BW470" s="29"/>
      <c r="BX470" s="29"/>
      <c r="BY470" s="29"/>
      <c r="BZ470" s="29"/>
      <c r="CA470" s="29"/>
      <c r="CB470" s="29"/>
      <c r="CC470" s="29"/>
      <c r="CD470" s="29"/>
      <c r="CE470" s="29"/>
      <c r="CF470" s="29"/>
      <c r="CG470" s="29"/>
      <c r="CH470" s="29"/>
      <c r="CI470" s="29"/>
      <c r="CJ470" s="29"/>
      <c r="CK470" s="29"/>
      <c r="CL470" s="29"/>
      <c r="CM470" s="29"/>
      <c r="CN470" s="29"/>
      <c r="CO470" s="29"/>
      <c r="CP470" s="29"/>
      <c r="CQ470" s="29"/>
      <c r="CR470" s="29"/>
      <c r="CS470" s="29"/>
      <c r="CT470" s="29"/>
      <c r="CU470" s="29"/>
      <c r="CV470" s="29"/>
      <c r="CW470" s="29"/>
      <c r="CX470" s="29"/>
      <c r="CY470" s="29"/>
      <c r="CZ470" s="29"/>
      <c r="DA470" s="29"/>
      <c r="DB470" s="29"/>
      <c r="DC470" s="29"/>
      <c r="DD470" s="29"/>
      <c r="DE470" s="29"/>
      <c r="DF470" s="29"/>
      <c r="DG470" s="31"/>
      <c r="DH470" s="29"/>
      <c r="DI470" s="29"/>
    </row>
    <row r="471" spans="1:113" ht="15.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30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30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30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9"/>
      <c r="BQ471" s="29"/>
      <c r="BR471" s="29"/>
      <c r="BS471" s="29"/>
      <c r="BT471" s="29"/>
      <c r="BU471" s="29"/>
      <c r="BV471" s="29"/>
      <c r="BW471" s="29"/>
      <c r="BX471" s="29"/>
      <c r="BY471" s="29"/>
      <c r="BZ471" s="29"/>
      <c r="CA471" s="29"/>
      <c r="CB471" s="29"/>
      <c r="CC471" s="29"/>
      <c r="CD471" s="29"/>
      <c r="CE471" s="29"/>
      <c r="CF471" s="29"/>
      <c r="CG471" s="29"/>
      <c r="CH471" s="29"/>
      <c r="CI471" s="29"/>
      <c r="CJ471" s="29"/>
      <c r="CK471" s="29"/>
      <c r="CL471" s="29"/>
      <c r="CM471" s="29"/>
      <c r="CN471" s="29"/>
      <c r="CO471" s="29"/>
      <c r="CP471" s="29"/>
      <c r="CQ471" s="29"/>
      <c r="CR471" s="29"/>
      <c r="CS471" s="29"/>
      <c r="CT471" s="29"/>
      <c r="CU471" s="29"/>
      <c r="CV471" s="29"/>
      <c r="CW471" s="29"/>
      <c r="CX471" s="29"/>
      <c r="CY471" s="29"/>
      <c r="CZ471" s="29"/>
      <c r="DA471" s="29"/>
      <c r="DB471" s="29"/>
      <c r="DC471" s="29"/>
      <c r="DD471" s="29"/>
      <c r="DE471" s="29"/>
      <c r="DF471" s="29"/>
      <c r="DG471" s="31"/>
      <c r="DH471" s="29"/>
      <c r="DI471" s="29"/>
    </row>
    <row r="472" spans="1:113" ht="15.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30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30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30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9"/>
      <c r="BQ472" s="29"/>
      <c r="BR472" s="29"/>
      <c r="BS472" s="29"/>
      <c r="BT472" s="29"/>
      <c r="BU472" s="29"/>
      <c r="BV472" s="29"/>
      <c r="BW472" s="29"/>
      <c r="BX472" s="29"/>
      <c r="BY472" s="29"/>
      <c r="BZ472" s="29"/>
      <c r="CA472" s="29"/>
      <c r="CB472" s="29"/>
      <c r="CC472" s="29"/>
      <c r="CD472" s="29"/>
      <c r="CE472" s="29"/>
      <c r="CF472" s="29"/>
      <c r="CG472" s="29"/>
      <c r="CH472" s="29"/>
      <c r="CI472" s="29"/>
      <c r="CJ472" s="29"/>
      <c r="CK472" s="29"/>
      <c r="CL472" s="29"/>
      <c r="CM472" s="29"/>
      <c r="CN472" s="29"/>
      <c r="CO472" s="29"/>
      <c r="CP472" s="29"/>
      <c r="CQ472" s="29"/>
      <c r="CR472" s="29"/>
      <c r="CS472" s="29"/>
      <c r="CT472" s="29"/>
      <c r="CU472" s="29"/>
      <c r="CV472" s="29"/>
      <c r="CW472" s="29"/>
      <c r="CX472" s="29"/>
      <c r="CY472" s="29"/>
      <c r="CZ472" s="29"/>
      <c r="DA472" s="29"/>
      <c r="DB472" s="29"/>
      <c r="DC472" s="29"/>
      <c r="DD472" s="29"/>
      <c r="DE472" s="29"/>
      <c r="DF472" s="29"/>
      <c r="DG472" s="31"/>
      <c r="DH472" s="29"/>
      <c r="DI472" s="29"/>
    </row>
    <row r="473" spans="1:113" ht="15.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30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30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30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9"/>
      <c r="BQ473" s="29"/>
      <c r="BR473" s="29"/>
      <c r="BS473" s="29"/>
      <c r="BT473" s="29"/>
      <c r="BU473" s="29"/>
      <c r="BV473" s="29"/>
      <c r="BW473" s="29"/>
      <c r="BX473" s="29"/>
      <c r="BY473" s="29"/>
      <c r="BZ473" s="29"/>
      <c r="CA473" s="29"/>
      <c r="CB473" s="29"/>
      <c r="CC473" s="29"/>
      <c r="CD473" s="29"/>
      <c r="CE473" s="29"/>
      <c r="CF473" s="29"/>
      <c r="CG473" s="29"/>
      <c r="CH473" s="29"/>
      <c r="CI473" s="29"/>
      <c r="CJ473" s="29"/>
      <c r="CK473" s="29"/>
      <c r="CL473" s="29"/>
      <c r="CM473" s="29"/>
      <c r="CN473" s="29"/>
      <c r="CO473" s="29"/>
      <c r="CP473" s="29"/>
      <c r="CQ473" s="29"/>
      <c r="CR473" s="29"/>
      <c r="CS473" s="29"/>
      <c r="CT473" s="29"/>
      <c r="CU473" s="29"/>
      <c r="CV473" s="29"/>
      <c r="CW473" s="29"/>
      <c r="CX473" s="29"/>
      <c r="CY473" s="29"/>
      <c r="CZ473" s="29"/>
      <c r="DA473" s="29"/>
      <c r="DB473" s="29"/>
      <c r="DC473" s="29"/>
      <c r="DD473" s="29"/>
      <c r="DE473" s="29"/>
      <c r="DF473" s="29"/>
      <c r="DG473" s="31"/>
      <c r="DH473" s="29"/>
      <c r="DI473" s="29"/>
    </row>
    <row r="474" spans="1:113" ht="15.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30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30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30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9"/>
      <c r="BQ474" s="29"/>
      <c r="BR474" s="29"/>
      <c r="BS474" s="29"/>
      <c r="BT474" s="29"/>
      <c r="BU474" s="29"/>
      <c r="BV474" s="29"/>
      <c r="BW474" s="29"/>
      <c r="BX474" s="29"/>
      <c r="BY474" s="29"/>
      <c r="BZ474" s="29"/>
      <c r="CA474" s="29"/>
      <c r="CB474" s="29"/>
      <c r="CC474" s="29"/>
      <c r="CD474" s="29"/>
      <c r="CE474" s="29"/>
      <c r="CF474" s="29"/>
      <c r="CG474" s="29"/>
      <c r="CH474" s="29"/>
      <c r="CI474" s="29"/>
      <c r="CJ474" s="29"/>
      <c r="CK474" s="29"/>
      <c r="CL474" s="29"/>
      <c r="CM474" s="29"/>
      <c r="CN474" s="29"/>
      <c r="CO474" s="29"/>
      <c r="CP474" s="29"/>
      <c r="CQ474" s="29"/>
      <c r="CR474" s="29"/>
      <c r="CS474" s="29"/>
      <c r="CT474" s="29"/>
      <c r="CU474" s="29"/>
      <c r="CV474" s="29"/>
      <c r="CW474" s="29"/>
      <c r="CX474" s="29"/>
      <c r="CY474" s="29"/>
      <c r="CZ474" s="29"/>
      <c r="DA474" s="29"/>
      <c r="DB474" s="29"/>
      <c r="DC474" s="29"/>
      <c r="DD474" s="29"/>
      <c r="DE474" s="29"/>
      <c r="DF474" s="29"/>
      <c r="DG474" s="31"/>
      <c r="DH474" s="29"/>
      <c r="DI474" s="29"/>
    </row>
    <row r="475" spans="1:113" ht="15.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30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30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30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9"/>
      <c r="BQ475" s="29"/>
      <c r="BR475" s="29"/>
      <c r="BS475" s="29"/>
      <c r="BT475" s="29"/>
      <c r="BU475" s="29"/>
      <c r="BV475" s="29"/>
      <c r="BW475" s="29"/>
      <c r="BX475" s="29"/>
      <c r="BY475" s="29"/>
      <c r="BZ475" s="29"/>
      <c r="CA475" s="29"/>
      <c r="CB475" s="29"/>
      <c r="CC475" s="29"/>
      <c r="CD475" s="29"/>
      <c r="CE475" s="29"/>
      <c r="CF475" s="29"/>
      <c r="CG475" s="29"/>
      <c r="CH475" s="29"/>
      <c r="CI475" s="29"/>
      <c r="CJ475" s="29"/>
      <c r="CK475" s="29"/>
      <c r="CL475" s="29"/>
      <c r="CM475" s="29"/>
      <c r="CN475" s="29"/>
      <c r="CO475" s="29"/>
      <c r="CP475" s="29"/>
      <c r="CQ475" s="29"/>
      <c r="CR475" s="29"/>
      <c r="CS475" s="29"/>
      <c r="CT475" s="29"/>
      <c r="CU475" s="29"/>
      <c r="CV475" s="29"/>
      <c r="CW475" s="29"/>
      <c r="CX475" s="29"/>
      <c r="CY475" s="29"/>
      <c r="CZ475" s="29"/>
      <c r="DA475" s="29"/>
      <c r="DB475" s="29"/>
      <c r="DC475" s="29"/>
      <c r="DD475" s="29"/>
      <c r="DE475" s="29"/>
      <c r="DF475" s="29"/>
      <c r="DG475" s="31"/>
      <c r="DH475" s="29"/>
      <c r="DI475" s="29"/>
    </row>
    <row r="476" spans="1:113" ht="15.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30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30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30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9"/>
      <c r="BQ476" s="29"/>
      <c r="BR476" s="29"/>
      <c r="BS476" s="29"/>
      <c r="BT476" s="29"/>
      <c r="BU476" s="29"/>
      <c r="BV476" s="29"/>
      <c r="BW476" s="29"/>
      <c r="BX476" s="29"/>
      <c r="BY476" s="29"/>
      <c r="BZ476" s="29"/>
      <c r="CA476" s="29"/>
      <c r="CB476" s="29"/>
      <c r="CC476" s="29"/>
      <c r="CD476" s="29"/>
      <c r="CE476" s="29"/>
      <c r="CF476" s="29"/>
      <c r="CG476" s="29"/>
      <c r="CH476" s="29"/>
      <c r="CI476" s="29"/>
      <c r="CJ476" s="29"/>
      <c r="CK476" s="29"/>
      <c r="CL476" s="29"/>
      <c r="CM476" s="29"/>
      <c r="CN476" s="29"/>
      <c r="CO476" s="29"/>
      <c r="CP476" s="29"/>
      <c r="CQ476" s="29"/>
      <c r="CR476" s="29"/>
      <c r="CS476" s="29"/>
      <c r="CT476" s="29"/>
      <c r="CU476" s="29"/>
      <c r="CV476" s="29"/>
      <c r="CW476" s="29"/>
      <c r="CX476" s="29"/>
      <c r="CY476" s="29"/>
      <c r="CZ476" s="29"/>
      <c r="DA476" s="29"/>
      <c r="DB476" s="29"/>
      <c r="DC476" s="29"/>
      <c r="DD476" s="29"/>
      <c r="DE476" s="29"/>
      <c r="DF476" s="29"/>
      <c r="DG476" s="31"/>
      <c r="DH476" s="29"/>
      <c r="DI476" s="29"/>
    </row>
    <row r="477" spans="1:113" ht="15.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30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30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30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9"/>
      <c r="BQ477" s="29"/>
      <c r="BR477" s="29"/>
      <c r="BS477" s="29"/>
      <c r="BT477" s="29"/>
      <c r="BU477" s="29"/>
      <c r="BV477" s="29"/>
      <c r="BW477" s="29"/>
      <c r="BX477" s="29"/>
      <c r="BY477" s="29"/>
      <c r="BZ477" s="29"/>
      <c r="CA477" s="29"/>
      <c r="CB477" s="29"/>
      <c r="CC477" s="29"/>
      <c r="CD477" s="29"/>
      <c r="CE477" s="29"/>
      <c r="CF477" s="29"/>
      <c r="CG477" s="29"/>
      <c r="CH477" s="29"/>
      <c r="CI477" s="29"/>
      <c r="CJ477" s="29"/>
      <c r="CK477" s="29"/>
      <c r="CL477" s="29"/>
      <c r="CM477" s="29"/>
      <c r="CN477" s="29"/>
      <c r="CO477" s="29"/>
      <c r="CP477" s="29"/>
      <c r="CQ477" s="29"/>
      <c r="CR477" s="29"/>
      <c r="CS477" s="29"/>
      <c r="CT477" s="29"/>
      <c r="CU477" s="29"/>
      <c r="CV477" s="29"/>
      <c r="CW477" s="29"/>
      <c r="CX477" s="29"/>
      <c r="CY477" s="29"/>
      <c r="CZ477" s="29"/>
      <c r="DA477" s="29"/>
      <c r="DB477" s="29"/>
      <c r="DC477" s="29"/>
      <c r="DD477" s="29"/>
      <c r="DE477" s="29"/>
      <c r="DF477" s="29"/>
      <c r="DG477" s="31"/>
      <c r="DH477" s="29"/>
      <c r="DI477" s="29"/>
    </row>
    <row r="478" spans="1:113" ht="15.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30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30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30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9"/>
      <c r="BQ478" s="29"/>
      <c r="BR478" s="29"/>
      <c r="BS478" s="29"/>
      <c r="BT478" s="29"/>
      <c r="BU478" s="29"/>
      <c r="BV478" s="29"/>
      <c r="BW478" s="29"/>
      <c r="BX478" s="29"/>
      <c r="BY478" s="29"/>
      <c r="BZ478" s="29"/>
      <c r="CA478" s="29"/>
      <c r="CB478" s="29"/>
      <c r="CC478" s="29"/>
      <c r="CD478" s="29"/>
      <c r="CE478" s="29"/>
      <c r="CF478" s="29"/>
      <c r="CG478" s="29"/>
      <c r="CH478" s="29"/>
      <c r="CI478" s="29"/>
      <c r="CJ478" s="29"/>
      <c r="CK478" s="29"/>
      <c r="CL478" s="29"/>
      <c r="CM478" s="29"/>
      <c r="CN478" s="29"/>
      <c r="CO478" s="29"/>
      <c r="CP478" s="29"/>
      <c r="CQ478" s="29"/>
      <c r="CR478" s="29"/>
      <c r="CS478" s="29"/>
      <c r="CT478" s="29"/>
      <c r="CU478" s="29"/>
      <c r="CV478" s="29"/>
      <c r="CW478" s="29"/>
      <c r="CX478" s="29"/>
      <c r="CY478" s="29"/>
      <c r="CZ478" s="29"/>
      <c r="DA478" s="29"/>
      <c r="DB478" s="29"/>
      <c r="DC478" s="29"/>
      <c r="DD478" s="29"/>
      <c r="DE478" s="29"/>
      <c r="DF478" s="29"/>
      <c r="DG478" s="31"/>
      <c r="DH478" s="29"/>
      <c r="DI478" s="29"/>
    </row>
    <row r="479" spans="1:113" ht="15.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30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30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30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9"/>
      <c r="BQ479" s="29"/>
      <c r="BR479" s="29"/>
      <c r="BS479" s="29"/>
      <c r="BT479" s="29"/>
      <c r="BU479" s="29"/>
      <c r="BV479" s="29"/>
      <c r="BW479" s="29"/>
      <c r="BX479" s="29"/>
      <c r="BY479" s="29"/>
      <c r="BZ479" s="29"/>
      <c r="CA479" s="29"/>
      <c r="CB479" s="29"/>
      <c r="CC479" s="29"/>
      <c r="CD479" s="29"/>
      <c r="CE479" s="29"/>
      <c r="CF479" s="29"/>
      <c r="CG479" s="29"/>
      <c r="CH479" s="29"/>
      <c r="CI479" s="29"/>
      <c r="CJ479" s="29"/>
      <c r="CK479" s="29"/>
      <c r="CL479" s="29"/>
      <c r="CM479" s="29"/>
      <c r="CN479" s="29"/>
      <c r="CO479" s="29"/>
      <c r="CP479" s="29"/>
      <c r="CQ479" s="29"/>
      <c r="CR479" s="29"/>
      <c r="CS479" s="29"/>
      <c r="CT479" s="29"/>
      <c r="CU479" s="29"/>
      <c r="CV479" s="29"/>
      <c r="CW479" s="29"/>
      <c r="CX479" s="29"/>
      <c r="CY479" s="29"/>
      <c r="CZ479" s="29"/>
      <c r="DA479" s="29"/>
      <c r="DB479" s="29"/>
      <c r="DC479" s="29"/>
      <c r="DD479" s="29"/>
      <c r="DE479" s="29"/>
      <c r="DF479" s="29"/>
      <c r="DG479" s="31"/>
      <c r="DH479" s="29"/>
      <c r="DI479" s="29"/>
    </row>
    <row r="480" spans="1:113" ht="15.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30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30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30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9"/>
      <c r="BQ480" s="29"/>
      <c r="BR480" s="29"/>
      <c r="BS480" s="29"/>
      <c r="BT480" s="29"/>
      <c r="BU480" s="29"/>
      <c r="BV480" s="29"/>
      <c r="BW480" s="29"/>
      <c r="BX480" s="29"/>
      <c r="BY480" s="29"/>
      <c r="BZ480" s="29"/>
      <c r="CA480" s="29"/>
      <c r="CB480" s="29"/>
      <c r="CC480" s="29"/>
      <c r="CD480" s="29"/>
      <c r="CE480" s="29"/>
      <c r="CF480" s="29"/>
      <c r="CG480" s="29"/>
      <c r="CH480" s="29"/>
      <c r="CI480" s="29"/>
      <c r="CJ480" s="29"/>
      <c r="CK480" s="29"/>
      <c r="CL480" s="29"/>
      <c r="CM480" s="29"/>
      <c r="CN480" s="29"/>
      <c r="CO480" s="29"/>
      <c r="CP480" s="29"/>
      <c r="CQ480" s="29"/>
      <c r="CR480" s="29"/>
      <c r="CS480" s="29"/>
      <c r="CT480" s="29"/>
      <c r="CU480" s="29"/>
      <c r="CV480" s="29"/>
      <c r="CW480" s="29"/>
      <c r="CX480" s="29"/>
      <c r="CY480" s="29"/>
      <c r="CZ480" s="29"/>
      <c r="DA480" s="29"/>
      <c r="DB480" s="29"/>
      <c r="DC480" s="29"/>
      <c r="DD480" s="29"/>
      <c r="DE480" s="29"/>
      <c r="DF480" s="29"/>
      <c r="DG480" s="31"/>
      <c r="DH480" s="29"/>
      <c r="DI480" s="29"/>
    </row>
    <row r="481" spans="1:113" ht="15.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30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30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30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9"/>
      <c r="BQ481" s="29"/>
      <c r="BR481" s="29"/>
      <c r="BS481" s="29"/>
      <c r="BT481" s="29"/>
      <c r="BU481" s="29"/>
      <c r="BV481" s="29"/>
      <c r="BW481" s="29"/>
      <c r="BX481" s="29"/>
      <c r="BY481" s="29"/>
      <c r="BZ481" s="29"/>
      <c r="CA481" s="29"/>
      <c r="CB481" s="29"/>
      <c r="CC481" s="29"/>
      <c r="CD481" s="29"/>
      <c r="CE481" s="29"/>
      <c r="CF481" s="29"/>
      <c r="CG481" s="29"/>
      <c r="CH481" s="29"/>
      <c r="CI481" s="29"/>
      <c r="CJ481" s="29"/>
      <c r="CK481" s="29"/>
      <c r="CL481" s="29"/>
      <c r="CM481" s="29"/>
      <c r="CN481" s="29"/>
      <c r="CO481" s="29"/>
      <c r="CP481" s="29"/>
      <c r="CQ481" s="29"/>
      <c r="CR481" s="29"/>
      <c r="CS481" s="29"/>
      <c r="CT481" s="29"/>
      <c r="CU481" s="29"/>
      <c r="CV481" s="29"/>
      <c r="CW481" s="29"/>
      <c r="CX481" s="29"/>
      <c r="CY481" s="29"/>
      <c r="CZ481" s="29"/>
      <c r="DA481" s="29"/>
      <c r="DB481" s="29"/>
      <c r="DC481" s="29"/>
      <c r="DD481" s="29"/>
      <c r="DE481" s="29"/>
      <c r="DF481" s="29"/>
      <c r="DG481" s="31"/>
      <c r="DH481" s="29"/>
      <c r="DI481" s="29"/>
    </row>
    <row r="482" spans="1:113" ht="15.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30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30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30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9"/>
      <c r="BQ482" s="29"/>
      <c r="BR482" s="29"/>
      <c r="BS482" s="29"/>
      <c r="BT482" s="29"/>
      <c r="BU482" s="29"/>
      <c r="BV482" s="29"/>
      <c r="BW482" s="29"/>
      <c r="BX482" s="29"/>
      <c r="BY482" s="29"/>
      <c r="BZ482" s="29"/>
      <c r="CA482" s="29"/>
      <c r="CB482" s="29"/>
      <c r="CC482" s="29"/>
      <c r="CD482" s="29"/>
      <c r="CE482" s="29"/>
      <c r="CF482" s="29"/>
      <c r="CG482" s="29"/>
      <c r="CH482" s="29"/>
      <c r="CI482" s="29"/>
      <c r="CJ482" s="29"/>
      <c r="CK482" s="29"/>
      <c r="CL482" s="29"/>
      <c r="CM482" s="29"/>
      <c r="CN482" s="29"/>
      <c r="CO482" s="29"/>
      <c r="CP482" s="29"/>
      <c r="CQ482" s="29"/>
      <c r="CR482" s="29"/>
      <c r="CS482" s="29"/>
      <c r="CT482" s="29"/>
      <c r="CU482" s="29"/>
      <c r="CV482" s="29"/>
      <c r="CW482" s="29"/>
      <c r="CX482" s="29"/>
      <c r="CY482" s="29"/>
      <c r="CZ482" s="29"/>
      <c r="DA482" s="29"/>
      <c r="DB482" s="29"/>
      <c r="DC482" s="29"/>
      <c r="DD482" s="29"/>
      <c r="DE482" s="29"/>
      <c r="DF482" s="29"/>
      <c r="DG482" s="31"/>
      <c r="DH482" s="29"/>
      <c r="DI482" s="29"/>
    </row>
    <row r="483" spans="1:113" ht="15.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30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30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30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  <c r="BL483" s="29"/>
      <c r="BM483" s="29"/>
      <c r="BN483" s="29"/>
      <c r="BO483" s="29"/>
      <c r="BP483" s="29"/>
      <c r="BQ483" s="29"/>
      <c r="BR483" s="29"/>
      <c r="BS483" s="29"/>
      <c r="BT483" s="29"/>
      <c r="BU483" s="29"/>
      <c r="BV483" s="29"/>
      <c r="BW483" s="29"/>
      <c r="BX483" s="29"/>
      <c r="BY483" s="29"/>
      <c r="BZ483" s="29"/>
      <c r="CA483" s="29"/>
      <c r="CB483" s="29"/>
      <c r="CC483" s="29"/>
      <c r="CD483" s="29"/>
      <c r="CE483" s="29"/>
      <c r="CF483" s="29"/>
      <c r="CG483" s="29"/>
      <c r="CH483" s="29"/>
      <c r="CI483" s="29"/>
      <c r="CJ483" s="29"/>
      <c r="CK483" s="29"/>
      <c r="CL483" s="29"/>
      <c r="CM483" s="29"/>
      <c r="CN483" s="29"/>
      <c r="CO483" s="29"/>
      <c r="CP483" s="29"/>
      <c r="CQ483" s="29"/>
      <c r="CR483" s="29"/>
      <c r="CS483" s="29"/>
      <c r="CT483" s="29"/>
      <c r="CU483" s="29"/>
      <c r="CV483" s="29"/>
      <c r="CW483" s="29"/>
      <c r="CX483" s="29"/>
      <c r="CY483" s="29"/>
      <c r="CZ483" s="29"/>
      <c r="DA483" s="29"/>
      <c r="DB483" s="29"/>
      <c r="DC483" s="29"/>
      <c r="DD483" s="29"/>
      <c r="DE483" s="29"/>
      <c r="DF483" s="29"/>
      <c r="DG483" s="31"/>
      <c r="DH483" s="29"/>
      <c r="DI483" s="29"/>
    </row>
    <row r="484" spans="1:113" ht="15.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30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30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30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  <c r="BL484" s="29"/>
      <c r="BM484" s="29"/>
      <c r="BN484" s="29"/>
      <c r="BO484" s="29"/>
      <c r="BP484" s="29"/>
      <c r="BQ484" s="29"/>
      <c r="BR484" s="29"/>
      <c r="BS484" s="29"/>
      <c r="BT484" s="29"/>
      <c r="BU484" s="29"/>
      <c r="BV484" s="29"/>
      <c r="BW484" s="29"/>
      <c r="BX484" s="29"/>
      <c r="BY484" s="29"/>
      <c r="BZ484" s="29"/>
      <c r="CA484" s="29"/>
      <c r="CB484" s="29"/>
      <c r="CC484" s="29"/>
      <c r="CD484" s="29"/>
      <c r="CE484" s="29"/>
      <c r="CF484" s="29"/>
      <c r="CG484" s="29"/>
      <c r="CH484" s="29"/>
      <c r="CI484" s="29"/>
      <c r="CJ484" s="29"/>
      <c r="CK484" s="29"/>
      <c r="CL484" s="29"/>
      <c r="CM484" s="29"/>
      <c r="CN484" s="29"/>
      <c r="CO484" s="29"/>
      <c r="CP484" s="29"/>
      <c r="CQ484" s="29"/>
      <c r="CR484" s="29"/>
      <c r="CS484" s="29"/>
      <c r="CT484" s="29"/>
      <c r="CU484" s="29"/>
      <c r="CV484" s="29"/>
      <c r="CW484" s="29"/>
      <c r="CX484" s="29"/>
      <c r="CY484" s="29"/>
      <c r="CZ484" s="29"/>
      <c r="DA484" s="29"/>
      <c r="DB484" s="29"/>
      <c r="DC484" s="29"/>
      <c r="DD484" s="29"/>
      <c r="DE484" s="29"/>
      <c r="DF484" s="29"/>
      <c r="DG484" s="31"/>
      <c r="DH484" s="29"/>
      <c r="DI484" s="29"/>
    </row>
    <row r="485" spans="1:113" ht="15.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30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30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30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  <c r="BL485" s="29"/>
      <c r="BM485" s="29"/>
      <c r="BN485" s="29"/>
      <c r="BO485" s="29"/>
      <c r="BP485" s="29"/>
      <c r="BQ485" s="29"/>
      <c r="BR485" s="29"/>
      <c r="BS485" s="29"/>
      <c r="BT485" s="29"/>
      <c r="BU485" s="29"/>
      <c r="BV485" s="29"/>
      <c r="BW485" s="29"/>
      <c r="BX485" s="29"/>
      <c r="BY485" s="29"/>
      <c r="BZ485" s="29"/>
      <c r="CA485" s="29"/>
      <c r="CB485" s="29"/>
      <c r="CC485" s="29"/>
      <c r="CD485" s="29"/>
      <c r="CE485" s="29"/>
      <c r="CF485" s="29"/>
      <c r="CG485" s="29"/>
      <c r="CH485" s="29"/>
      <c r="CI485" s="29"/>
      <c r="CJ485" s="29"/>
      <c r="CK485" s="29"/>
      <c r="CL485" s="29"/>
      <c r="CM485" s="29"/>
      <c r="CN485" s="29"/>
      <c r="CO485" s="29"/>
      <c r="CP485" s="29"/>
      <c r="CQ485" s="29"/>
      <c r="CR485" s="29"/>
      <c r="CS485" s="29"/>
      <c r="CT485" s="29"/>
      <c r="CU485" s="29"/>
      <c r="CV485" s="29"/>
      <c r="CW485" s="29"/>
      <c r="CX485" s="29"/>
      <c r="CY485" s="29"/>
      <c r="CZ485" s="29"/>
      <c r="DA485" s="29"/>
      <c r="DB485" s="29"/>
      <c r="DC485" s="29"/>
      <c r="DD485" s="29"/>
      <c r="DE485" s="29"/>
      <c r="DF485" s="29"/>
      <c r="DG485" s="31"/>
      <c r="DH485" s="29"/>
      <c r="DI485" s="29"/>
    </row>
    <row r="486" spans="1:113" ht="15.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30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30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30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  <c r="BM486" s="29"/>
      <c r="BN486" s="29"/>
      <c r="BO486" s="29"/>
      <c r="BP486" s="29"/>
      <c r="BQ486" s="29"/>
      <c r="BR486" s="29"/>
      <c r="BS486" s="29"/>
      <c r="BT486" s="29"/>
      <c r="BU486" s="29"/>
      <c r="BV486" s="29"/>
      <c r="BW486" s="29"/>
      <c r="BX486" s="29"/>
      <c r="BY486" s="29"/>
      <c r="BZ486" s="29"/>
      <c r="CA486" s="29"/>
      <c r="CB486" s="29"/>
      <c r="CC486" s="29"/>
      <c r="CD486" s="29"/>
      <c r="CE486" s="29"/>
      <c r="CF486" s="29"/>
      <c r="CG486" s="29"/>
      <c r="CH486" s="29"/>
      <c r="CI486" s="29"/>
      <c r="CJ486" s="29"/>
      <c r="CK486" s="29"/>
      <c r="CL486" s="29"/>
      <c r="CM486" s="29"/>
      <c r="CN486" s="29"/>
      <c r="CO486" s="29"/>
      <c r="CP486" s="29"/>
      <c r="CQ486" s="29"/>
      <c r="CR486" s="29"/>
      <c r="CS486" s="29"/>
      <c r="CT486" s="29"/>
      <c r="CU486" s="29"/>
      <c r="CV486" s="29"/>
      <c r="CW486" s="29"/>
      <c r="CX486" s="29"/>
      <c r="CY486" s="29"/>
      <c r="CZ486" s="29"/>
      <c r="DA486" s="29"/>
      <c r="DB486" s="29"/>
      <c r="DC486" s="29"/>
      <c r="DD486" s="29"/>
      <c r="DE486" s="29"/>
      <c r="DF486" s="29"/>
      <c r="DG486" s="31"/>
      <c r="DH486" s="29"/>
      <c r="DI486" s="29"/>
    </row>
    <row r="487" spans="1:113" ht="15.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30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30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30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  <c r="BL487" s="29"/>
      <c r="BM487" s="29"/>
      <c r="BN487" s="29"/>
      <c r="BO487" s="29"/>
      <c r="BP487" s="29"/>
      <c r="BQ487" s="29"/>
      <c r="BR487" s="29"/>
      <c r="BS487" s="29"/>
      <c r="BT487" s="29"/>
      <c r="BU487" s="29"/>
      <c r="BV487" s="29"/>
      <c r="BW487" s="29"/>
      <c r="BX487" s="29"/>
      <c r="BY487" s="29"/>
      <c r="BZ487" s="29"/>
      <c r="CA487" s="29"/>
      <c r="CB487" s="29"/>
      <c r="CC487" s="29"/>
      <c r="CD487" s="29"/>
      <c r="CE487" s="29"/>
      <c r="CF487" s="29"/>
      <c r="CG487" s="29"/>
      <c r="CH487" s="29"/>
      <c r="CI487" s="29"/>
      <c r="CJ487" s="29"/>
      <c r="CK487" s="29"/>
      <c r="CL487" s="29"/>
      <c r="CM487" s="29"/>
      <c r="CN487" s="29"/>
      <c r="CO487" s="29"/>
      <c r="CP487" s="29"/>
      <c r="CQ487" s="29"/>
      <c r="CR487" s="29"/>
      <c r="CS487" s="29"/>
      <c r="CT487" s="29"/>
      <c r="CU487" s="29"/>
      <c r="CV487" s="29"/>
      <c r="CW487" s="29"/>
      <c r="CX487" s="29"/>
      <c r="CY487" s="29"/>
      <c r="CZ487" s="29"/>
      <c r="DA487" s="29"/>
      <c r="DB487" s="29"/>
      <c r="DC487" s="29"/>
      <c r="DD487" s="29"/>
      <c r="DE487" s="29"/>
      <c r="DF487" s="29"/>
      <c r="DG487" s="31"/>
      <c r="DH487" s="29"/>
      <c r="DI487" s="29"/>
    </row>
    <row r="488" spans="1:113" ht="15.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30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30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30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  <c r="BL488" s="29"/>
      <c r="BM488" s="29"/>
      <c r="BN488" s="29"/>
      <c r="BO488" s="29"/>
      <c r="BP488" s="29"/>
      <c r="BQ488" s="29"/>
      <c r="BR488" s="29"/>
      <c r="BS488" s="29"/>
      <c r="BT488" s="29"/>
      <c r="BU488" s="29"/>
      <c r="BV488" s="29"/>
      <c r="BW488" s="29"/>
      <c r="BX488" s="29"/>
      <c r="BY488" s="29"/>
      <c r="BZ488" s="29"/>
      <c r="CA488" s="29"/>
      <c r="CB488" s="29"/>
      <c r="CC488" s="29"/>
      <c r="CD488" s="29"/>
      <c r="CE488" s="29"/>
      <c r="CF488" s="29"/>
      <c r="CG488" s="29"/>
      <c r="CH488" s="29"/>
      <c r="CI488" s="29"/>
      <c r="CJ488" s="29"/>
      <c r="CK488" s="29"/>
      <c r="CL488" s="29"/>
      <c r="CM488" s="29"/>
      <c r="CN488" s="29"/>
      <c r="CO488" s="29"/>
      <c r="CP488" s="29"/>
      <c r="CQ488" s="29"/>
      <c r="CR488" s="29"/>
      <c r="CS488" s="29"/>
      <c r="CT488" s="29"/>
      <c r="CU488" s="29"/>
      <c r="CV488" s="29"/>
      <c r="CW488" s="29"/>
      <c r="CX488" s="29"/>
      <c r="CY488" s="29"/>
      <c r="CZ488" s="29"/>
      <c r="DA488" s="29"/>
      <c r="DB488" s="29"/>
      <c r="DC488" s="29"/>
      <c r="DD488" s="29"/>
      <c r="DE488" s="29"/>
      <c r="DF488" s="29"/>
      <c r="DG488" s="31"/>
      <c r="DH488" s="29"/>
      <c r="DI488" s="29"/>
    </row>
    <row r="489" spans="1:113" ht="15.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30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30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30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  <c r="BL489" s="29"/>
      <c r="BM489" s="29"/>
      <c r="BN489" s="29"/>
      <c r="BO489" s="29"/>
      <c r="BP489" s="29"/>
      <c r="BQ489" s="29"/>
      <c r="BR489" s="29"/>
      <c r="BS489" s="29"/>
      <c r="BT489" s="29"/>
      <c r="BU489" s="29"/>
      <c r="BV489" s="29"/>
      <c r="BW489" s="29"/>
      <c r="BX489" s="29"/>
      <c r="BY489" s="29"/>
      <c r="BZ489" s="29"/>
      <c r="CA489" s="29"/>
      <c r="CB489" s="29"/>
      <c r="CC489" s="29"/>
      <c r="CD489" s="29"/>
      <c r="CE489" s="29"/>
      <c r="CF489" s="29"/>
      <c r="CG489" s="29"/>
      <c r="CH489" s="29"/>
      <c r="CI489" s="29"/>
      <c r="CJ489" s="29"/>
      <c r="CK489" s="29"/>
      <c r="CL489" s="29"/>
      <c r="CM489" s="29"/>
      <c r="CN489" s="29"/>
      <c r="CO489" s="29"/>
      <c r="CP489" s="29"/>
      <c r="CQ489" s="29"/>
      <c r="CR489" s="29"/>
      <c r="CS489" s="29"/>
      <c r="CT489" s="29"/>
      <c r="CU489" s="29"/>
      <c r="CV489" s="29"/>
      <c r="CW489" s="29"/>
      <c r="CX489" s="29"/>
      <c r="CY489" s="29"/>
      <c r="CZ489" s="29"/>
      <c r="DA489" s="29"/>
      <c r="DB489" s="29"/>
      <c r="DC489" s="29"/>
      <c r="DD489" s="29"/>
      <c r="DE489" s="29"/>
      <c r="DF489" s="29"/>
      <c r="DG489" s="31"/>
      <c r="DH489" s="29"/>
      <c r="DI489" s="29"/>
    </row>
    <row r="490" spans="1:113" ht="15.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30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30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30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  <c r="BL490" s="29"/>
      <c r="BM490" s="29"/>
      <c r="BN490" s="29"/>
      <c r="BO490" s="29"/>
      <c r="BP490" s="29"/>
      <c r="BQ490" s="29"/>
      <c r="BR490" s="29"/>
      <c r="BS490" s="29"/>
      <c r="BT490" s="29"/>
      <c r="BU490" s="29"/>
      <c r="BV490" s="29"/>
      <c r="BW490" s="29"/>
      <c r="BX490" s="29"/>
      <c r="BY490" s="29"/>
      <c r="BZ490" s="29"/>
      <c r="CA490" s="29"/>
      <c r="CB490" s="29"/>
      <c r="CC490" s="29"/>
      <c r="CD490" s="29"/>
      <c r="CE490" s="29"/>
      <c r="CF490" s="29"/>
      <c r="CG490" s="29"/>
      <c r="CH490" s="29"/>
      <c r="CI490" s="29"/>
      <c r="CJ490" s="29"/>
      <c r="CK490" s="29"/>
      <c r="CL490" s="29"/>
      <c r="CM490" s="29"/>
      <c r="CN490" s="29"/>
      <c r="CO490" s="29"/>
      <c r="CP490" s="29"/>
      <c r="CQ490" s="29"/>
      <c r="CR490" s="29"/>
      <c r="CS490" s="29"/>
      <c r="CT490" s="29"/>
      <c r="CU490" s="29"/>
      <c r="CV490" s="29"/>
      <c r="CW490" s="29"/>
      <c r="CX490" s="29"/>
      <c r="CY490" s="29"/>
      <c r="CZ490" s="29"/>
      <c r="DA490" s="29"/>
      <c r="DB490" s="29"/>
      <c r="DC490" s="29"/>
      <c r="DD490" s="29"/>
      <c r="DE490" s="29"/>
      <c r="DF490" s="29"/>
      <c r="DG490" s="31"/>
      <c r="DH490" s="29"/>
      <c r="DI490" s="29"/>
    </row>
    <row r="491" spans="1:113" ht="15.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30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30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30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  <c r="BM491" s="29"/>
      <c r="BN491" s="29"/>
      <c r="BO491" s="29"/>
      <c r="BP491" s="29"/>
      <c r="BQ491" s="29"/>
      <c r="BR491" s="29"/>
      <c r="BS491" s="29"/>
      <c r="BT491" s="29"/>
      <c r="BU491" s="29"/>
      <c r="BV491" s="29"/>
      <c r="BW491" s="29"/>
      <c r="BX491" s="29"/>
      <c r="BY491" s="29"/>
      <c r="BZ491" s="29"/>
      <c r="CA491" s="29"/>
      <c r="CB491" s="29"/>
      <c r="CC491" s="29"/>
      <c r="CD491" s="29"/>
      <c r="CE491" s="29"/>
      <c r="CF491" s="29"/>
      <c r="CG491" s="29"/>
      <c r="CH491" s="29"/>
      <c r="CI491" s="29"/>
      <c r="CJ491" s="29"/>
      <c r="CK491" s="29"/>
      <c r="CL491" s="29"/>
      <c r="CM491" s="29"/>
      <c r="CN491" s="29"/>
      <c r="CO491" s="29"/>
      <c r="CP491" s="29"/>
      <c r="CQ491" s="29"/>
      <c r="CR491" s="29"/>
      <c r="CS491" s="29"/>
      <c r="CT491" s="29"/>
      <c r="CU491" s="29"/>
      <c r="CV491" s="29"/>
      <c r="CW491" s="29"/>
      <c r="CX491" s="29"/>
      <c r="CY491" s="29"/>
      <c r="CZ491" s="29"/>
      <c r="DA491" s="29"/>
      <c r="DB491" s="29"/>
      <c r="DC491" s="29"/>
      <c r="DD491" s="29"/>
      <c r="DE491" s="29"/>
      <c r="DF491" s="29"/>
      <c r="DG491" s="31"/>
      <c r="DH491" s="29"/>
      <c r="DI491" s="29"/>
    </row>
    <row r="492" spans="1:113" ht="15.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30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30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30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  <c r="BL492" s="29"/>
      <c r="BM492" s="29"/>
      <c r="BN492" s="29"/>
      <c r="BO492" s="29"/>
      <c r="BP492" s="29"/>
      <c r="BQ492" s="29"/>
      <c r="BR492" s="29"/>
      <c r="BS492" s="29"/>
      <c r="BT492" s="29"/>
      <c r="BU492" s="29"/>
      <c r="BV492" s="29"/>
      <c r="BW492" s="29"/>
      <c r="BX492" s="29"/>
      <c r="BY492" s="29"/>
      <c r="BZ492" s="29"/>
      <c r="CA492" s="29"/>
      <c r="CB492" s="29"/>
      <c r="CC492" s="29"/>
      <c r="CD492" s="29"/>
      <c r="CE492" s="29"/>
      <c r="CF492" s="29"/>
      <c r="CG492" s="29"/>
      <c r="CH492" s="29"/>
      <c r="CI492" s="29"/>
      <c r="CJ492" s="29"/>
      <c r="CK492" s="29"/>
      <c r="CL492" s="29"/>
      <c r="CM492" s="29"/>
      <c r="CN492" s="29"/>
      <c r="CO492" s="29"/>
      <c r="CP492" s="29"/>
      <c r="CQ492" s="29"/>
      <c r="CR492" s="29"/>
      <c r="CS492" s="29"/>
      <c r="CT492" s="29"/>
      <c r="CU492" s="29"/>
      <c r="CV492" s="29"/>
      <c r="CW492" s="29"/>
      <c r="CX492" s="29"/>
      <c r="CY492" s="29"/>
      <c r="CZ492" s="29"/>
      <c r="DA492" s="29"/>
      <c r="DB492" s="29"/>
      <c r="DC492" s="29"/>
      <c r="DD492" s="29"/>
      <c r="DE492" s="29"/>
      <c r="DF492" s="29"/>
      <c r="DG492" s="31"/>
      <c r="DH492" s="29"/>
      <c r="DI492" s="29"/>
    </row>
    <row r="493" spans="1:113" ht="15.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30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30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30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  <c r="BM493" s="29"/>
      <c r="BN493" s="29"/>
      <c r="BO493" s="29"/>
      <c r="BP493" s="29"/>
      <c r="BQ493" s="29"/>
      <c r="BR493" s="29"/>
      <c r="BS493" s="29"/>
      <c r="BT493" s="29"/>
      <c r="BU493" s="29"/>
      <c r="BV493" s="29"/>
      <c r="BW493" s="29"/>
      <c r="BX493" s="29"/>
      <c r="BY493" s="29"/>
      <c r="BZ493" s="29"/>
      <c r="CA493" s="29"/>
      <c r="CB493" s="29"/>
      <c r="CC493" s="29"/>
      <c r="CD493" s="29"/>
      <c r="CE493" s="29"/>
      <c r="CF493" s="29"/>
      <c r="CG493" s="29"/>
      <c r="CH493" s="29"/>
      <c r="CI493" s="29"/>
      <c r="CJ493" s="29"/>
      <c r="CK493" s="29"/>
      <c r="CL493" s="29"/>
      <c r="CM493" s="29"/>
      <c r="CN493" s="29"/>
      <c r="CO493" s="29"/>
      <c r="CP493" s="29"/>
      <c r="CQ493" s="29"/>
      <c r="CR493" s="29"/>
      <c r="CS493" s="29"/>
      <c r="CT493" s="29"/>
      <c r="CU493" s="29"/>
      <c r="CV493" s="29"/>
      <c r="CW493" s="29"/>
      <c r="CX493" s="29"/>
      <c r="CY493" s="29"/>
      <c r="CZ493" s="29"/>
      <c r="DA493" s="29"/>
      <c r="DB493" s="29"/>
      <c r="DC493" s="29"/>
      <c r="DD493" s="29"/>
      <c r="DE493" s="29"/>
      <c r="DF493" s="29"/>
      <c r="DG493" s="31"/>
      <c r="DH493" s="29"/>
      <c r="DI493" s="29"/>
    </row>
    <row r="494" spans="1:113" ht="15.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30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30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30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  <c r="BM494" s="29"/>
      <c r="BN494" s="29"/>
      <c r="BO494" s="29"/>
      <c r="BP494" s="29"/>
      <c r="BQ494" s="29"/>
      <c r="BR494" s="29"/>
      <c r="BS494" s="29"/>
      <c r="BT494" s="29"/>
      <c r="BU494" s="29"/>
      <c r="BV494" s="29"/>
      <c r="BW494" s="29"/>
      <c r="BX494" s="29"/>
      <c r="BY494" s="29"/>
      <c r="BZ494" s="29"/>
      <c r="CA494" s="29"/>
      <c r="CB494" s="29"/>
      <c r="CC494" s="29"/>
      <c r="CD494" s="29"/>
      <c r="CE494" s="29"/>
      <c r="CF494" s="29"/>
      <c r="CG494" s="29"/>
      <c r="CH494" s="29"/>
      <c r="CI494" s="29"/>
      <c r="CJ494" s="29"/>
      <c r="CK494" s="29"/>
      <c r="CL494" s="29"/>
      <c r="CM494" s="29"/>
      <c r="CN494" s="29"/>
      <c r="CO494" s="29"/>
      <c r="CP494" s="29"/>
      <c r="CQ494" s="29"/>
      <c r="CR494" s="29"/>
      <c r="CS494" s="29"/>
      <c r="CT494" s="29"/>
      <c r="CU494" s="29"/>
      <c r="CV494" s="29"/>
      <c r="CW494" s="29"/>
      <c r="CX494" s="29"/>
      <c r="CY494" s="29"/>
      <c r="CZ494" s="29"/>
      <c r="DA494" s="29"/>
      <c r="DB494" s="29"/>
      <c r="DC494" s="29"/>
      <c r="DD494" s="29"/>
      <c r="DE494" s="29"/>
      <c r="DF494" s="29"/>
      <c r="DG494" s="31"/>
      <c r="DH494" s="29"/>
      <c r="DI494" s="29"/>
    </row>
    <row r="495" spans="1:113" ht="15.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30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30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30"/>
      <c r="AP495" s="29"/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  <c r="BL495" s="29"/>
      <c r="BM495" s="29"/>
      <c r="BN495" s="29"/>
      <c r="BO495" s="29"/>
      <c r="BP495" s="29"/>
      <c r="BQ495" s="29"/>
      <c r="BR495" s="29"/>
      <c r="BS495" s="29"/>
      <c r="BT495" s="29"/>
      <c r="BU495" s="29"/>
      <c r="BV495" s="29"/>
      <c r="BW495" s="29"/>
      <c r="BX495" s="29"/>
      <c r="BY495" s="29"/>
      <c r="BZ495" s="29"/>
      <c r="CA495" s="29"/>
      <c r="CB495" s="29"/>
      <c r="CC495" s="29"/>
      <c r="CD495" s="29"/>
      <c r="CE495" s="29"/>
      <c r="CF495" s="29"/>
      <c r="CG495" s="29"/>
      <c r="CH495" s="29"/>
      <c r="CI495" s="29"/>
      <c r="CJ495" s="29"/>
      <c r="CK495" s="29"/>
      <c r="CL495" s="29"/>
      <c r="CM495" s="29"/>
      <c r="CN495" s="29"/>
      <c r="CO495" s="29"/>
      <c r="CP495" s="29"/>
      <c r="CQ495" s="29"/>
      <c r="CR495" s="29"/>
      <c r="CS495" s="29"/>
      <c r="CT495" s="29"/>
      <c r="CU495" s="29"/>
      <c r="CV495" s="29"/>
      <c r="CW495" s="29"/>
      <c r="CX495" s="29"/>
      <c r="CY495" s="29"/>
      <c r="CZ495" s="29"/>
      <c r="DA495" s="29"/>
      <c r="DB495" s="29"/>
      <c r="DC495" s="29"/>
      <c r="DD495" s="29"/>
      <c r="DE495" s="29"/>
      <c r="DF495" s="29"/>
      <c r="DG495" s="31"/>
      <c r="DH495" s="29"/>
      <c r="DI495" s="29"/>
    </row>
    <row r="496" spans="1:113" ht="15.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30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30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30"/>
      <c r="AP496" s="29"/>
      <c r="AQ496" s="29"/>
      <c r="AR496" s="29"/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  <c r="BL496" s="29"/>
      <c r="BM496" s="29"/>
      <c r="BN496" s="29"/>
      <c r="BO496" s="29"/>
      <c r="BP496" s="29"/>
      <c r="BQ496" s="29"/>
      <c r="BR496" s="29"/>
      <c r="BS496" s="29"/>
      <c r="BT496" s="29"/>
      <c r="BU496" s="29"/>
      <c r="BV496" s="29"/>
      <c r="BW496" s="29"/>
      <c r="BX496" s="29"/>
      <c r="BY496" s="29"/>
      <c r="BZ496" s="29"/>
      <c r="CA496" s="29"/>
      <c r="CB496" s="29"/>
      <c r="CC496" s="29"/>
      <c r="CD496" s="29"/>
      <c r="CE496" s="29"/>
      <c r="CF496" s="29"/>
      <c r="CG496" s="29"/>
      <c r="CH496" s="29"/>
      <c r="CI496" s="29"/>
      <c r="CJ496" s="29"/>
      <c r="CK496" s="29"/>
      <c r="CL496" s="29"/>
      <c r="CM496" s="29"/>
      <c r="CN496" s="29"/>
      <c r="CO496" s="29"/>
      <c r="CP496" s="29"/>
      <c r="CQ496" s="29"/>
      <c r="CR496" s="29"/>
      <c r="CS496" s="29"/>
      <c r="CT496" s="29"/>
      <c r="CU496" s="29"/>
      <c r="CV496" s="29"/>
      <c r="CW496" s="29"/>
      <c r="CX496" s="29"/>
      <c r="CY496" s="29"/>
      <c r="CZ496" s="29"/>
      <c r="DA496" s="29"/>
      <c r="DB496" s="29"/>
      <c r="DC496" s="29"/>
      <c r="DD496" s="29"/>
      <c r="DE496" s="29"/>
      <c r="DF496" s="29"/>
      <c r="DG496" s="31"/>
      <c r="DH496" s="29"/>
      <c r="DI496" s="29"/>
    </row>
    <row r="497" spans="1:113" ht="15.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30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30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30"/>
      <c r="AP497" s="29"/>
      <c r="AQ497" s="29"/>
      <c r="AR497" s="29"/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  <c r="BL497" s="29"/>
      <c r="BM497" s="29"/>
      <c r="BN497" s="29"/>
      <c r="BO497" s="29"/>
      <c r="BP497" s="29"/>
      <c r="BQ497" s="29"/>
      <c r="BR497" s="29"/>
      <c r="BS497" s="29"/>
      <c r="BT497" s="29"/>
      <c r="BU497" s="29"/>
      <c r="BV497" s="29"/>
      <c r="BW497" s="29"/>
      <c r="BX497" s="29"/>
      <c r="BY497" s="29"/>
      <c r="BZ497" s="29"/>
      <c r="CA497" s="29"/>
      <c r="CB497" s="29"/>
      <c r="CC497" s="29"/>
      <c r="CD497" s="29"/>
      <c r="CE497" s="29"/>
      <c r="CF497" s="29"/>
      <c r="CG497" s="29"/>
      <c r="CH497" s="29"/>
      <c r="CI497" s="29"/>
      <c r="CJ497" s="29"/>
      <c r="CK497" s="29"/>
      <c r="CL497" s="29"/>
      <c r="CM497" s="29"/>
      <c r="CN497" s="29"/>
      <c r="CO497" s="29"/>
      <c r="CP497" s="29"/>
      <c r="CQ497" s="29"/>
      <c r="CR497" s="29"/>
      <c r="CS497" s="29"/>
      <c r="CT497" s="29"/>
      <c r="CU497" s="29"/>
      <c r="CV497" s="29"/>
      <c r="CW497" s="29"/>
      <c r="CX497" s="29"/>
      <c r="CY497" s="29"/>
      <c r="CZ497" s="29"/>
      <c r="DA497" s="29"/>
      <c r="DB497" s="29"/>
      <c r="DC497" s="29"/>
      <c r="DD497" s="29"/>
      <c r="DE497" s="29"/>
      <c r="DF497" s="29"/>
      <c r="DG497" s="31"/>
      <c r="DH497" s="29"/>
      <c r="DI497" s="29"/>
    </row>
    <row r="498" spans="1:113" ht="15.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30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30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30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  <c r="BM498" s="29"/>
      <c r="BN498" s="29"/>
      <c r="BO498" s="29"/>
      <c r="BP498" s="29"/>
      <c r="BQ498" s="29"/>
      <c r="BR498" s="29"/>
      <c r="BS498" s="29"/>
      <c r="BT498" s="29"/>
      <c r="BU498" s="29"/>
      <c r="BV498" s="29"/>
      <c r="BW498" s="29"/>
      <c r="BX498" s="29"/>
      <c r="BY498" s="29"/>
      <c r="BZ498" s="29"/>
      <c r="CA498" s="29"/>
      <c r="CB498" s="29"/>
      <c r="CC498" s="29"/>
      <c r="CD498" s="29"/>
      <c r="CE498" s="29"/>
      <c r="CF498" s="29"/>
      <c r="CG498" s="29"/>
      <c r="CH498" s="29"/>
      <c r="CI498" s="29"/>
      <c r="CJ498" s="29"/>
      <c r="CK498" s="29"/>
      <c r="CL498" s="29"/>
      <c r="CM498" s="29"/>
      <c r="CN498" s="29"/>
      <c r="CO498" s="29"/>
      <c r="CP498" s="29"/>
      <c r="CQ498" s="29"/>
      <c r="CR498" s="29"/>
      <c r="CS498" s="29"/>
      <c r="CT498" s="29"/>
      <c r="CU498" s="29"/>
      <c r="CV498" s="29"/>
      <c r="CW498" s="29"/>
      <c r="CX498" s="29"/>
      <c r="CY498" s="29"/>
      <c r="CZ498" s="29"/>
      <c r="DA498" s="29"/>
      <c r="DB498" s="29"/>
      <c r="DC498" s="29"/>
      <c r="DD498" s="29"/>
      <c r="DE498" s="29"/>
      <c r="DF498" s="29"/>
      <c r="DG498" s="31"/>
      <c r="DH498" s="29"/>
      <c r="DI498" s="29"/>
    </row>
    <row r="499" spans="1:113" ht="15.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30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30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30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  <c r="BM499" s="29"/>
      <c r="BN499" s="29"/>
      <c r="BO499" s="29"/>
      <c r="BP499" s="29"/>
      <c r="BQ499" s="29"/>
      <c r="BR499" s="29"/>
      <c r="BS499" s="29"/>
      <c r="BT499" s="29"/>
      <c r="BU499" s="29"/>
      <c r="BV499" s="29"/>
      <c r="BW499" s="29"/>
      <c r="BX499" s="29"/>
      <c r="BY499" s="29"/>
      <c r="BZ499" s="29"/>
      <c r="CA499" s="29"/>
      <c r="CB499" s="29"/>
      <c r="CC499" s="29"/>
      <c r="CD499" s="29"/>
      <c r="CE499" s="29"/>
      <c r="CF499" s="29"/>
      <c r="CG499" s="29"/>
      <c r="CH499" s="29"/>
      <c r="CI499" s="29"/>
      <c r="CJ499" s="29"/>
      <c r="CK499" s="29"/>
      <c r="CL499" s="29"/>
      <c r="CM499" s="29"/>
      <c r="CN499" s="29"/>
      <c r="CO499" s="29"/>
      <c r="CP499" s="29"/>
      <c r="CQ499" s="29"/>
      <c r="CR499" s="29"/>
      <c r="CS499" s="29"/>
      <c r="CT499" s="29"/>
      <c r="CU499" s="29"/>
      <c r="CV499" s="29"/>
      <c r="CW499" s="29"/>
      <c r="CX499" s="29"/>
      <c r="CY499" s="29"/>
      <c r="CZ499" s="29"/>
      <c r="DA499" s="29"/>
      <c r="DB499" s="29"/>
      <c r="DC499" s="29"/>
      <c r="DD499" s="29"/>
      <c r="DE499" s="29"/>
      <c r="DF499" s="29"/>
      <c r="DG499" s="31"/>
      <c r="DH499" s="29"/>
      <c r="DI499" s="29"/>
    </row>
    <row r="500" spans="1:113" ht="15.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30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30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30"/>
      <c r="AP500" s="29"/>
      <c r="AQ500" s="29"/>
      <c r="AR500" s="29"/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  <c r="BL500" s="29"/>
      <c r="BM500" s="29"/>
      <c r="BN500" s="29"/>
      <c r="BO500" s="29"/>
      <c r="BP500" s="29"/>
      <c r="BQ500" s="29"/>
      <c r="BR500" s="29"/>
      <c r="BS500" s="29"/>
      <c r="BT500" s="29"/>
      <c r="BU500" s="29"/>
      <c r="BV500" s="29"/>
      <c r="BW500" s="29"/>
      <c r="BX500" s="29"/>
      <c r="BY500" s="29"/>
      <c r="BZ500" s="29"/>
      <c r="CA500" s="29"/>
      <c r="CB500" s="29"/>
      <c r="CC500" s="29"/>
      <c r="CD500" s="29"/>
      <c r="CE500" s="29"/>
      <c r="CF500" s="29"/>
      <c r="CG500" s="29"/>
      <c r="CH500" s="29"/>
      <c r="CI500" s="29"/>
      <c r="CJ500" s="29"/>
      <c r="CK500" s="29"/>
      <c r="CL500" s="29"/>
      <c r="CM500" s="29"/>
      <c r="CN500" s="29"/>
      <c r="CO500" s="29"/>
      <c r="CP500" s="29"/>
      <c r="CQ500" s="29"/>
      <c r="CR500" s="29"/>
      <c r="CS500" s="29"/>
      <c r="CT500" s="29"/>
      <c r="CU500" s="29"/>
      <c r="CV500" s="29"/>
      <c r="CW500" s="29"/>
      <c r="CX500" s="29"/>
      <c r="CY500" s="29"/>
      <c r="CZ500" s="29"/>
      <c r="DA500" s="29"/>
      <c r="DB500" s="29"/>
      <c r="DC500" s="29"/>
      <c r="DD500" s="29"/>
      <c r="DE500" s="29"/>
      <c r="DF500" s="29"/>
      <c r="DG500" s="31"/>
      <c r="DH500" s="29"/>
      <c r="DI500" s="29"/>
    </row>
    <row r="501" spans="1:113" ht="15.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30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30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30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/>
      <c r="BM501" s="29"/>
      <c r="BN501" s="29"/>
      <c r="BO501" s="29"/>
      <c r="BP501" s="29"/>
      <c r="BQ501" s="29"/>
      <c r="BR501" s="29"/>
      <c r="BS501" s="29"/>
      <c r="BT501" s="29"/>
      <c r="BU501" s="29"/>
      <c r="BV501" s="29"/>
      <c r="BW501" s="29"/>
      <c r="BX501" s="29"/>
      <c r="BY501" s="29"/>
      <c r="BZ501" s="29"/>
      <c r="CA501" s="29"/>
      <c r="CB501" s="29"/>
      <c r="CC501" s="29"/>
      <c r="CD501" s="29"/>
      <c r="CE501" s="29"/>
      <c r="CF501" s="29"/>
      <c r="CG501" s="29"/>
      <c r="CH501" s="29"/>
      <c r="CI501" s="29"/>
      <c r="CJ501" s="29"/>
      <c r="CK501" s="29"/>
      <c r="CL501" s="29"/>
      <c r="CM501" s="29"/>
      <c r="CN501" s="29"/>
      <c r="CO501" s="29"/>
      <c r="CP501" s="29"/>
      <c r="CQ501" s="29"/>
      <c r="CR501" s="29"/>
      <c r="CS501" s="29"/>
      <c r="CT501" s="29"/>
      <c r="CU501" s="29"/>
      <c r="CV501" s="29"/>
      <c r="CW501" s="29"/>
      <c r="CX501" s="29"/>
      <c r="CY501" s="29"/>
      <c r="CZ501" s="29"/>
      <c r="DA501" s="29"/>
      <c r="DB501" s="29"/>
      <c r="DC501" s="29"/>
      <c r="DD501" s="29"/>
      <c r="DE501" s="29"/>
      <c r="DF501" s="29"/>
      <c r="DG501" s="31"/>
      <c r="DH501" s="29"/>
      <c r="DI501" s="29"/>
    </row>
    <row r="502" spans="1:113" ht="15.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30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30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30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  <c r="BL502" s="29"/>
      <c r="BM502" s="29"/>
      <c r="BN502" s="29"/>
      <c r="BO502" s="29"/>
      <c r="BP502" s="29"/>
      <c r="BQ502" s="29"/>
      <c r="BR502" s="29"/>
      <c r="BS502" s="29"/>
      <c r="BT502" s="29"/>
      <c r="BU502" s="29"/>
      <c r="BV502" s="29"/>
      <c r="BW502" s="29"/>
      <c r="BX502" s="29"/>
      <c r="BY502" s="29"/>
      <c r="BZ502" s="29"/>
      <c r="CA502" s="29"/>
      <c r="CB502" s="29"/>
      <c r="CC502" s="29"/>
      <c r="CD502" s="29"/>
      <c r="CE502" s="29"/>
      <c r="CF502" s="29"/>
      <c r="CG502" s="29"/>
      <c r="CH502" s="29"/>
      <c r="CI502" s="29"/>
      <c r="CJ502" s="29"/>
      <c r="CK502" s="29"/>
      <c r="CL502" s="29"/>
      <c r="CM502" s="29"/>
      <c r="CN502" s="29"/>
      <c r="CO502" s="29"/>
      <c r="CP502" s="29"/>
      <c r="CQ502" s="29"/>
      <c r="CR502" s="29"/>
      <c r="CS502" s="29"/>
      <c r="CT502" s="29"/>
      <c r="CU502" s="29"/>
      <c r="CV502" s="29"/>
      <c r="CW502" s="29"/>
      <c r="CX502" s="29"/>
      <c r="CY502" s="29"/>
      <c r="CZ502" s="29"/>
      <c r="DA502" s="29"/>
      <c r="DB502" s="29"/>
      <c r="DC502" s="29"/>
      <c r="DD502" s="29"/>
      <c r="DE502" s="29"/>
      <c r="DF502" s="29"/>
      <c r="DG502" s="31"/>
      <c r="DH502" s="29"/>
      <c r="DI502" s="29"/>
    </row>
    <row r="503" spans="1:113" ht="15.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30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30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30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  <c r="BL503" s="29"/>
      <c r="BM503" s="29"/>
      <c r="BN503" s="29"/>
      <c r="BO503" s="29"/>
      <c r="BP503" s="29"/>
      <c r="BQ503" s="29"/>
      <c r="BR503" s="29"/>
      <c r="BS503" s="29"/>
      <c r="BT503" s="29"/>
      <c r="BU503" s="29"/>
      <c r="BV503" s="29"/>
      <c r="BW503" s="29"/>
      <c r="BX503" s="29"/>
      <c r="BY503" s="29"/>
      <c r="BZ503" s="29"/>
      <c r="CA503" s="29"/>
      <c r="CB503" s="29"/>
      <c r="CC503" s="29"/>
      <c r="CD503" s="29"/>
      <c r="CE503" s="29"/>
      <c r="CF503" s="29"/>
      <c r="CG503" s="29"/>
      <c r="CH503" s="29"/>
      <c r="CI503" s="29"/>
      <c r="CJ503" s="29"/>
      <c r="CK503" s="29"/>
      <c r="CL503" s="29"/>
      <c r="CM503" s="29"/>
      <c r="CN503" s="29"/>
      <c r="CO503" s="29"/>
      <c r="CP503" s="29"/>
      <c r="CQ503" s="29"/>
      <c r="CR503" s="29"/>
      <c r="CS503" s="29"/>
      <c r="CT503" s="29"/>
      <c r="CU503" s="29"/>
      <c r="CV503" s="29"/>
      <c r="CW503" s="29"/>
      <c r="CX503" s="29"/>
      <c r="CY503" s="29"/>
      <c r="CZ503" s="29"/>
      <c r="DA503" s="29"/>
      <c r="DB503" s="29"/>
      <c r="DC503" s="29"/>
      <c r="DD503" s="29"/>
      <c r="DE503" s="29"/>
      <c r="DF503" s="29"/>
      <c r="DG503" s="31"/>
      <c r="DH503" s="29"/>
      <c r="DI503" s="29"/>
    </row>
    <row r="504" spans="1:113" ht="15.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30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30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30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  <c r="BM504" s="29"/>
      <c r="BN504" s="29"/>
      <c r="BO504" s="29"/>
      <c r="BP504" s="29"/>
      <c r="BQ504" s="29"/>
      <c r="BR504" s="29"/>
      <c r="BS504" s="29"/>
      <c r="BT504" s="29"/>
      <c r="BU504" s="29"/>
      <c r="BV504" s="29"/>
      <c r="BW504" s="29"/>
      <c r="BX504" s="29"/>
      <c r="BY504" s="29"/>
      <c r="BZ504" s="29"/>
      <c r="CA504" s="29"/>
      <c r="CB504" s="29"/>
      <c r="CC504" s="29"/>
      <c r="CD504" s="29"/>
      <c r="CE504" s="29"/>
      <c r="CF504" s="29"/>
      <c r="CG504" s="29"/>
      <c r="CH504" s="29"/>
      <c r="CI504" s="29"/>
      <c r="CJ504" s="29"/>
      <c r="CK504" s="29"/>
      <c r="CL504" s="29"/>
      <c r="CM504" s="29"/>
      <c r="CN504" s="29"/>
      <c r="CO504" s="29"/>
      <c r="CP504" s="29"/>
      <c r="CQ504" s="29"/>
      <c r="CR504" s="29"/>
      <c r="CS504" s="29"/>
      <c r="CT504" s="29"/>
      <c r="CU504" s="29"/>
      <c r="CV504" s="29"/>
      <c r="CW504" s="29"/>
      <c r="CX504" s="29"/>
      <c r="CY504" s="29"/>
      <c r="CZ504" s="29"/>
      <c r="DA504" s="29"/>
      <c r="DB504" s="29"/>
      <c r="DC504" s="29"/>
      <c r="DD504" s="29"/>
      <c r="DE504" s="29"/>
      <c r="DF504" s="29"/>
      <c r="DG504" s="31"/>
      <c r="DH504" s="29"/>
      <c r="DI504" s="29"/>
    </row>
    <row r="505" spans="1:113" ht="15.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30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30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30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  <c r="BL505" s="29"/>
      <c r="BM505" s="29"/>
      <c r="BN505" s="29"/>
      <c r="BO505" s="29"/>
      <c r="BP505" s="29"/>
      <c r="BQ505" s="29"/>
      <c r="BR505" s="29"/>
      <c r="BS505" s="29"/>
      <c r="BT505" s="29"/>
      <c r="BU505" s="29"/>
      <c r="BV505" s="29"/>
      <c r="BW505" s="29"/>
      <c r="BX505" s="29"/>
      <c r="BY505" s="29"/>
      <c r="BZ505" s="29"/>
      <c r="CA505" s="29"/>
      <c r="CB505" s="29"/>
      <c r="CC505" s="29"/>
      <c r="CD505" s="29"/>
      <c r="CE505" s="29"/>
      <c r="CF505" s="29"/>
      <c r="CG505" s="29"/>
      <c r="CH505" s="29"/>
      <c r="CI505" s="29"/>
      <c r="CJ505" s="29"/>
      <c r="CK505" s="29"/>
      <c r="CL505" s="29"/>
      <c r="CM505" s="29"/>
      <c r="CN505" s="29"/>
      <c r="CO505" s="29"/>
      <c r="CP505" s="29"/>
      <c r="CQ505" s="29"/>
      <c r="CR505" s="29"/>
      <c r="CS505" s="29"/>
      <c r="CT505" s="29"/>
      <c r="CU505" s="29"/>
      <c r="CV505" s="29"/>
      <c r="CW505" s="29"/>
      <c r="CX505" s="29"/>
      <c r="CY505" s="29"/>
      <c r="CZ505" s="29"/>
      <c r="DA505" s="29"/>
      <c r="DB505" s="29"/>
      <c r="DC505" s="29"/>
      <c r="DD505" s="29"/>
      <c r="DE505" s="29"/>
      <c r="DF505" s="29"/>
      <c r="DG505" s="31"/>
      <c r="DH505" s="29"/>
      <c r="DI505" s="29"/>
    </row>
    <row r="506" spans="1:113" ht="15.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30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30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30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  <c r="BL506" s="29"/>
      <c r="BM506" s="29"/>
      <c r="BN506" s="29"/>
      <c r="BO506" s="29"/>
      <c r="BP506" s="29"/>
      <c r="BQ506" s="29"/>
      <c r="BR506" s="29"/>
      <c r="BS506" s="29"/>
      <c r="BT506" s="29"/>
      <c r="BU506" s="29"/>
      <c r="BV506" s="29"/>
      <c r="BW506" s="29"/>
      <c r="BX506" s="29"/>
      <c r="BY506" s="29"/>
      <c r="BZ506" s="29"/>
      <c r="CA506" s="29"/>
      <c r="CB506" s="29"/>
      <c r="CC506" s="29"/>
      <c r="CD506" s="29"/>
      <c r="CE506" s="29"/>
      <c r="CF506" s="29"/>
      <c r="CG506" s="29"/>
      <c r="CH506" s="29"/>
      <c r="CI506" s="29"/>
      <c r="CJ506" s="29"/>
      <c r="CK506" s="29"/>
      <c r="CL506" s="29"/>
      <c r="CM506" s="29"/>
      <c r="CN506" s="29"/>
      <c r="CO506" s="29"/>
      <c r="CP506" s="29"/>
      <c r="CQ506" s="29"/>
      <c r="CR506" s="29"/>
      <c r="CS506" s="29"/>
      <c r="CT506" s="29"/>
      <c r="CU506" s="29"/>
      <c r="CV506" s="29"/>
      <c r="CW506" s="29"/>
      <c r="CX506" s="29"/>
      <c r="CY506" s="29"/>
      <c r="CZ506" s="29"/>
      <c r="DA506" s="29"/>
      <c r="DB506" s="29"/>
      <c r="DC506" s="29"/>
      <c r="DD506" s="29"/>
      <c r="DE506" s="29"/>
      <c r="DF506" s="29"/>
      <c r="DG506" s="31"/>
      <c r="DH506" s="29"/>
      <c r="DI506" s="29"/>
    </row>
    <row r="507" spans="1:113" ht="15.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30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30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30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  <c r="BL507" s="29"/>
      <c r="BM507" s="29"/>
      <c r="BN507" s="29"/>
      <c r="BO507" s="29"/>
      <c r="BP507" s="29"/>
      <c r="BQ507" s="29"/>
      <c r="BR507" s="29"/>
      <c r="BS507" s="29"/>
      <c r="BT507" s="29"/>
      <c r="BU507" s="29"/>
      <c r="BV507" s="29"/>
      <c r="BW507" s="29"/>
      <c r="BX507" s="29"/>
      <c r="BY507" s="29"/>
      <c r="BZ507" s="29"/>
      <c r="CA507" s="29"/>
      <c r="CB507" s="29"/>
      <c r="CC507" s="29"/>
      <c r="CD507" s="29"/>
      <c r="CE507" s="29"/>
      <c r="CF507" s="29"/>
      <c r="CG507" s="29"/>
      <c r="CH507" s="29"/>
      <c r="CI507" s="29"/>
      <c r="CJ507" s="29"/>
      <c r="CK507" s="29"/>
      <c r="CL507" s="29"/>
      <c r="CM507" s="29"/>
      <c r="CN507" s="29"/>
      <c r="CO507" s="29"/>
      <c r="CP507" s="29"/>
      <c r="CQ507" s="29"/>
      <c r="CR507" s="29"/>
      <c r="CS507" s="29"/>
      <c r="CT507" s="29"/>
      <c r="CU507" s="29"/>
      <c r="CV507" s="29"/>
      <c r="CW507" s="29"/>
      <c r="CX507" s="29"/>
      <c r="CY507" s="29"/>
      <c r="CZ507" s="29"/>
      <c r="DA507" s="29"/>
      <c r="DB507" s="29"/>
      <c r="DC507" s="29"/>
      <c r="DD507" s="29"/>
      <c r="DE507" s="29"/>
      <c r="DF507" s="29"/>
      <c r="DG507" s="31"/>
      <c r="DH507" s="29"/>
      <c r="DI507" s="29"/>
    </row>
    <row r="508" spans="1:113" ht="15.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30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30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30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  <c r="BL508" s="29"/>
      <c r="BM508" s="29"/>
      <c r="BN508" s="29"/>
      <c r="BO508" s="29"/>
      <c r="BP508" s="29"/>
      <c r="BQ508" s="29"/>
      <c r="BR508" s="29"/>
      <c r="BS508" s="29"/>
      <c r="BT508" s="29"/>
      <c r="BU508" s="29"/>
      <c r="BV508" s="29"/>
      <c r="BW508" s="29"/>
      <c r="BX508" s="29"/>
      <c r="BY508" s="29"/>
      <c r="BZ508" s="29"/>
      <c r="CA508" s="29"/>
      <c r="CB508" s="29"/>
      <c r="CC508" s="29"/>
      <c r="CD508" s="29"/>
      <c r="CE508" s="29"/>
      <c r="CF508" s="29"/>
      <c r="CG508" s="29"/>
      <c r="CH508" s="29"/>
      <c r="CI508" s="29"/>
      <c r="CJ508" s="29"/>
      <c r="CK508" s="29"/>
      <c r="CL508" s="29"/>
      <c r="CM508" s="29"/>
      <c r="CN508" s="29"/>
      <c r="CO508" s="29"/>
      <c r="CP508" s="29"/>
      <c r="CQ508" s="29"/>
      <c r="CR508" s="29"/>
      <c r="CS508" s="29"/>
      <c r="CT508" s="29"/>
      <c r="CU508" s="29"/>
      <c r="CV508" s="29"/>
      <c r="CW508" s="29"/>
      <c r="CX508" s="29"/>
      <c r="CY508" s="29"/>
      <c r="CZ508" s="29"/>
      <c r="DA508" s="29"/>
      <c r="DB508" s="29"/>
      <c r="DC508" s="29"/>
      <c r="DD508" s="29"/>
      <c r="DE508" s="29"/>
      <c r="DF508" s="29"/>
      <c r="DG508" s="31"/>
      <c r="DH508" s="29"/>
      <c r="DI508" s="29"/>
    </row>
    <row r="509" spans="1:113" ht="15.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30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30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30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  <c r="BM509" s="29"/>
      <c r="BN509" s="29"/>
      <c r="BO509" s="29"/>
      <c r="BP509" s="29"/>
      <c r="BQ509" s="29"/>
      <c r="BR509" s="29"/>
      <c r="BS509" s="29"/>
      <c r="BT509" s="29"/>
      <c r="BU509" s="29"/>
      <c r="BV509" s="29"/>
      <c r="BW509" s="29"/>
      <c r="BX509" s="29"/>
      <c r="BY509" s="29"/>
      <c r="BZ509" s="29"/>
      <c r="CA509" s="29"/>
      <c r="CB509" s="29"/>
      <c r="CC509" s="29"/>
      <c r="CD509" s="29"/>
      <c r="CE509" s="29"/>
      <c r="CF509" s="29"/>
      <c r="CG509" s="29"/>
      <c r="CH509" s="29"/>
      <c r="CI509" s="29"/>
      <c r="CJ509" s="29"/>
      <c r="CK509" s="29"/>
      <c r="CL509" s="29"/>
      <c r="CM509" s="29"/>
      <c r="CN509" s="29"/>
      <c r="CO509" s="29"/>
      <c r="CP509" s="29"/>
      <c r="CQ509" s="29"/>
      <c r="CR509" s="29"/>
      <c r="CS509" s="29"/>
      <c r="CT509" s="29"/>
      <c r="CU509" s="29"/>
      <c r="CV509" s="29"/>
      <c r="CW509" s="29"/>
      <c r="CX509" s="29"/>
      <c r="CY509" s="29"/>
      <c r="CZ509" s="29"/>
      <c r="DA509" s="29"/>
      <c r="DB509" s="29"/>
      <c r="DC509" s="29"/>
      <c r="DD509" s="29"/>
      <c r="DE509" s="29"/>
      <c r="DF509" s="29"/>
      <c r="DG509" s="31"/>
      <c r="DH509" s="29"/>
      <c r="DI509" s="29"/>
    </row>
    <row r="510" spans="1:113" ht="15.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30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30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30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  <c r="BL510" s="29"/>
      <c r="BM510" s="29"/>
      <c r="BN510" s="29"/>
      <c r="BO510" s="29"/>
      <c r="BP510" s="29"/>
      <c r="BQ510" s="29"/>
      <c r="BR510" s="29"/>
      <c r="BS510" s="29"/>
      <c r="BT510" s="29"/>
      <c r="BU510" s="29"/>
      <c r="BV510" s="29"/>
      <c r="BW510" s="29"/>
      <c r="BX510" s="29"/>
      <c r="BY510" s="29"/>
      <c r="BZ510" s="29"/>
      <c r="CA510" s="29"/>
      <c r="CB510" s="29"/>
      <c r="CC510" s="29"/>
      <c r="CD510" s="29"/>
      <c r="CE510" s="29"/>
      <c r="CF510" s="29"/>
      <c r="CG510" s="29"/>
      <c r="CH510" s="29"/>
      <c r="CI510" s="29"/>
      <c r="CJ510" s="29"/>
      <c r="CK510" s="29"/>
      <c r="CL510" s="29"/>
      <c r="CM510" s="29"/>
      <c r="CN510" s="29"/>
      <c r="CO510" s="29"/>
      <c r="CP510" s="29"/>
      <c r="CQ510" s="29"/>
      <c r="CR510" s="29"/>
      <c r="CS510" s="29"/>
      <c r="CT510" s="29"/>
      <c r="CU510" s="29"/>
      <c r="CV510" s="29"/>
      <c r="CW510" s="29"/>
      <c r="CX510" s="29"/>
      <c r="CY510" s="29"/>
      <c r="CZ510" s="29"/>
      <c r="DA510" s="29"/>
      <c r="DB510" s="29"/>
      <c r="DC510" s="29"/>
      <c r="DD510" s="29"/>
      <c r="DE510" s="29"/>
      <c r="DF510" s="29"/>
      <c r="DG510" s="31"/>
      <c r="DH510" s="29"/>
      <c r="DI510" s="29"/>
    </row>
    <row r="511" spans="1:113" ht="15.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30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30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30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  <c r="BM511" s="29"/>
      <c r="BN511" s="29"/>
      <c r="BO511" s="29"/>
      <c r="BP511" s="29"/>
      <c r="BQ511" s="29"/>
      <c r="BR511" s="29"/>
      <c r="BS511" s="29"/>
      <c r="BT511" s="29"/>
      <c r="BU511" s="29"/>
      <c r="BV511" s="29"/>
      <c r="BW511" s="29"/>
      <c r="BX511" s="29"/>
      <c r="BY511" s="29"/>
      <c r="BZ511" s="29"/>
      <c r="CA511" s="29"/>
      <c r="CB511" s="29"/>
      <c r="CC511" s="29"/>
      <c r="CD511" s="29"/>
      <c r="CE511" s="29"/>
      <c r="CF511" s="29"/>
      <c r="CG511" s="29"/>
      <c r="CH511" s="29"/>
      <c r="CI511" s="29"/>
      <c r="CJ511" s="29"/>
      <c r="CK511" s="29"/>
      <c r="CL511" s="29"/>
      <c r="CM511" s="29"/>
      <c r="CN511" s="29"/>
      <c r="CO511" s="29"/>
      <c r="CP511" s="29"/>
      <c r="CQ511" s="29"/>
      <c r="CR511" s="29"/>
      <c r="CS511" s="29"/>
      <c r="CT511" s="29"/>
      <c r="CU511" s="29"/>
      <c r="CV511" s="29"/>
      <c r="CW511" s="29"/>
      <c r="CX511" s="29"/>
      <c r="CY511" s="29"/>
      <c r="CZ511" s="29"/>
      <c r="DA511" s="29"/>
      <c r="DB511" s="29"/>
      <c r="DC511" s="29"/>
      <c r="DD511" s="29"/>
      <c r="DE511" s="29"/>
      <c r="DF511" s="29"/>
      <c r="DG511" s="31"/>
      <c r="DH511" s="29"/>
      <c r="DI511" s="29"/>
    </row>
    <row r="512" spans="1:113" ht="15.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30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30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30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  <c r="BL512" s="29"/>
      <c r="BM512" s="29"/>
      <c r="BN512" s="29"/>
      <c r="BO512" s="29"/>
      <c r="BP512" s="29"/>
      <c r="BQ512" s="29"/>
      <c r="BR512" s="29"/>
      <c r="BS512" s="29"/>
      <c r="BT512" s="29"/>
      <c r="BU512" s="29"/>
      <c r="BV512" s="29"/>
      <c r="BW512" s="29"/>
      <c r="BX512" s="29"/>
      <c r="BY512" s="29"/>
      <c r="BZ512" s="29"/>
      <c r="CA512" s="29"/>
      <c r="CB512" s="29"/>
      <c r="CC512" s="29"/>
      <c r="CD512" s="29"/>
      <c r="CE512" s="29"/>
      <c r="CF512" s="29"/>
      <c r="CG512" s="29"/>
      <c r="CH512" s="29"/>
      <c r="CI512" s="29"/>
      <c r="CJ512" s="29"/>
      <c r="CK512" s="29"/>
      <c r="CL512" s="29"/>
      <c r="CM512" s="29"/>
      <c r="CN512" s="29"/>
      <c r="CO512" s="29"/>
      <c r="CP512" s="29"/>
      <c r="CQ512" s="29"/>
      <c r="CR512" s="29"/>
      <c r="CS512" s="29"/>
      <c r="CT512" s="29"/>
      <c r="CU512" s="29"/>
      <c r="CV512" s="29"/>
      <c r="CW512" s="29"/>
      <c r="CX512" s="29"/>
      <c r="CY512" s="29"/>
      <c r="CZ512" s="29"/>
      <c r="DA512" s="29"/>
      <c r="DB512" s="29"/>
      <c r="DC512" s="29"/>
      <c r="DD512" s="29"/>
      <c r="DE512" s="29"/>
      <c r="DF512" s="29"/>
      <c r="DG512" s="31"/>
      <c r="DH512" s="29"/>
      <c r="DI512" s="29"/>
    </row>
    <row r="513" spans="1:113" ht="15.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30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30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30"/>
      <c r="AP513" s="29"/>
      <c r="AQ513" s="29"/>
      <c r="AR513" s="29"/>
      <c r="AS513" s="29"/>
      <c r="AT513" s="29"/>
      <c r="AU513" s="29"/>
      <c r="AV513" s="29"/>
      <c r="AW513" s="29"/>
      <c r="AX513" s="29"/>
      <c r="AY513" s="29"/>
      <c r="AZ513" s="29"/>
      <c r="BA513" s="29"/>
      <c r="BB513" s="29"/>
      <c r="BC513" s="29"/>
      <c r="BD513" s="29"/>
      <c r="BE513" s="29"/>
      <c r="BF513" s="29"/>
      <c r="BG513" s="29"/>
      <c r="BH513" s="29"/>
      <c r="BI513" s="29"/>
      <c r="BJ513" s="29"/>
      <c r="BK513" s="29"/>
      <c r="BL513" s="29"/>
      <c r="BM513" s="29"/>
      <c r="BN513" s="29"/>
      <c r="BO513" s="29"/>
      <c r="BP513" s="29"/>
      <c r="BQ513" s="29"/>
      <c r="BR513" s="29"/>
      <c r="BS513" s="29"/>
      <c r="BT513" s="29"/>
      <c r="BU513" s="29"/>
      <c r="BV513" s="29"/>
      <c r="BW513" s="29"/>
      <c r="BX513" s="29"/>
      <c r="BY513" s="29"/>
      <c r="BZ513" s="29"/>
      <c r="CA513" s="29"/>
      <c r="CB513" s="29"/>
      <c r="CC513" s="29"/>
      <c r="CD513" s="29"/>
      <c r="CE513" s="29"/>
      <c r="CF513" s="29"/>
      <c r="CG513" s="29"/>
      <c r="CH513" s="29"/>
      <c r="CI513" s="29"/>
      <c r="CJ513" s="29"/>
      <c r="CK513" s="29"/>
      <c r="CL513" s="29"/>
      <c r="CM513" s="29"/>
      <c r="CN513" s="29"/>
      <c r="CO513" s="29"/>
      <c r="CP513" s="29"/>
      <c r="CQ513" s="29"/>
      <c r="CR513" s="29"/>
      <c r="CS513" s="29"/>
      <c r="CT513" s="29"/>
      <c r="CU513" s="29"/>
      <c r="CV513" s="29"/>
      <c r="CW513" s="29"/>
      <c r="CX513" s="29"/>
      <c r="CY513" s="29"/>
      <c r="CZ513" s="29"/>
      <c r="DA513" s="29"/>
      <c r="DB513" s="29"/>
      <c r="DC513" s="29"/>
      <c r="DD513" s="29"/>
      <c r="DE513" s="29"/>
      <c r="DF513" s="29"/>
      <c r="DG513" s="31"/>
      <c r="DH513" s="29"/>
      <c r="DI513" s="29"/>
    </row>
    <row r="514" spans="1:113" ht="15.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30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30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30"/>
      <c r="AP514" s="29"/>
      <c r="AQ514" s="29"/>
      <c r="AR514" s="29"/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  <c r="BL514" s="29"/>
      <c r="BM514" s="29"/>
      <c r="BN514" s="29"/>
      <c r="BO514" s="29"/>
      <c r="BP514" s="29"/>
      <c r="BQ514" s="29"/>
      <c r="BR514" s="29"/>
      <c r="BS514" s="29"/>
      <c r="BT514" s="29"/>
      <c r="BU514" s="29"/>
      <c r="BV514" s="29"/>
      <c r="BW514" s="29"/>
      <c r="BX514" s="29"/>
      <c r="BY514" s="29"/>
      <c r="BZ514" s="29"/>
      <c r="CA514" s="29"/>
      <c r="CB514" s="29"/>
      <c r="CC514" s="29"/>
      <c r="CD514" s="29"/>
      <c r="CE514" s="29"/>
      <c r="CF514" s="29"/>
      <c r="CG514" s="29"/>
      <c r="CH514" s="29"/>
      <c r="CI514" s="29"/>
      <c r="CJ514" s="29"/>
      <c r="CK514" s="29"/>
      <c r="CL514" s="29"/>
      <c r="CM514" s="29"/>
      <c r="CN514" s="29"/>
      <c r="CO514" s="29"/>
      <c r="CP514" s="29"/>
      <c r="CQ514" s="29"/>
      <c r="CR514" s="29"/>
      <c r="CS514" s="29"/>
      <c r="CT514" s="29"/>
      <c r="CU514" s="29"/>
      <c r="CV514" s="29"/>
      <c r="CW514" s="29"/>
      <c r="CX514" s="29"/>
      <c r="CY514" s="29"/>
      <c r="CZ514" s="29"/>
      <c r="DA514" s="29"/>
      <c r="DB514" s="29"/>
      <c r="DC514" s="29"/>
      <c r="DD514" s="29"/>
      <c r="DE514" s="29"/>
      <c r="DF514" s="29"/>
      <c r="DG514" s="31"/>
      <c r="DH514" s="29"/>
      <c r="DI514" s="29"/>
    </row>
    <row r="515" spans="1:113" ht="15.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30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30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30"/>
      <c r="AP515" s="29"/>
      <c r="AQ515" s="29"/>
      <c r="AR515" s="29"/>
      <c r="AS515" s="29"/>
      <c r="AT515" s="29"/>
      <c r="AU515" s="29"/>
      <c r="AV515" s="29"/>
      <c r="AW515" s="29"/>
      <c r="AX515" s="29"/>
      <c r="AY515" s="29"/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  <c r="BL515" s="29"/>
      <c r="BM515" s="29"/>
      <c r="BN515" s="29"/>
      <c r="BO515" s="29"/>
      <c r="BP515" s="29"/>
      <c r="BQ515" s="29"/>
      <c r="BR515" s="29"/>
      <c r="BS515" s="29"/>
      <c r="BT515" s="29"/>
      <c r="BU515" s="29"/>
      <c r="BV515" s="29"/>
      <c r="BW515" s="29"/>
      <c r="BX515" s="29"/>
      <c r="BY515" s="29"/>
      <c r="BZ515" s="29"/>
      <c r="CA515" s="29"/>
      <c r="CB515" s="29"/>
      <c r="CC515" s="29"/>
      <c r="CD515" s="29"/>
      <c r="CE515" s="29"/>
      <c r="CF515" s="29"/>
      <c r="CG515" s="29"/>
      <c r="CH515" s="29"/>
      <c r="CI515" s="29"/>
      <c r="CJ515" s="29"/>
      <c r="CK515" s="29"/>
      <c r="CL515" s="29"/>
      <c r="CM515" s="29"/>
      <c r="CN515" s="29"/>
      <c r="CO515" s="29"/>
      <c r="CP515" s="29"/>
      <c r="CQ515" s="29"/>
      <c r="CR515" s="29"/>
      <c r="CS515" s="29"/>
      <c r="CT515" s="29"/>
      <c r="CU515" s="29"/>
      <c r="CV515" s="29"/>
      <c r="CW515" s="29"/>
      <c r="CX515" s="29"/>
      <c r="CY515" s="29"/>
      <c r="CZ515" s="29"/>
      <c r="DA515" s="29"/>
      <c r="DB515" s="29"/>
      <c r="DC515" s="29"/>
      <c r="DD515" s="29"/>
      <c r="DE515" s="29"/>
      <c r="DF515" s="29"/>
      <c r="DG515" s="31"/>
      <c r="DH515" s="29"/>
      <c r="DI515" s="29"/>
    </row>
    <row r="516" spans="1:113" ht="15.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30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30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30"/>
      <c r="AP516" s="29"/>
      <c r="AQ516" s="29"/>
      <c r="AR516" s="29"/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  <c r="BL516" s="29"/>
      <c r="BM516" s="29"/>
      <c r="BN516" s="29"/>
      <c r="BO516" s="29"/>
      <c r="BP516" s="29"/>
      <c r="BQ516" s="29"/>
      <c r="BR516" s="29"/>
      <c r="BS516" s="29"/>
      <c r="BT516" s="29"/>
      <c r="BU516" s="29"/>
      <c r="BV516" s="29"/>
      <c r="BW516" s="29"/>
      <c r="BX516" s="29"/>
      <c r="BY516" s="29"/>
      <c r="BZ516" s="29"/>
      <c r="CA516" s="29"/>
      <c r="CB516" s="29"/>
      <c r="CC516" s="29"/>
      <c r="CD516" s="29"/>
      <c r="CE516" s="29"/>
      <c r="CF516" s="29"/>
      <c r="CG516" s="29"/>
      <c r="CH516" s="29"/>
      <c r="CI516" s="29"/>
      <c r="CJ516" s="29"/>
      <c r="CK516" s="29"/>
      <c r="CL516" s="29"/>
      <c r="CM516" s="29"/>
      <c r="CN516" s="29"/>
      <c r="CO516" s="29"/>
      <c r="CP516" s="29"/>
      <c r="CQ516" s="29"/>
      <c r="CR516" s="29"/>
      <c r="CS516" s="29"/>
      <c r="CT516" s="29"/>
      <c r="CU516" s="29"/>
      <c r="CV516" s="29"/>
      <c r="CW516" s="29"/>
      <c r="CX516" s="29"/>
      <c r="CY516" s="29"/>
      <c r="CZ516" s="29"/>
      <c r="DA516" s="29"/>
      <c r="DB516" s="29"/>
      <c r="DC516" s="29"/>
      <c r="DD516" s="29"/>
      <c r="DE516" s="29"/>
      <c r="DF516" s="29"/>
      <c r="DG516" s="31"/>
      <c r="DH516" s="29"/>
      <c r="DI516" s="29"/>
    </row>
    <row r="517" spans="1:113" ht="15.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30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30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30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  <c r="BL517" s="29"/>
      <c r="BM517" s="29"/>
      <c r="BN517" s="29"/>
      <c r="BO517" s="29"/>
      <c r="BP517" s="29"/>
      <c r="BQ517" s="29"/>
      <c r="BR517" s="29"/>
      <c r="BS517" s="29"/>
      <c r="BT517" s="29"/>
      <c r="BU517" s="29"/>
      <c r="BV517" s="29"/>
      <c r="BW517" s="29"/>
      <c r="BX517" s="29"/>
      <c r="BY517" s="29"/>
      <c r="BZ517" s="29"/>
      <c r="CA517" s="29"/>
      <c r="CB517" s="29"/>
      <c r="CC517" s="29"/>
      <c r="CD517" s="29"/>
      <c r="CE517" s="29"/>
      <c r="CF517" s="29"/>
      <c r="CG517" s="29"/>
      <c r="CH517" s="29"/>
      <c r="CI517" s="29"/>
      <c r="CJ517" s="29"/>
      <c r="CK517" s="29"/>
      <c r="CL517" s="29"/>
      <c r="CM517" s="29"/>
      <c r="CN517" s="29"/>
      <c r="CO517" s="29"/>
      <c r="CP517" s="29"/>
      <c r="CQ517" s="29"/>
      <c r="CR517" s="29"/>
      <c r="CS517" s="29"/>
      <c r="CT517" s="29"/>
      <c r="CU517" s="29"/>
      <c r="CV517" s="29"/>
      <c r="CW517" s="29"/>
      <c r="CX517" s="29"/>
      <c r="CY517" s="29"/>
      <c r="CZ517" s="29"/>
      <c r="DA517" s="29"/>
      <c r="DB517" s="29"/>
      <c r="DC517" s="29"/>
      <c r="DD517" s="29"/>
      <c r="DE517" s="29"/>
      <c r="DF517" s="29"/>
      <c r="DG517" s="31"/>
      <c r="DH517" s="29"/>
      <c r="DI517" s="29"/>
    </row>
    <row r="518" spans="1:113" ht="15.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30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30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30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  <c r="BM518" s="29"/>
      <c r="BN518" s="29"/>
      <c r="BO518" s="29"/>
      <c r="BP518" s="29"/>
      <c r="BQ518" s="29"/>
      <c r="BR518" s="29"/>
      <c r="BS518" s="29"/>
      <c r="BT518" s="29"/>
      <c r="BU518" s="29"/>
      <c r="BV518" s="29"/>
      <c r="BW518" s="29"/>
      <c r="BX518" s="29"/>
      <c r="BY518" s="29"/>
      <c r="BZ518" s="29"/>
      <c r="CA518" s="29"/>
      <c r="CB518" s="29"/>
      <c r="CC518" s="29"/>
      <c r="CD518" s="29"/>
      <c r="CE518" s="29"/>
      <c r="CF518" s="29"/>
      <c r="CG518" s="29"/>
      <c r="CH518" s="29"/>
      <c r="CI518" s="29"/>
      <c r="CJ518" s="29"/>
      <c r="CK518" s="29"/>
      <c r="CL518" s="29"/>
      <c r="CM518" s="29"/>
      <c r="CN518" s="29"/>
      <c r="CO518" s="29"/>
      <c r="CP518" s="29"/>
      <c r="CQ518" s="29"/>
      <c r="CR518" s="29"/>
      <c r="CS518" s="29"/>
      <c r="CT518" s="29"/>
      <c r="CU518" s="29"/>
      <c r="CV518" s="29"/>
      <c r="CW518" s="29"/>
      <c r="CX518" s="29"/>
      <c r="CY518" s="29"/>
      <c r="CZ518" s="29"/>
      <c r="DA518" s="29"/>
      <c r="DB518" s="29"/>
      <c r="DC518" s="29"/>
      <c r="DD518" s="29"/>
      <c r="DE518" s="29"/>
      <c r="DF518" s="29"/>
      <c r="DG518" s="31"/>
      <c r="DH518" s="29"/>
      <c r="DI518" s="29"/>
    </row>
    <row r="519" spans="1:113" ht="15.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30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30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30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  <c r="BM519" s="29"/>
      <c r="BN519" s="29"/>
      <c r="BO519" s="29"/>
      <c r="BP519" s="29"/>
      <c r="BQ519" s="29"/>
      <c r="BR519" s="29"/>
      <c r="BS519" s="29"/>
      <c r="BT519" s="29"/>
      <c r="BU519" s="29"/>
      <c r="BV519" s="29"/>
      <c r="BW519" s="29"/>
      <c r="BX519" s="29"/>
      <c r="BY519" s="29"/>
      <c r="BZ519" s="29"/>
      <c r="CA519" s="29"/>
      <c r="CB519" s="29"/>
      <c r="CC519" s="29"/>
      <c r="CD519" s="29"/>
      <c r="CE519" s="29"/>
      <c r="CF519" s="29"/>
      <c r="CG519" s="29"/>
      <c r="CH519" s="29"/>
      <c r="CI519" s="29"/>
      <c r="CJ519" s="29"/>
      <c r="CK519" s="29"/>
      <c r="CL519" s="29"/>
      <c r="CM519" s="29"/>
      <c r="CN519" s="29"/>
      <c r="CO519" s="29"/>
      <c r="CP519" s="29"/>
      <c r="CQ519" s="29"/>
      <c r="CR519" s="29"/>
      <c r="CS519" s="29"/>
      <c r="CT519" s="29"/>
      <c r="CU519" s="29"/>
      <c r="CV519" s="29"/>
      <c r="CW519" s="29"/>
      <c r="CX519" s="29"/>
      <c r="CY519" s="29"/>
      <c r="CZ519" s="29"/>
      <c r="DA519" s="29"/>
      <c r="DB519" s="29"/>
      <c r="DC519" s="29"/>
      <c r="DD519" s="29"/>
      <c r="DE519" s="29"/>
      <c r="DF519" s="29"/>
      <c r="DG519" s="31"/>
      <c r="DH519" s="29"/>
      <c r="DI519" s="29"/>
    </row>
    <row r="520" spans="1:113" ht="15.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30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30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30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  <c r="BM520" s="29"/>
      <c r="BN520" s="29"/>
      <c r="BO520" s="29"/>
      <c r="BP520" s="29"/>
      <c r="BQ520" s="29"/>
      <c r="BR520" s="29"/>
      <c r="BS520" s="29"/>
      <c r="BT520" s="29"/>
      <c r="BU520" s="29"/>
      <c r="BV520" s="29"/>
      <c r="BW520" s="29"/>
      <c r="BX520" s="29"/>
      <c r="BY520" s="29"/>
      <c r="BZ520" s="29"/>
      <c r="CA520" s="29"/>
      <c r="CB520" s="29"/>
      <c r="CC520" s="29"/>
      <c r="CD520" s="29"/>
      <c r="CE520" s="29"/>
      <c r="CF520" s="29"/>
      <c r="CG520" s="29"/>
      <c r="CH520" s="29"/>
      <c r="CI520" s="29"/>
      <c r="CJ520" s="29"/>
      <c r="CK520" s="29"/>
      <c r="CL520" s="29"/>
      <c r="CM520" s="29"/>
      <c r="CN520" s="29"/>
      <c r="CO520" s="29"/>
      <c r="CP520" s="29"/>
      <c r="CQ520" s="29"/>
      <c r="CR520" s="29"/>
      <c r="CS520" s="29"/>
      <c r="CT520" s="29"/>
      <c r="CU520" s="29"/>
      <c r="CV520" s="29"/>
      <c r="CW520" s="29"/>
      <c r="CX520" s="29"/>
      <c r="CY520" s="29"/>
      <c r="CZ520" s="29"/>
      <c r="DA520" s="29"/>
      <c r="DB520" s="29"/>
      <c r="DC520" s="29"/>
      <c r="DD520" s="29"/>
      <c r="DE520" s="29"/>
      <c r="DF520" s="29"/>
      <c r="DG520" s="31"/>
      <c r="DH520" s="29"/>
      <c r="DI520" s="29"/>
    </row>
    <row r="521" spans="1:113" ht="15.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30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30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30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9"/>
      <c r="BQ521" s="29"/>
      <c r="BR521" s="29"/>
      <c r="BS521" s="29"/>
      <c r="BT521" s="29"/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/>
      <c r="CF521" s="29"/>
      <c r="CG521" s="29"/>
      <c r="CH521" s="29"/>
      <c r="CI521" s="29"/>
      <c r="CJ521" s="29"/>
      <c r="CK521" s="29"/>
      <c r="CL521" s="29"/>
      <c r="CM521" s="29"/>
      <c r="CN521" s="29"/>
      <c r="CO521" s="29"/>
      <c r="CP521" s="29"/>
      <c r="CQ521" s="29"/>
      <c r="CR521" s="29"/>
      <c r="CS521" s="29"/>
      <c r="CT521" s="29"/>
      <c r="CU521" s="29"/>
      <c r="CV521" s="29"/>
      <c r="CW521" s="29"/>
      <c r="CX521" s="29"/>
      <c r="CY521" s="29"/>
      <c r="CZ521" s="29"/>
      <c r="DA521" s="29"/>
      <c r="DB521" s="29"/>
      <c r="DC521" s="29"/>
      <c r="DD521" s="29"/>
      <c r="DE521" s="29"/>
      <c r="DF521" s="29"/>
      <c r="DG521" s="31"/>
      <c r="DH521" s="29"/>
      <c r="DI521" s="29"/>
    </row>
    <row r="522" spans="1:113" ht="15.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30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30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30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9"/>
      <c r="BQ522" s="29"/>
      <c r="BR522" s="29"/>
      <c r="BS522" s="29"/>
      <c r="BT522" s="29"/>
      <c r="BU522" s="29"/>
      <c r="BV522" s="29"/>
      <c r="BW522" s="29"/>
      <c r="BX522" s="29"/>
      <c r="BY522" s="29"/>
      <c r="BZ522" s="29"/>
      <c r="CA522" s="29"/>
      <c r="CB522" s="29"/>
      <c r="CC522" s="29"/>
      <c r="CD522" s="29"/>
      <c r="CE522" s="29"/>
      <c r="CF522" s="29"/>
      <c r="CG522" s="29"/>
      <c r="CH522" s="29"/>
      <c r="CI522" s="29"/>
      <c r="CJ522" s="29"/>
      <c r="CK522" s="29"/>
      <c r="CL522" s="29"/>
      <c r="CM522" s="29"/>
      <c r="CN522" s="29"/>
      <c r="CO522" s="29"/>
      <c r="CP522" s="29"/>
      <c r="CQ522" s="29"/>
      <c r="CR522" s="29"/>
      <c r="CS522" s="29"/>
      <c r="CT522" s="29"/>
      <c r="CU522" s="29"/>
      <c r="CV522" s="29"/>
      <c r="CW522" s="29"/>
      <c r="CX522" s="29"/>
      <c r="CY522" s="29"/>
      <c r="CZ522" s="29"/>
      <c r="DA522" s="29"/>
      <c r="DB522" s="29"/>
      <c r="DC522" s="29"/>
      <c r="DD522" s="29"/>
      <c r="DE522" s="29"/>
      <c r="DF522" s="29"/>
      <c r="DG522" s="31"/>
      <c r="DH522" s="29"/>
      <c r="DI522" s="29"/>
    </row>
    <row r="523" spans="1:113" ht="15.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30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30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30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  <c r="BM523" s="29"/>
      <c r="BN523" s="29"/>
      <c r="BO523" s="29"/>
      <c r="BP523" s="29"/>
      <c r="BQ523" s="29"/>
      <c r="BR523" s="29"/>
      <c r="BS523" s="29"/>
      <c r="BT523" s="29"/>
      <c r="BU523" s="29"/>
      <c r="BV523" s="29"/>
      <c r="BW523" s="29"/>
      <c r="BX523" s="29"/>
      <c r="BY523" s="29"/>
      <c r="BZ523" s="29"/>
      <c r="CA523" s="29"/>
      <c r="CB523" s="29"/>
      <c r="CC523" s="29"/>
      <c r="CD523" s="29"/>
      <c r="CE523" s="29"/>
      <c r="CF523" s="29"/>
      <c r="CG523" s="29"/>
      <c r="CH523" s="29"/>
      <c r="CI523" s="29"/>
      <c r="CJ523" s="29"/>
      <c r="CK523" s="29"/>
      <c r="CL523" s="29"/>
      <c r="CM523" s="29"/>
      <c r="CN523" s="29"/>
      <c r="CO523" s="29"/>
      <c r="CP523" s="29"/>
      <c r="CQ523" s="29"/>
      <c r="CR523" s="29"/>
      <c r="CS523" s="29"/>
      <c r="CT523" s="29"/>
      <c r="CU523" s="29"/>
      <c r="CV523" s="29"/>
      <c r="CW523" s="29"/>
      <c r="CX523" s="29"/>
      <c r="CY523" s="29"/>
      <c r="CZ523" s="29"/>
      <c r="DA523" s="29"/>
      <c r="DB523" s="29"/>
      <c r="DC523" s="29"/>
      <c r="DD523" s="29"/>
      <c r="DE523" s="29"/>
      <c r="DF523" s="29"/>
      <c r="DG523" s="31"/>
      <c r="DH523" s="29"/>
      <c r="DI523" s="29"/>
    </row>
    <row r="524" spans="1:113" ht="15.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30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30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30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9"/>
      <c r="BQ524" s="29"/>
      <c r="BR524" s="29"/>
      <c r="BS524" s="29"/>
      <c r="BT524" s="29"/>
      <c r="BU524" s="29"/>
      <c r="BV524" s="29"/>
      <c r="BW524" s="29"/>
      <c r="BX524" s="29"/>
      <c r="BY524" s="29"/>
      <c r="BZ524" s="29"/>
      <c r="CA524" s="29"/>
      <c r="CB524" s="29"/>
      <c r="CC524" s="29"/>
      <c r="CD524" s="29"/>
      <c r="CE524" s="29"/>
      <c r="CF524" s="29"/>
      <c r="CG524" s="29"/>
      <c r="CH524" s="29"/>
      <c r="CI524" s="29"/>
      <c r="CJ524" s="29"/>
      <c r="CK524" s="29"/>
      <c r="CL524" s="29"/>
      <c r="CM524" s="29"/>
      <c r="CN524" s="29"/>
      <c r="CO524" s="29"/>
      <c r="CP524" s="29"/>
      <c r="CQ524" s="29"/>
      <c r="CR524" s="29"/>
      <c r="CS524" s="29"/>
      <c r="CT524" s="29"/>
      <c r="CU524" s="29"/>
      <c r="CV524" s="29"/>
      <c r="CW524" s="29"/>
      <c r="CX524" s="29"/>
      <c r="CY524" s="29"/>
      <c r="CZ524" s="29"/>
      <c r="DA524" s="29"/>
      <c r="DB524" s="29"/>
      <c r="DC524" s="29"/>
      <c r="DD524" s="29"/>
      <c r="DE524" s="29"/>
      <c r="DF524" s="29"/>
      <c r="DG524" s="31"/>
      <c r="DH524" s="29"/>
      <c r="DI524" s="29"/>
    </row>
    <row r="525" spans="1:113" ht="15.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30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30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30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  <c r="BM525" s="29"/>
      <c r="BN525" s="29"/>
      <c r="BO525" s="29"/>
      <c r="BP525" s="29"/>
      <c r="BQ525" s="29"/>
      <c r="BR525" s="29"/>
      <c r="BS525" s="29"/>
      <c r="BT525" s="29"/>
      <c r="BU525" s="29"/>
      <c r="BV525" s="29"/>
      <c r="BW525" s="29"/>
      <c r="BX525" s="29"/>
      <c r="BY525" s="29"/>
      <c r="BZ525" s="29"/>
      <c r="CA525" s="29"/>
      <c r="CB525" s="29"/>
      <c r="CC525" s="29"/>
      <c r="CD525" s="29"/>
      <c r="CE525" s="29"/>
      <c r="CF525" s="29"/>
      <c r="CG525" s="29"/>
      <c r="CH525" s="29"/>
      <c r="CI525" s="29"/>
      <c r="CJ525" s="29"/>
      <c r="CK525" s="29"/>
      <c r="CL525" s="29"/>
      <c r="CM525" s="29"/>
      <c r="CN525" s="29"/>
      <c r="CO525" s="29"/>
      <c r="CP525" s="29"/>
      <c r="CQ525" s="29"/>
      <c r="CR525" s="29"/>
      <c r="CS525" s="29"/>
      <c r="CT525" s="29"/>
      <c r="CU525" s="29"/>
      <c r="CV525" s="29"/>
      <c r="CW525" s="29"/>
      <c r="CX525" s="29"/>
      <c r="CY525" s="29"/>
      <c r="CZ525" s="29"/>
      <c r="DA525" s="29"/>
      <c r="DB525" s="29"/>
      <c r="DC525" s="29"/>
      <c r="DD525" s="29"/>
      <c r="DE525" s="29"/>
      <c r="DF525" s="29"/>
      <c r="DG525" s="31"/>
      <c r="DH525" s="29"/>
      <c r="DI525" s="29"/>
    </row>
    <row r="526" spans="1:113" ht="15.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30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30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30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9"/>
      <c r="BQ526" s="29"/>
      <c r="BR526" s="29"/>
      <c r="BS526" s="29"/>
      <c r="BT526" s="29"/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/>
      <c r="CF526" s="29"/>
      <c r="CG526" s="29"/>
      <c r="CH526" s="29"/>
      <c r="CI526" s="29"/>
      <c r="CJ526" s="29"/>
      <c r="CK526" s="29"/>
      <c r="CL526" s="29"/>
      <c r="CM526" s="29"/>
      <c r="CN526" s="29"/>
      <c r="CO526" s="29"/>
      <c r="CP526" s="29"/>
      <c r="CQ526" s="29"/>
      <c r="CR526" s="29"/>
      <c r="CS526" s="29"/>
      <c r="CT526" s="29"/>
      <c r="CU526" s="29"/>
      <c r="CV526" s="29"/>
      <c r="CW526" s="29"/>
      <c r="CX526" s="29"/>
      <c r="CY526" s="29"/>
      <c r="CZ526" s="29"/>
      <c r="DA526" s="29"/>
      <c r="DB526" s="29"/>
      <c r="DC526" s="29"/>
      <c r="DD526" s="29"/>
      <c r="DE526" s="29"/>
      <c r="DF526" s="29"/>
      <c r="DG526" s="31"/>
      <c r="DH526" s="29"/>
      <c r="DI526" s="29"/>
    </row>
    <row r="527" spans="1:113" ht="15.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30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30"/>
      <c r="AE527" s="29"/>
      <c r="AF527" s="29"/>
      <c r="AG527" s="29"/>
      <c r="AH527" s="29"/>
      <c r="AI527" s="29"/>
      <c r="AJ527" s="29"/>
      <c r="AK527" s="29"/>
      <c r="AL527" s="29"/>
      <c r="AM527" s="29"/>
      <c r="AN527" s="29"/>
      <c r="AO527" s="30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G527" s="29"/>
      <c r="BH527" s="29"/>
      <c r="BI527" s="29"/>
      <c r="BJ527" s="29"/>
      <c r="BK527" s="29"/>
      <c r="BL527" s="29"/>
      <c r="BM527" s="29"/>
      <c r="BN527" s="29"/>
      <c r="BO527" s="29"/>
      <c r="BP527" s="29"/>
      <c r="BQ527" s="29"/>
      <c r="BR527" s="29"/>
      <c r="BS527" s="29"/>
      <c r="BT527" s="29"/>
      <c r="BU527" s="29"/>
      <c r="BV527" s="29"/>
      <c r="BW527" s="29"/>
      <c r="BX527" s="29"/>
      <c r="BY527" s="29"/>
      <c r="BZ527" s="29"/>
      <c r="CA527" s="29"/>
      <c r="CB527" s="29"/>
      <c r="CC527" s="29"/>
      <c r="CD527" s="29"/>
      <c r="CE527" s="29"/>
      <c r="CF527" s="29"/>
      <c r="CG527" s="29"/>
      <c r="CH527" s="29"/>
      <c r="CI527" s="29"/>
      <c r="CJ527" s="29"/>
      <c r="CK527" s="29"/>
      <c r="CL527" s="29"/>
      <c r="CM527" s="29"/>
      <c r="CN527" s="29"/>
      <c r="CO527" s="29"/>
      <c r="CP527" s="29"/>
      <c r="CQ527" s="29"/>
      <c r="CR527" s="29"/>
      <c r="CS527" s="29"/>
      <c r="CT527" s="29"/>
      <c r="CU527" s="29"/>
      <c r="CV527" s="29"/>
      <c r="CW527" s="29"/>
      <c r="CX527" s="29"/>
      <c r="CY527" s="29"/>
      <c r="CZ527" s="29"/>
      <c r="DA527" s="29"/>
      <c r="DB527" s="29"/>
      <c r="DC527" s="29"/>
      <c r="DD527" s="29"/>
      <c r="DE527" s="29"/>
      <c r="DF527" s="29"/>
      <c r="DG527" s="31"/>
      <c r="DH527" s="29"/>
      <c r="DI527" s="29"/>
    </row>
    <row r="528" spans="1:113" ht="15.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30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30"/>
      <c r="AE528" s="29"/>
      <c r="AF528" s="29"/>
      <c r="AG528" s="29"/>
      <c r="AH528" s="29"/>
      <c r="AI528" s="29"/>
      <c r="AJ528" s="29"/>
      <c r="AK528" s="29"/>
      <c r="AL528" s="29"/>
      <c r="AM528" s="29"/>
      <c r="AN528" s="29"/>
      <c r="AO528" s="30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G528" s="29"/>
      <c r="BH528" s="29"/>
      <c r="BI528" s="29"/>
      <c r="BJ528" s="29"/>
      <c r="BK528" s="29"/>
      <c r="BL528" s="29"/>
      <c r="BM528" s="29"/>
      <c r="BN528" s="29"/>
      <c r="BO528" s="29"/>
      <c r="BP528" s="29"/>
      <c r="BQ528" s="29"/>
      <c r="BR528" s="29"/>
      <c r="BS528" s="29"/>
      <c r="BT528" s="29"/>
      <c r="BU528" s="29"/>
      <c r="BV528" s="29"/>
      <c r="BW528" s="29"/>
      <c r="BX528" s="29"/>
      <c r="BY528" s="29"/>
      <c r="BZ528" s="29"/>
      <c r="CA528" s="29"/>
      <c r="CB528" s="29"/>
      <c r="CC528" s="29"/>
      <c r="CD528" s="29"/>
      <c r="CE528" s="29"/>
      <c r="CF528" s="29"/>
      <c r="CG528" s="29"/>
      <c r="CH528" s="29"/>
      <c r="CI528" s="29"/>
      <c r="CJ528" s="29"/>
      <c r="CK528" s="29"/>
      <c r="CL528" s="29"/>
      <c r="CM528" s="29"/>
      <c r="CN528" s="29"/>
      <c r="CO528" s="29"/>
      <c r="CP528" s="29"/>
      <c r="CQ528" s="29"/>
      <c r="CR528" s="29"/>
      <c r="CS528" s="29"/>
      <c r="CT528" s="29"/>
      <c r="CU528" s="29"/>
      <c r="CV528" s="29"/>
      <c r="CW528" s="29"/>
      <c r="CX528" s="29"/>
      <c r="CY528" s="29"/>
      <c r="CZ528" s="29"/>
      <c r="DA528" s="29"/>
      <c r="DB528" s="29"/>
      <c r="DC528" s="29"/>
      <c r="DD528" s="29"/>
      <c r="DE528" s="29"/>
      <c r="DF528" s="29"/>
      <c r="DG528" s="31"/>
      <c r="DH528" s="29"/>
      <c r="DI528" s="29"/>
    </row>
    <row r="529" spans="1:113" ht="15.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30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30"/>
      <c r="AE529" s="29"/>
      <c r="AF529" s="29"/>
      <c r="AG529" s="29"/>
      <c r="AH529" s="29"/>
      <c r="AI529" s="29"/>
      <c r="AJ529" s="29"/>
      <c r="AK529" s="29"/>
      <c r="AL529" s="29"/>
      <c r="AM529" s="29"/>
      <c r="AN529" s="29"/>
      <c r="AO529" s="30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G529" s="29"/>
      <c r="BH529" s="29"/>
      <c r="BI529" s="29"/>
      <c r="BJ529" s="29"/>
      <c r="BK529" s="29"/>
      <c r="BL529" s="29"/>
      <c r="BM529" s="29"/>
      <c r="BN529" s="29"/>
      <c r="BO529" s="29"/>
      <c r="BP529" s="29"/>
      <c r="BQ529" s="29"/>
      <c r="BR529" s="29"/>
      <c r="BS529" s="29"/>
      <c r="BT529" s="29"/>
      <c r="BU529" s="29"/>
      <c r="BV529" s="29"/>
      <c r="BW529" s="29"/>
      <c r="BX529" s="29"/>
      <c r="BY529" s="29"/>
      <c r="BZ529" s="29"/>
      <c r="CA529" s="29"/>
      <c r="CB529" s="29"/>
      <c r="CC529" s="29"/>
      <c r="CD529" s="29"/>
      <c r="CE529" s="29"/>
      <c r="CF529" s="29"/>
      <c r="CG529" s="29"/>
      <c r="CH529" s="29"/>
      <c r="CI529" s="29"/>
      <c r="CJ529" s="29"/>
      <c r="CK529" s="29"/>
      <c r="CL529" s="29"/>
      <c r="CM529" s="29"/>
      <c r="CN529" s="29"/>
      <c r="CO529" s="29"/>
      <c r="CP529" s="29"/>
      <c r="CQ529" s="29"/>
      <c r="CR529" s="29"/>
      <c r="CS529" s="29"/>
      <c r="CT529" s="29"/>
      <c r="CU529" s="29"/>
      <c r="CV529" s="29"/>
      <c r="CW529" s="29"/>
      <c r="CX529" s="29"/>
      <c r="CY529" s="29"/>
      <c r="CZ529" s="29"/>
      <c r="DA529" s="29"/>
      <c r="DB529" s="29"/>
      <c r="DC529" s="29"/>
      <c r="DD529" s="29"/>
      <c r="DE529" s="29"/>
      <c r="DF529" s="29"/>
      <c r="DG529" s="31"/>
      <c r="DH529" s="29"/>
      <c r="DI529" s="29"/>
    </row>
    <row r="530" spans="1:113" ht="15.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30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30"/>
      <c r="AE530" s="29"/>
      <c r="AF530" s="29"/>
      <c r="AG530" s="29"/>
      <c r="AH530" s="29"/>
      <c r="AI530" s="29"/>
      <c r="AJ530" s="29"/>
      <c r="AK530" s="29"/>
      <c r="AL530" s="29"/>
      <c r="AM530" s="29"/>
      <c r="AN530" s="29"/>
      <c r="AO530" s="30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G530" s="29"/>
      <c r="BH530" s="29"/>
      <c r="BI530" s="29"/>
      <c r="BJ530" s="29"/>
      <c r="BK530" s="29"/>
      <c r="BL530" s="29"/>
      <c r="BM530" s="29"/>
      <c r="BN530" s="29"/>
      <c r="BO530" s="29"/>
      <c r="BP530" s="29"/>
      <c r="BQ530" s="29"/>
      <c r="BR530" s="29"/>
      <c r="BS530" s="29"/>
      <c r="BT530" s="29"/>
      <c r="BU530" s="29"/>
      <c r="BV530" s="29"/>
      <c r="BW530" s="29"/>
      <c r="BX530" s="29"/>
      <c r="BY530" s="29"/>
      <c r="BZ530" s="29"/>
      <c r="CA530" s="29"/>
      <c r="CB530" s="29"/>
      <c r="CC530" s="29"/>
      <c r="CD530" s="29"/>
      <c r="CE530" s="29"/>
      <c r="CF530" s="29"/>
      <c r="CG530" s="29"/>
      <c r="CH530" s="29"/>
      <c r="CI530" s="29"/>
      <c r="CJ530" s="29"/>
      <c r="CK530" s="29"/>
      <c r="CL530" s="29"/>
      <c r="CM530" s="29"/>
      <c r="CN530" s="29"/>
      <c r="CO530" s="29"/>
      <c r="CP530" s="29"/>
      <c r="CQ530" s="29"/>
      <c r="CR530" s="29"/>
      <c r="CS530" s="29"/>
      <c r="CT530" s="29"/>
      <c r="CU530" s="29"/>
      <c r="CV530" s="29"/>
      <c r="CW530" s="29"/>
      <c r="CX530" s="29"/>
      <c r="CY530" s="29"/>
      <c r="CZ530" s="29"/>
      <c r="DA530" s="29"/>
      <c r="DB530" s="29"/>
      <c r="DC530" s="29"/>
      <c r="DD530" s="29"/>
      <c r="DE530" s="29"/>
      <c r="DF530" s="29"/>
      <c r="DG530" s="31"/>
      <c r="DH530" s="29"/>
      <c r="DI530" s="29"/>
    </row>
    <row r="531" spans="1:113" ht="15.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30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30"/>
      <c r="AE531" s="29"/>
      <c r="AF531" s="29"/>
      <c r="AG531" s="29"/>
      <c r="AH531" s="29"/>
      <c r="AI531" s="29"/>
      <c r="AJ531" s="29"/>
      <c r="AK531" s="29"/>
      <c r="AL531" s="29"/>
      <c r="AM531" s="29"/>
      <c r="AN531" s="29"/>
      <c r="AO531" s="30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G531" s="29"/>
      <c r="BH531" s="29"/>
      <c r="BI531" s="29"/>
      <c r="BJ531" s="29"/>
      <c r="BK531" s="29"/>
      <c r="BL531" s="29"/>
      <c r="BM531" s="29"/>
      <c r="BN531" s="29"/>
      <c r="BO531" s="29"/>
      <c r="BP531" s="29"/>
      <c r="BQ531" s="29"/>
      <c r="BR531" s="29"/>
      <c r="BS531" s="29"/>
      <c r="BT531" s="29"/>
      <c r="BU531" s="29"/>
      <c r="BV531" s="29"/>
      <c r="BW531" s="29"/>
      <c r="BX531" s="29"/>
      <c r="BY531" s="29"/>
      <c r="BZ531" s="29"/>
      <c r="CA531" s="29"/>
      <c r="CB531" s="29"/>
      <c r="CC531" s="29"/>
      <c r="CD531" s="29"/>
      <c r="CE531" s="29"/>
      <c r="CF531" s="29"/>
      <c r="CG531" s="29"/>
      <c r="CH531" s="29"/>
      <c r="CI531" s="29"/>
      <c r="CJ531" s="29"/>
      <c r="CK531" s="29"/>
      <c r="CL531" s="29"/>
      <c r="CM531" s="29"/>
      <c r="CN531" s="29"/>
      <c r="CO531" s="29"/>
      <c r="CP531" s="29"/>
      <c r="CQ531" s="29"/>
      <c r="CR531" s="29"/>
      <c r="CS531" s="29"/>
      <c r="CT531" s="29"/>
      <c r="CU531" s="29"/>
      <c r="CV531" s="29"/>
      <c r="CW531" s="29"/>
      <c r="CX531" s="29"/>
      <c r="CY531" s="29"/>
      <c r="CZ531" s="29"/>
      <c r="DA531" s="29"/>
      <c r="DB531" s="29"/>
      <c r="DC531" s="29"/>
      <c r="DD531" s="29"/>
      <c r="DE531" s="29"/>
      <c r="DF531" s="29"/>
      <c r="DG531" s="31"/>
      <c r="DH531" s="29"/>
      <c r="DI531" s="29"/>
    </row>
    <row r="532" spans="1:113" ht="15.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30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30"/>
      <c r="AE532" s="29"/>
      <c r="AF532" s="29"/>
      <c r="AG532" s="29"/>
      <c r="AH532" s="29"/>
      <c r="AI532" s="29"/>
      <c r="AJ532" s="29"/>
      <c r="AK532" s="29"/>
      <c r="AL532" s="29"/>
      <c r="AM532" s="29"/>
      <c r="AN532" s="29"/>
      <c r="AO532" s="30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G532" s="29"/>
      <c r="BH532" s="29"/>
      <c r="BI532" s="29"/>
      <c r="BJ532" s="29"/>
      <c r="BK532" s="29"/>
      <c r="BL532" s="29"/>
      <c r="BM532" s="29"/>
      <c r="BN532" s="29"/>
      <c r="BO532" s="29"/>
      <c r="BP532" s="29"/>
      <c r="BQ532" s="29"/>
      <c r="BR532" s="29"/>
      <c r="BS532" s="29"/>
      <c r="BT532" s="29"/>
      <c r="BU532" s="29"/>
      <c r="BV532" s="29"/>
      <c r="BW532" s="29"/>
      <c r="BX532" s="29"/>
      <c r="BY532" s="29"/>
      <c r="BZ532" s="29"/>
      <c r="CA532" s="29"/>
      <c r="CB532" s="29"/>
      <c r="CC532" s="29"/>
      <c r="CD532" s="29"/>
      <c r="CE532" s="29"/>
      <c r="CF532" s="29"/>
      <c r="CG532" s="29"/>
      <c r="CH532" s="29"/>
      <c r="CI532" s="29"/>
      <c r="CJ532" s="29"/>
      <c r="CK532" s="29"/>
      <c r="CL532" s="29"/>
      <c r="CM532" s="29"/>
      <c r="CN532" s="29"/>
      <c r="CO532" s="29"/>
      <c r="CP532" s="29"/>
      <c r="CQ532" s="29"/>
      <c r="CR532" s="29"/>
      <c r="CS532" s="29"/>
      <c r="CT532" s="29"/>
      <c r="CU532" s="29"/>
      <c r="CV532" s="29"/>
      <c r="CW532" s="29"/>
      <c r="CX532" s="29"/>
      <c r="CY532" s="29"/>
      <c r="CZ532" s="29"/>
      <c r="DA532" s="29"/>
      <c r="DB532" s="29"/>
      <c r="DC532" s="29"/>
      <c r="DD532" s="29"/>
      <c r="DE532" s="29"/>
      <c r="DF532" s="29"/>
      <c r="DG532" s="31"/>
      <c r="DH532" s="29"/>
      <c r="DI532" s="29"/>
    </row>
    <row r="533" spans="1:113" ht="15.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30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30"/>
      <c r="AE533" s="29"/>
      <c r="AF533" s="29"/>
      <c r="AG533" s="29"/>
      <c r="AH533" s="29"/>
      <c r="AI533" s="29"/>
      <c r="AJ533" s="29"/>
      <c r="AK533" s="29"/>
      <c r="AL533" s="29"/>
      <c r="AM533" s="29"/>
      <c r="AN533" s="29"/>
      <c r="AO533" s="30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G533" s="29"/>
      <c r="BH533" s="29"/>
      <c r="BI533" s="29"/>
      <c r="BJ533" s="29"/>
      <c r="BK533" s="29"/>
      <c r="BL533" s="29"/>
      <c r="BM533" s="29"/>
      <c r="BN533" s="29"/>
      <c r="BO533" s="29"/>
      <c r="BP533" s="29"/>
      <c r="BQ533" s="29"/>
      <c r="BR533" s="29"/>
      <c r="BS533" s="29"/>
      <c r="BT533" s="29"/>
      <c r="BU533" s="29"/>
      <c r="BV533" s="29"/>
      <c r="BW533" s="29"/>
      <c r="BX533" s="29"/>
      <c r="BY533" s="29"/>
      <c r="BZ533" s="29"/>
      <c r="CA533" s="29"/>
      <c r="CB533" s="29"/>
      <c r="CC533" s="29"/>
      <c r="CD533" s="29"/>
      <c r="CE533" s="29"/>
      <c r="CF533" s="29"/>
      <c r="CG533" s="29"/>
      <c r="CH533" s="29"/>
      <c r="CI533" s="29"/>
      <c r="CJ533" s="29"/>
      <c r="CK533" s="29"/>
      <c r="CL533" s="29"/>
      <c r="CM533" s="29"/>
      <c r="CN533" s="29"/>
      <c r="CO533" s="29"/>
      <c r="CP533" s="29"/>
      <c r="CQ533" s="29"/>
      <c r="CR533" s="29"/>
      <c r="CS533" s="29"/>
      <c r="CT533" s="29"/>
      <c r="CU533" s="29"/>
      <c r="CV533" s="29"/>
      <c r="CW533" s="29"/>
      <c r="CX533" s="29"/>
      <c r="CY533" s="29"/>
      <c r="CZ533" s="29"/>
      <c r="DA533" s="29"/>
      <c r="DB533" s="29"/>
      <c r="DC533" s="29"/>
      <c r="DD533" s="29"/>
      <c r="DE533" s="29"/>
      <c r="DF533" s="29"/>
      <c r="DG533" s="31"/>
      <c r="DH533" s="29"/>
      <c r="DI533" s="29"/>
    </row>
    <row r="534" spans="1:113" ht="15.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30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30"/>
      <c r="AE534" s="29"/>
      <c r="AF534" s="29"/>
      <c r="AG534" s="29"/>
      <c r="AH534" s="29"/>
      <c r="AI534" s="29"/>
      <c r="AJ534" s="29"/>
      <c r="AK534" s="29"/>
      <c r="AL534" s="29"/>
      <c r="AM534" s="29"/>
      <c r="AN534" s="29"/>
      <c r="AO534" s="30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G534" s="29"/>
      <c r="BH534" s="29"/>
      <c r="BI534" s="29"/>
      <c r="BJ534" s="29"/>
      <c r="BK534" s="29"/>
      <c r="BL534" s="29"/>
      <c r="BM534" s="29"/>
      <c r="BN534" s="29"/>
      <c r="BO534" s="29"/>
      <c r="BP534" s="29"/>
      <c r="BQ534" s="29"/>
      <c r="BR534" s="29"/>
      <c r="BS534" s="29"/>
      <c r="BT534" s="29"/>
      <c r="BU534" s="29"/>
      <c r="BV534" s="29"/>
      <c r="BW534" s="29"/>
      <c r="BX534" s="29"/>
      <c r="BY534" s="29"/>
      <c r="BZ534" s="29"/>
      <c r="CA534" s="29"/>
      <c r="CB534" s="29"/>
      <c r="CC534" s="29"/>
      <c r="CD534" s="29"/>
      <c r="CE534" s="29"/>
      <c r="CF534" s="29"/>
      <c r="CG534" s="29"/>
      <c r="CH534" s="29"/>
      <c r="CI534" s="29"/>
      <c r="CJ534" s="29"/>
      <c r="CK534" s="29"/>
      <c r="CL534" s="29"/>
      <c r="CM534" s="29"/>
      <c r="CN534" s="29"/>
      <c r="CO534" s="29"/>
      <c r="CP534" s="29"/>
      <c r="CQ534" s="29"/>
      <c r="CR534" s="29"/>
      <c r="CS534" s="29"/>
      <c r="CT534" s="29"/>
      <c r="CU534" s="29"/>
      <c r="CV534" s="29"/>
      <c r="CW534" s="29"/>
      <c r="CX534" s="29"/>
      <c r="CY534" s="29"/>
      <c r="CZ534" s="29"/>
      <c r="DA534" s="29"/>
      <c r="DB534" s="29"/>
      <c r="DC534" s="29"/>
      <c r="DD534" s="29"/>
      <c r="DE534" s="29"/>
      <c r="DF534" s="29"/>
      <c r="DG534" s="31"/>
      <c r="DH534" s="29"/>
      <c r="DI534" s="29"/>
    </row>
    <row r="535" spans="1:113" ht="15.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30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30"/>
      <c r="AE535" s="29"/>
      <c r="AF535" s="29"/>
      <c r="AG535" s="29"/>
      <c r="AH535" s="29"/>
      <c r="AI535" s="29"/>
      <c r="AJ535" s="29"/>
      <c r="AK535" s="29"/>
      <c r="AL535" s="29"/>
      <c r="AM535" s="29"/>
      <c r="AN535" s="29"/>
      <c r="AO535" s="30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G535" s="29"/>
      <c r="BH535" s="29"/>
      <c r="BI535" s="29"/>
      <c r="BJ535" s="29"/>
      <c r="BK535" s="29"/>
      <c r="BL535" s="29"/>
      <c r="BM535" s="29"/>
      <c r="BN535" s="29"/>
      <c r="BO535" s="29"/>
      <c r="BP535" s="29"/>
      <c r="BQ535" s="29"/>
      <c r="BR535" s="29"/>
      <c r="BS535" s="29"/>
      <c r="BT535" s="29"/>
      <c r="BU535" s="29"/>
      <c r="BV535" s="29"/>
      <c r="BW535" s="29"/>
      <c r="BX535" s="29"/>
      <c r="BY535" s="29"/>
      <c r="BZ535" s="29"/>
      <c r="CA535" s="29"/>
      <c r="CB535" s="29"/>
      <c r="CC535" s="29"/>
      <c r="CD535" s="29"/>
      <c r="CE535" s="29"/>
      <c r="CF535" s="29"/>
      <c r="CG535" s="29"/>
      <c r="CH535" s="29"/>
      <c r="CI535" s="29"/>
      <c r="CJ535" s="29"/>
      <c r="CK535" s="29"/>
      <c r="CL535" s="29"/>
      <c r="CM535" s="29"/>
      <c r="CN535" s="29"/>
      <c r="CO535" s="29"/>
      <c r="CP535" s="29"/>
      <c r="CQ535" s="29"/>
      <c r="CR535" s="29"/>
      <c r="CS535" s="29"/>
      <c r="CT535" s="29"/>
      <c r="CU535" s="29"/>
      <c r="CV535" s="29"/>
      <c r="CW535" s="29"/>
      <c r="CX535" s="29"/>
      <c r="CY535" s="29"/>
      <c r="CZ535" s="29"/>
      <c r="DA535" s="29"/>
      <c r="DB535" s="29"/>
      <c r="DC535" s="29"/>
      <c r="DD535" s="29"/>
      <c r="DE535" s="29"/>
      <c r="DF535" s="29"/>
      <c r="DG535" s="31"/>
      <c r="DH535" s="29"/>
      <c r="DI535" s="29"/>
    </row>
    <row r="536" spans="1:113" ht="15.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30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30"/>
      <c r="AE536" s="29"/>
      <c r="AF536" s="29"/>
      <c r="AG536" s="29"/>
      <c r="AH536" s="29"/>
      <c r="AI536" s="29"/>
      <c r="AJ536" s="29"/>
      <c r="AK536" s="29"/>
      <c r="AL536" s="29"/>
      <c r="AM536" s="29"/>
      <c r="AN536" s="29"/>
      <c r="AO536" s="30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G536" s="29"/>
      <c r="BH536" s="29"/>
      <c r="BI536" s="29"/>
      <c r="BJ536" s="29"/>
      <c r="BK536" s="29"/>
      <c r="BL536" s="29"/>
      <c r="BM536" s="29"/>
      <c r="BN536" s="29"/>
      <c r="BO536" s="29"/>
      <c r="BP536" s="29"/>
      <c r="BQ536" s="29"/>
      <c r="BR536" s="29"/>
      <c r="BS536" s="29"/>
      <c r="BT536" s="29"/>
      <c r="BU536" s="29"/>
      <c r="BV536" s="29"/>
      <c r="BW536" s="29"/>
      <c r="BX536" s="29"/>
      <c r="BY536" s="29"/>
      <c r="BZ536" s="29"/>
      <c r="CA536" s="29"/>
      <c r="CB536" s="29"/>
      <c r="CC536" s="29"/>
      <c r="CD536" s="29"/>
      <c r="CE536" s="29"/>
      <c r="CF536" s="29"/>
      <c r="CG536" s="29"/>
      <c r="CH536" s="29"/>
      <c r="CI536" s="29"/>
      <c r="CJ536" s="29"/>
      <c r="CK536" s="29"/>
      <c r="CL536" s="29"/>
      <c r="CM536" s="29"/>
      <c r="CN536" s="29"/>
      <c r="CO536" s="29"/>
      <c r="CP536" s="29"/>
      <c r="CQ536" s="29"/>
      <c r="CR536" s="29"/>
      <c r="CS536" s="29"/>
      <c r="CT536" s="29"/>
      <c r="CU536" s="29"/>
      <c r="CV536" s="29"/>
      <c r="CW536" s="29"/>
      <c r="CX536" s="29"/>
      <c r="CY536" s="29"/>
      <c r="CZ536" s="29"/>
      <c r="DA536" s="29"/>
      <c r="DB536" s="29"/>
      <c r="DC536" s="29"/>
      <c r="DD536" s="29"/>
      <c r="DE536" s="29"/>
      <c r="DF536" s="29"/>
      <c r="DG536" s="31"/>
      <c r="DH536" s="29"/>
      <c r="DI536" s="29"/>
    </row>
    <row r="537" spans="1:113" ht="15.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30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30"/>
      <c r="AE537" s="29"/>
      <c r="AF537" s="29"/>
      <c r="AG537" s="29"/>
      <c r="AH537" s="29"/>
      <c r="AI537" s="29"/>
      <c r="AJ537" s="29"/>
      <c r="AK537" s="29"/>
      <c r="AL537" s="29"/>
      <c r="AM537" s="29"/>
      <c r="AN537" s="29"/>
      <c r="AO537" s="30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G537" s="29"/>
      <c r="BH537" s="29"/>
      <c r="BI537" s="29"/>
      <c r="BJ537" s="29"/>
      <c r="BK537" s="29"/>
      <c r="BL537" s="29"/>
      <c r="BM537" s="29"/>
      <c r="BN537" s="29"/>
      <c r="BO537" s="29"/>
      <c r="BP537" s="29"/>
      <c r="BQ537" s="29"/>
      <c r="BR537" s="29"/>
      <c r="BS537" s="29"/>
      <c r="BT537" s="29"/>
      <c r="BU537" s="29"/>
      <c r="BV537" s="29"/>
      <c r="BW537" s="29"/>
      <c r="BX537" s="29"/>
      <c r="BY537" s="29"/>
      <c r="BZ537" s="29"/>
      <c r="CA537" s="29"/>
      <c r="CB537" s="29"/>
      <c r="CC537" s="29"/>
      <c r="CD537" s="29"/>
      <c r="CE537" s="29"/>
      <c r="CF537" s="29"/>
      <c r="CG537" s="29"/>
      <c r="CH537" s="29"/>
      <c r="CI537" s="29"/>
      <c r="CJ537" s="29"/>
      <c r="CK537" s="29"/>
      <c r="CL537" s="29"/>
      <c r="CM537" s="29"/>
      <c r="CN537" s="29"/>
      <c r="CO537" s="29"/>
      <c r="CP537" s="29"/>
      <c r="CQ537" s="29"/>
      <c r="CR537" s="29"/>
      <c r="CS537" s="29"/>
      <c r="CT537" s="29"/>
      <c r="CU537" s="29"/>
      <c r="CV537" s="29"/>
      <c r="CW537" s="29"/>
      <c r="CX537" s="29"/>
      <c r="CY537" s="29"/>
      <c r="CZ537" s="29"/>
      <c r="DA537" s="29"/>
      <c r="DB537" s="29"/>
      <c r="DC537" s="29"/>
      <c r="DD537" s="29"/>
      <c r="DE537" s="29"/>
      <c r="DF537" s="29"/>
      <c r="DG537" s="31"/>
      <c r="DH537" s="29"/>
      <c r="DI537" s="29"/>
    </row>
    <row r="538" spans="1:113" ht="15.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30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30"/>
      <c r="AE538" s="29"/>
      <c r="AF538" s="29"/>
      <c r="AG538" s="29"/>
      <c r="AH538" s="29"/>
      <c r="AI538" s="29"/>
      <c r="AJ538" s="29"/>
      <c r="AK538" s="29"/>
      <c r="AL538" s="29"/>
      <c r="AM538" s="29"/>
      <c r="AN538" s="29"/>
      <c r="AO538" s="30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G538" s="29"/>
      <c r="BH538" s="29"/>
      <c r="BI538" s="29"/>
      <c r="BJ538" s="29"/>
      <c r="BK538" s="29"/>
      <c r="BL538" s="29"/>
      <c r="BM538" s="29"/>
      <c r="BN538" s="29"/>
      <c r="BO538" s="29"/>
      <c r="BP538" s="29"/>
      <c r="BQ538" s="29"/>
      <c r="BR538" s="29"/>
      <c r="BS538" s="29"/>
      <c r="BT538" s="29"/>
      <c r="BU538" s="29"/>
      <c r="BV538" s="29"/>
      <c r="BW538" s="29"/>
      <c r="BX538" s="29"/>
      <c r="BY538" s="29"/>
      <c r="BZ538" s="29"/>
      <c r="CA538" s="29"/>
      <c r="CB538" s="29"/>
      <c r="CC538" s="29"/>
      <c r="CD538" s="29"/>
      <c r="CE538" s="29"/>
      <c r="CF538" s="29"/>
      <c r="CG538" s="29"/>
      <c r="CH538" s="29"/>
      <c r="CI538" s="29"/>
      <c r="CJ538" s="29"/>
      <c r="CK538" s="29"/>
      <c r="CL538" s="29"/>
      <c r="CM538" s="29"/>
      <c r="CN538" s="29"/>
      <c r="CO538" s="29"/>
      <c r="CP538" s="29"/>
      <c r="CQ538" s="29"/>
      <c r="CR538" s="29"/>
      <c r="CS538" s="29"/>
      <c r="CT538" s="29"/>
      <c r="CU538" s="29"/>
      <c r="CV538" s="29"/>
      <c r="CW538" s="29"/>
      <c r="CX538" s="29"/>
      <c r="CY538" s="29"/>
      <c r="CZ538" s="29"/>
      <c r="DA538" s="29"/>
      <c r="DB538" s="29"/>
      <c r="DC538" s="29"/>
      <c r="DD538" s="29"/>
      <c r="DE538" s="29"/>
      <c r="DF538" s="29"/>
      <c r="DG538" s="31"/>
      <c r="DH538" s="29"/>
      <c r="DI538" s="29"/>
    </row>
    <row r="539" spans="1:113" ht="15.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30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30"/>
      <c r="AE539" s="29"/>
      <c r="AF539" s="29"/>
      <c r="AG539" s="29"/>
      <c r="AH539" s="29"/>
      <c r="AI539" s="29"/>
      <c r="AJ539" s="29"/>
      <c r="AK539" s="29"/>
      <c r="AL539" s="29"/>
      <c r="AM539" s="29"/>
      <c r="AN539" s="29"/>
      <c r="AO539" s="30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G539" s="29"/>
      <c r="BH539" s="29"/>
      <c r="BI539" s="29"/>
      <c r="BJ539" s="29"/>
      <c r="BK539" s="29"/>
      <c r="BL539" s="29"/>
      <c r="BM539" s="29"/>
      <c r="BN539" s="29"/>
      <c r="BO539" s="29"/>
      <c r="BP539" s="29"/>
      <c r="BQ539" s="29"/>
      <c r="BR539" s="29"/>
      <c r="BS539" s="29"/>
      <c r="BT539" s="29"/>
      <c r="BU539" s="29"/>
      <c r="BV539" s="29"/>
      <c r="BW539" s="29"/>
      <c r="BX539" s="29"/>
      <c r="BY539" s="29"/>
      <c r="BZ539" s="29"/>
      <c r="CA539" s="29"/>
      <c r="CB539" s="29"/>
      <c r="CC539" s="29"/>
      <c r="CD539" s="29"/>
      <c r="CE539" s="29"/>
      <c r="CF539" s="29"/>
      <c r="CG539" s="29"/>
      <c r="CH539" s="29"/>
      <c r="CI539" s="29"/>
      <c r="CJ539" s="29"/>
      <c r="CK539" s="29"/>
      <c r="CL539" s="29"/>
      <c r="CM539" s="29"/>
      <c r="CN539" s="29"/>
      <c r="CO539" s="29"/>
      <c r="CP539" s="29"/>
      <c r="CQ539" s="29"/>
      <c r="CR539" s="29"/>
      <c r="CS539" s="29"/>
      <c r="CT539" s="29"/>
      <c r="CU539" s="29"/>
      <c r="CV539" s="29"/>
      <c r="CW539" s="29"/>
      <c r="CX539" s="29"/>
      <c r="CY539" s="29"/>
      <c r="CZ539" s="29"/>
      <c r="DA539" s="29"/>
      <c r="DB539" s="29"/>
      <c r="DC539" s="29"/>
      <c r="DD539" s="29"/>
      <c r="DE539" s="29"/>
      <c r="DF539" s="29"/>
      <c r="DG539" s="31"/>
      <c r="DH539" s="29"/>
      <c r="DI539" s="29"/>
    </row>
    <row r="540" spans="1:113" ht="15.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30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30"/>
      <c r="AE540" s="29"/>
      <c r="AF540" s="29"/>
      <c r="AG540" s="29"/>
      <c r="AH540" s="29"/>
      <c r="AI540" s="29"/>
      <c r="AJ540" s="29"/>
      <c r="AK540" s="29"/>
      <c r="AL540" s="29"/>
      <c r="AM540" s="29"/>
      <c r="AN540" s="29"/>
      <c r="AO540" s="30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G540" s="29"/>
      <c r="BH540" s="29"/>
      <c r="BI540" s="29"/>
      <c r="BJ540" s="29"/>
      <c r="BK540" s="29"/>
      <c r="BL540" s="29"/>
      <c r="BM540" s="29"/>
      <c r="BN540" s="29"/>
      <c r="BO540" s="29"/>
      <c r="BP540" s="29"/>
      <c r="BQ540" s="29"/>
      <c r="BR540" s="29"/>
      <c r="BS540" s="29"/>
      <c r="BT540" s="29"/>
      <c r="BU540" s="29"/>
      <c r="BV540" s="29"/>
      <c r="BW540" s="29"/>
      <c r="BX540" s="29"/>
      <c r="BY540" s="29"/>
      <c r="BZ540" s="29"/>
      <c r="CA540" s="29"/>
      <c r="CB540" s="29"/>
      <c r="CC540" s="29"/>
      <c r="CD540" s="29"/>
      <c r="CE540" s="29"/>
      <c r="CF540" s="29"/>
      <c r="CG540" s="29"/>
      <c r="CH540" s="29"/>
      <c r="CI540" s="29"/>
      <c r="CJ540" s="29"/>
      <c r="CK540" s="29"/>
      <c r="CL540" s="29"/>
      <c r="CM540" s="29"/>
      <c r="CN540" s="29"/>
      <c r="CO540" s="29"/>
      <c r="CP540" s="29"/>
      <c r="CQ540" s="29"/>
      <c r="CR540" s="29"/>
      <c r="CS540" s="29"/>
      <c r="CT540" s="29"/>
      <c r="CU540" s="29"/>
      <c r="CV540" s="29"/>
      <c r="CW540" s="29"/>
      <c r="CX540" s="29"/>
      <c r="CY540" s="29"/>
      <c r="CZ540" s="29"/>
      <c r="DA540" s="29"/>
      <c r="DB540" s="29"/>
      <c r="DC540" s="29"/>
      <c r="DD540" s="29"/>
      <c r="DE540" s="29"/>
      <c r="DF540" s="29"/>
      <c r="DG540" s="31"/>
      <c r="DH540" s="29"/>
      <c r="DI540" s="29"/>
    </row>
    <row r="541" spans="1:113" ht="15.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30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30"/>
      <c r="AE541" s="29"/>
      <c r="AF541" s="29"/>
      <c r="AG541" s="29"/>
      <c r="AH541" s="29"/>
      <c r="AI541" s="29"/>
      <c r="AJ541" s="29"/>
      <c r="AK541" s="29"/>
      <c r="AL541" s="29"/>
      <c r="AM541" s="29"/>
      <c r="AN541" s="29"/>
      <c r="AO541" s="30"/>
      <c r="AP541" s="29"/>
      <c r="AQ541" s="29"/>
      <c r="AR541" s="29"/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G541" s="29"/>
      <c r="BH541" s="29"/>
      <c r="BI541" s="29"/>
      <c r="BJ541" s="29"/>
      <c r="BK541" s="29"/>
      <c r="BL541" s="29"/>
      <c r="BM541" s="29"/>
      <c r="BN541" s="29"/>
      <c r="BO541" s="29"/>
      <c r="BP541" s="29"/>
      <c r="BQ541" s="29"/>
      <c r="BR541" s="29"/>
      <c r="BS541" s="29"/>
      <c r="BT541" s="29"/>
      <c r="BU541" s="29"/>
      <c r="BV541" s="29"/>
      <c r="BW541" s="29"/>
      <c r="BX541" s="29"/>
      <c r="BY541" s="29"/>
      <c r="BZ541" s="29"/>
      <c r="CA541" s="29"/>
      <c r="CB541" s="29"/>
      <c r="CC541" s="29"/>
      <c r="CD541" s="29"/>
      <c r="CE541" s="29"/>
      <c r="CF541" s="29"/>
      <c r="CG541" s="29"/>
      <c r="CH541" s="29"/>
      <c r="CI541" s="29"/>
      <c r="CJ541" s="29"/>
      <c r="CK541" s="29"/>
      <c r="CL541" s="29"/>
      <c r="CM541" s="29"/>
      <c r="CN541" s="29"/>
      <c r="CO541" s="29"/>
      <c r="CP541" s="29"/>
      <c r="CQ541" s="29"/>
      <c r="CR541" s="29"/>
      <c r="CS541" s="29"/>
      <c r="CT541" s="29"/>
      <c r="CU541" s="29"/>
      <c r="CV541" s="29"/>
      <c r="CW541" s="29"/>
      <c r="CX541" s="29"/>
      <c r="CY541" s="29"/>
      <c r="CZ541" s="29"/>
      <c r="DA541" s="29"/>
      <c r="DB541" s="29"/>
      <c r="DC541" s="29"/>
      <c r="DD541" s="29"/>
      <c r="DE541" s="29"/>
      <c r="DF541" s="29"/>
      <c r="DG541" s="31"/>
      <c r="DH541" s="29"/>
      <c r="DI541" s="29"/>
    </row>
    <row r="542" spans="1:113" ht="15.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30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30"/>
      <c r="AE542" s="29"/>
      <c r="AF542" s="29"/>
      <c r="AG542" s="29"/>
      <c r="AH542" s="29"/>
      <c r="AI542" s="29"/>
      <c r="AJ542" s="29"/>
      <c r="AK542" s="29"/>
      <c r="AL542" s="29"/>
      <c r="AM542" s="29"/>
      <c r="AN542" s="29"/>
      <c r="AO542" s="30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G542" s="29"/>
      <c r="BH542" s="29"/>
      <c r="BI542" s="29"/>
      <c r="BJ542" s="29"/>
      <c r="BK542" s="29"/>
      <c r="BL542" s="29"/>
      <c r="BM542" s="29"/>
      <c r="BN542" s="29"/>
      <c r="BO542" s="29"/>
      <c r="BP542" s="29"/>
      <c r="BQ542" s="29"/>
      <c r="BR542" s="29"/>
      <c r="BS542" s="29"/>
      <c r="BT542" s="29"/>
      <c r="BU542" s="29"/>
      <c r="BV542" s="29"/>
      <c r="BW542" s="29"/>
      <c r="BX542" s="29"/>
      <c r="BY542" s="29"/>
      <c r="BZ542" s="29"/>
      <c r="CA542" s="29"/>
      <c r="CB542" s="29"/>
      <c r="CC542" s="29"/>
      <c r="CD542" s="29"/>
      <c r="CE542" s="29"/>
      <c r="CF542" s="29"/>
      <c r="CG542" s="29"/>
      <c r="CH542" s="29"/>
      <c r="CI542" s="29"/>
      <c r="CJ542" s="29"/>
      <c r="CK542" s="29"/>
      <c r="CL542" s="29"/>
      <c r="CM542" s="29"/>
      <c r="CN542" s="29"/>
      <c r="CO542" s="29"/>
      <c r="CP542" s="29"/>
      <c r="CQ542" s="29"/>
      <c r="CR542" s="29"/>
      <c r="CS542" s="29"/>
      <c r="CT542" s="29"/>
      <c r="CU542" s="29"/>
      <c r="CV542" s="29"/>
      <c r="CW542" s="29"/>
      <c r="CX542" s="29"/>
      <c r="CY542" s="29"/>
      <c r="CZ542" s="29"/>
      <c r="DA542" s="29"/>
      <c r="DB542" s="29"/>
      <c r="DC542" s="29"/>
      <c r="DD542" s="29"/>
      <c r="DE542" s="29"/>
      <c r="DF542" s="29"/>
      <c r="DG542" s="31"/>
      <c r="DH542" s="29"/>
      <c r="DI542" s="29"/>
    </row>
    <row r="543" spans="1:113" ht="15.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30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30"/>
      <c r="AE543" s="29"/>
      <c r="AF543" s="29"/>
      <c r="AG543" s="29"/>
      <c r="AH543" s="29"/>
      <c r="AI543" s="29"/>
      <c r="AJ543" s="29"/>
      <c r="AK543" s="29"/>
      <c r="AL543" s="29"/>
      <c r="AM543" s="29"/>
      <c r="AN543" s="29"/>
      <c r="AO543" s="30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G543" s="29"/>
      <c r="BH543" s="29"/>
      <c r="BI543" s="29"/>
      <c r="BJ543" s="29"/>
      <c r="BK543" s="29"/>
      <c r="BL543" s="29"/>
      <c r="BM543" s="29"/>
      <c r="BN543" s="29"/>
      <c r="BO543" s="29"/>
      <c r="BP543" s="29"/>
      <c r="BQ543" s="29"/>
      <c r="BR543" s="29"/>
      <c r="BS543" s="29"/>
      <c r="BT543" s="29"/>
      <c r="BU543" s="29"/>
      <c r="BV543" s="29"/>
      <c r="BW543" s="29"/>
      <c r="BX543" s="29"/>
      <c r="BY543" s="29"/>
      <c r="BZ543" s="29"/>
      <c r="CA543" s="29"/>
      <c r="CB543" s="29"/>
      <c r="CC543" s="29"/>
      <c r="CD543" s="29"/>
      <c r="CE543" s="29"/>
      <c r="CF543" s="29"/>
      <c r="CG543" s="29"/>
      <c r="CH543" s="29"/>
      <c r="CI543" s="29"/>
      <c r="CJ543" s="29"/>
      <c r="CK543" s="29"/>
      <c r="CL543" s="29"/>
      <c r="CM543" s="29"/>
      <c r="CN543" s="29"/>
      <c r="CO543" s="29"/>
      <c r="CP543" s="29"/>
      <c r="CQ543" s="29"/>
      <c r="CR543" s="29"/>
      <c r="CS543" s="29"/>
      <c r="CT543" s="29"/>
      <c r="CU543" s="29"/>
      <c r="CV543" s="29"/>
      <c r="CW543" s="29"/>
      <c r="CX543" s="29"/>
      <c r="CY543" s="29"/>
      <c r="CZ543" s="29"/>
      <c r="DA543" s="29"/>
      <c r="DB543" s="29"/>
      <c r="DC543" s="29"/>
      <c r="DD543" s="29"/>
      <c r="DE543" s="29"/>
      <c r="DF543" s="29"/>
      <c r="DG543" s="31"/>
      <c r="DH543" s="29"/>
      <c r="DI543" s="29"/>
    </row>
    <row r="544" spans="1:113" ht="15.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30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30"/>
      <c r="AE544" s="29"/>
      <c r="AF544" s="29"/>
      <c r="AG544" s="29"/>
      <c r="AH544" s="29"/>
      <c r="AI544" s="29"/>
      <c r="AJ544" s="29"/>
      <c r="AK544" s="29"/>
      <c r="AL544" s="29"/>
      <c r="AM544" s="29"/>
      <c r="AN544" s="29"/>
      <c r="AO544" s="30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G544" s="29"/>
      <c r="BH544" s="29"/>
      <c r="BI544" s="29"/>
      <c r="BJ544" s="29"/>
      <c r="BK544" s="29"/>
      <c r="BL544" s="29"/>
      <c r="BM544" s="29"/>
      <c r="BN544" s="29"/>
      <c r="BO544" s="29"/>
      <c r="BP544" s="29"/>
      <c r="BQ544" s="29"/>
      <c r="BR544" s="29"/>
      <c r="BS544" s="29"/>
      <c r="BT544" s="29"/>
      <c r="BU544" s="29"/>
      <c r="BV544" s="29"/>
      <c r="BW544" s="29"/>
      <c r="BX544" s="29"/>
      <c r="BY544" s="29"/>
      <c r="BZ544" s="29"/>
      <c r="CA544" s="29"/>
      <c r="CB544" s="29"/>
      <c r="CC544" s="29"/>
      <c r="CD544" s="29"/>
      <c r="CE544" s="29"/>
      <c r="CF544" s="29"/>
      <c r="CG544" s="29"/>
      <c r="CH544" s="29"/>
      <c r="CI544" s="29"/>
      <c r="CJ544" s="29"/>
      <c r="CK544" s="29"/>
      <c r="CL544" s="29"/>
      <c r="CM544" s="29"/>
      <c r="CN544" s="29"/>
      <c r="CO544" s="29"/>
      <c r="CP544" s="29"/>
      <c r="CQ544" s="29"/>
      <c r="CR544" s="29"/>
      <c r="CS544" s="29"/>
      <c r="CT544" s="29"/>
      <c r="CU544" s="29"/>
      <c r="CV544" s="29"/>
      <c r="CW544" s="29"/>
      <c r="CX544" s="29"/>
      <c r="CY544" s="29"/>
      <c r="CZ544" s="29"/>
      <c r="DA544" s="29"/>
      <c r="DB544" s="29"/>
      <c r="DC544" s="29"/>
      <c r="DD544" s="29"/>
      <c r="DE544" s="29"/>
      <c r="DF544" s="29"/>
      <c r="DG544" s="31"/>
      <c r="DH544" s="29"/>
      <c r="DI544" s="29"/>
    </row>
    <row r="545" spans="1:113" ht="15.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30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30"/>
      <c r="AE545" s="29"/>
      <c r="AF545" s="29"/>
      <c r="AG545" s="29"/>
      <c r="AH545" s="29"/>
      <c r="AI545" s="29"/>
      <c r="AJ545" s="29"/>
      <c r="AK545" s="29"/>
      <c r="AL545" s="29"/>
      <c r="AM545" s="29"/>
      <c r="AN545" s="29"/>
      <c r="AO545" s="30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G545" s="29"/>
      <c r="BH545" s="29"/>
      <c r="BI545" s="29"/>
      <c r="BJ545" s="29"/>
      <c r="BK545" s="29"/>
      <c r="BL545" s="29"/>
      <c r="BM545" s="29"/>
      <c r="BN545" s="29"/>
      <c r="BO545" s="29"/>
      <c r="BP545" s="29"/>
      <c r="BQ545" s="29"/>
      <c r="BR545" s="29"/>
      <c r="BS545" s="29"/>
      <c r="BT545" s="29"/>
      <c r="BU545" s="29"/>
      <c r="BV545" s="29"/>
      <c r="BW545" s="29"/>
      <c r="BX545" s="29"/>
      <c r="BY545" s="29"/>
      <c r="BZ545" s="29"/>
      <c r="CA545" s="29"/>
      <c r="CB545" s="29"/>
      <c r="CC545" s="29"/>
      <c r="CD545" s="29"/>
      <c r="CE545" s="29"/>
      <c r="CF545" s="29"/>
      <c r="CG545" s="29"/>
      <c r="CH545" s="29"/>
      <c r="CI545" s="29"/>
      <c r="CJ545" s="29"/>
      <c r="CK545" s="29"/>
      <c r="CL545" s="29"/>
      <c r="CM545" s="29"/>
      <c r="CN545" s="29"/>
      <c r="CO545" s="29"/>
      <c r="CP545" s="29"/>
      <c r="CQ545" s="29"/>
      <c r="CR545" s="29"/>
      <c r="CS545" s="29"/>
      <c r="CT545" s="29"/>
      <c r="CU545" s="29"/>
      <c r="CV545" s="29"/>
      <c r="CW545" s="29"/>
      <c r="CX545" s="29"/>
      <c r="CY545" s="29"/>
      <c r="CZ545" s="29"/>
      <c r="DA545" s="29"/>
      <c r="DB545" s="29"/>
      <c r="DC545" s="29"/>
      <c r="DD545" s="29"/>
      <c r="DE545" s="29"/>
      <c r="DF545" s="29"/>
      <c r="DG545" s="31"/>
      <c r="DH545" s="29"/>
      <c r="DI545" s="29"/>
    </row>
    <row r="546" spans="1:113" ht="15.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30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30"/>
      <c r="AE546" s="29"/>
      <c r="AF546" s="29"/>
      <c r="AG546" s="29"/>
      <c r="AH546" s="29"/>
      <c r="AI546" s="29"/>
      <c r="AJ546" s="29"/>
      <c r="AK546" s="29"/>
      <c r="AL546" s="29"/>
      <c r="AM546" s="29"/>
      <c r="AN546" s="29"/>
      <c r="AO546" s="30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G546" s="29"/>
      <c r="BH546" s="29"/>
      <c r="BI546" s="29"/>
      <c r="BJ546" s="29"/>
      <c r="BK546" s="29"/>
      <c r="BL546" s="29"/>
      <c r="BM546" s="29"/>
      <c r="BN546" s="29"/>
      <c r="BO546" s="29"/>
      <c r="BP546" s="29"/>
      <c r="BQ546" s="29"/>
      <c r="BR546" s="29"/>
      <c r="BS546" s="29"/>
      <c r="BT546" s="29"/>
      <c r="BU546" s="29"/>
      <c r="BV546" s="29"/>
      <c r="BW546" s="29"/>
      <c r="BX546" s="29"/>
      <c r="BY546" s="29"/>
      <c r="BZ546" s="29"/>
      <c r="CA546" s="29"/>
      <c r="CB546" s="29"/>
      <c r="CC546" s="29"/>
      <c r="CD546" s="29"/>
      <c r="CE546" s="29"/>
      <c r="CF546" s="29"/>
      <c r="CG546" s="29"/>
      <c r="CH546" s="29"/>
      <c r="CI546" s="29"/>
      <c r="CJ546" s="29"/>
      <c r="CK546" s="29"/>
      <c r="CL546" s="29"/>
      <c r="CM546" s="29"/>
      <c r="CN546" s="29"/>
      <c r="CO546" s="29"/>
      <c r="CP546" s="29"/>
      <c r="CQ546" s="29"/>
      <c r="CR546" s="29"/>
      <c r="CS546" s="29"/>
      <c r="CT546" s="29"/>
      <c r="CU546" s="29"/>
      <c r="CV546" s="29"/>
      <c r="CW546" s="29"/>
      <c r="CX546" s="29"/>
      <c r="CY546" s="29"/>
      <c r="CZ546" s="29"/>
      <c r="DA546" s="29"/>
      <c r="DB546" s="29"/>
      <c r="DC546" s="29"/>
      <c r="DD546" s="29"/>
      <c r="DE546" s="29"/>
      <c r="DF546" s="29"/>
      <c r="DG546" s="31"/>
      <c r="DH546" s="29"/>
      <c r="DI546" s="29"/>
    </row>
    <row r="547" spans="1:113" ht="15.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30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30"/>
      <c r="AE547" s="29"/>
      <c r="AF547" s="29"/>
      <c r="AG547" s="29"/>
      <c r="AH547" s="29"/>
      <c r="AI547" s="29"/>
      <c r="AJ547" s="29"/>
      <c r="AK547" s="29"/>
      <c r="AL547" s="29"/>
      <c r="AM547" s="29"/>
      <c r="AN547" s="29"/>
      <c r="AO547" s="30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G547" s="29"/>
      <c r="BH547" s="29"/>
      <c r="BI547" s="29"/>
      <c r="BJ547" s="29"/>
      <c r="BK547" s="29"/>
      <c r="BL547" s="29"/>
      <c r="BM547" s="29"/>
      <c r="BN547" s="29"/>
      <c r="BO547" s="29"/>
      <c r="BP547" s="29"/>
      <c r="BQ547" s="29"/>
      <c r="BR547" s="29"/>
      <c r="BS547" s="29"/>
      <c r="BT547" s="29"/>
      <c r="BU547" s="29"/>
      <c r="BV547" s="29"/>
      <c r="BW547" s="29"/>
      <c r="BX547" s="29"/>
      <c r="BY547" s="29"/>
      <c r="BZ547" s="29"/>
      <c r="CA547" s="29"/>
      <c r="CB547" s="29"/>
      <c r="CC547" s="29"/>
      <c r="CD547" s="29"/>
      <c r="CE547" s="29"/>
      <c r="CF547" s="29"/>
      <c r="CG547" s="29"/>
      <c r="CH547" s="29"/>
      <c r="CI547" s="29"/>
      <c r="CJ547" s="29"/>
      <c r="CK547" s="29"/>
      <c r="CL547" s="29"/>
      <c r="CM547" s="29"/>
      <c r="CN547" s="29"/>
      <c r="CO547" s="29"/>
      <c r="CP547" s="29"/>
      <c r="CQ547" s="29"/>
      <c r="CR547" s="29"/>
      <c r="CS547" s="29"/>
      <c r="CT547" s="29"/>
      <c r="CU547" s="29"/>
      <c r="CV547" s="29"/>
      <c r="CW547" s="29"/>
      <c r="CX547" s="29"/>
      <c r="CY547" s="29"/>
      <c r="CZ547" s="29"/>
      <c r="DA547" s="29"/>
      <c r="DB547" s="29"/>
      <c r="DC547" s="29"/>
      <c r="DD547" s="29"/>
      <c r="DE547" s="29"/>
      <c r="DF547" s="29"/>
      <c r="DG547" s="31"/>
      <c r="DH547" s="29"/>
      <c r="DI547" s="29"/>
    </row>
    <row r="548" spans="1:113" ht="15.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30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30"/>
      <c r="AE548" s="29"/>
      <c r="AF548" s="29"/>
      <c r="AG548" s="29"/>
      <c r="AH548" s="29"/>
      <c r="AI548" s="29"/>
      <c r="AJ548" s="29"/>
      <c r="AK548" s="29"/>
      <c r="AL548" s="29"/>
      <c r="AM548" s="29"/>
      <c r="AN548" s="29"/>
      <c r="AO548" s="30"/>
      <c r="AP548" s="29"/>
      <c r="AQ548" s="29"/>
      <c r="AR548" s="29"/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G548" s="29"/>
      <c r="BH548" s="29"/>
      <c r="BI548" s="29"/>
      <c r="BJ548" s="29"/>
      <c r="BK548" s="29"/>
      <c r="BL548" s="29"/>
      <c r="BM548" s="29"/>
      <c r="BN548" s="29"/>
      <c r="BO548" s="29"/>
      <c r="BP548" s="29"/>
      <c r="BQ548" s="29"/>
      <c r="BR548" s="29"/>
      <c r="BS548" s="29"/>
      <c r="BT548" s="29"/>
      <c r="BU548" s="29"/>
      <c r="BV548" s="29"/>
      <c r="BW548" s="29"/>
      <c r="BX548" s="29"/>
      <c r="BY548" s="29"/>
      <c r="BZ548" s="29"/>
      <c r="CA548" s="29"/>
      <c r="CB548" s="29"/>
      <c r="CC548" s="29"/>
      <c r="CD548" s="29"/>
      <c r="CE548" s="29"/>
      <c r="CF548" s="29"/>
      <c r="CG548" s="29"/>
      <c r="CH548" s="29"/>
      <c r="CI548" s="29"/>
      <c r="CJ548" s="29"/>
      <c r="CK548" s="29"/>
      <c r="CL548" s="29"/>
      <c r="CM548" s="29"/>
      <c r="CN548" s="29"/>
      <c r="CO548" s="29"/>
      <c r="CP548" s="29"/>
      <c r="CQ548" s="29"/>
      <c r="CR548" s="29"/>
      <c r="CS548" s="29"/>
      <c r="CT548" s="29"/>
      <c r="CU548" s="29"/>
      <c r="CV548" s="29"/>
      <c r="CW548" s="29"/>
      <c r="CX548" s="29"/>
      <c r="CY548" s="29"/>
      <c r="CZ548" s="29"/>
      <c r="DA548" s="29"/>
      <c r="DB548" s="29"/>
      <c r="DC548" s="29"/>
      <c r="DD548" s="29"/>
      <c r="DE548" s="29"/>
      <c r="DF548" s="29"/>
      <c r="DG548" s="31"/>
      <c r="DH548" s="29"/>
      <c r="DI548" s="29"/>
    </row>
    <row r="549" spans="1:113" ht="15.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30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30"/>
      <c r="AE549" s="29"/>
      <c r="AF549" s="29"/>
      <c r="AG549" s="29"/>
      <c r="AH549" s="29"/>
      <c r="AI549" s="29"/>
      <c r="AJ549" s="29"/>
      <c r="AK549" s="29"/>
      <c r="AL549" s="29"/>
      <c r="AM549" s="29"/>
      <c r="AN549" s="29"/>
      <c r="AO549" s="30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G549" s="29"/>
      <c r="BH549" s="29"/>
      <c r="BI549" s="29"/>
      <c r="BJ549" s="29"/>
      <c r="BK549" s="29"/>
      <c r="BL549" s="29"/>
      <c r="BM549" s="29"/>
      <c r="BN549" s="29"/>
      <c r="BO549" s="29"/>
      <c r="BP549" s="29"/>
      <c r="BQ549" s="29"/>
      <c r="BR549" s="29"/>
      <c r="BS549" s="29"/>
      <c r="BT549" s="29"/>
      <c r="BU549" s="29"/>
      <c r="BV549" s="29"/>
      <c r="BW549" s="29"/>
      <c r="BX549" s="29"/>
      <c r="BY549" s="29"/>
      <c r="BZ549" s="29"/>
      <c r="CA549" s="29"/>
      <c r="CB549" s="29"/>
      <c r="CC549" s="29"/>
      <c r="CD549" s="29"/>
      <c r="CE549" s="29"/>
      <c r="CF549" s="29"/>
      <c r="CG549" s="29"/>
      <c r="CH549" s="29"/>
      <c r="CI549" s="29"/>
      <c r="CJ549" s="29"/>
      <c r="CK549" s="29"/>
      <c r="CL549" s="29"/>
      <c r="CM549" s="29"/>
      <c r="CN549" s="29"/>
      <c r="CO549" s="29"/>
      <c r="CP549" s="29"/>
      <c r="CQ549" s="29"/>
      <c r="CR549" s="29"/>
      <c r="CS549" s="29"/>
      <c r="CT549" s="29"/>
      <c r="CU549" s="29"/>
      <c r="CV549" s="29"/>
      <c r="CW549" s="29"/>
      <c r="CX549" s="29"/>
      <c r="CY549" s="29"/>
      <c r="CZ549" s="29"/>
      <c r="DA549" s="29"/>
      <c r="DB549" s="29"/>
      <c r="DC549" s="29"/>
      <c r="DD549" s="29"/>
      <c r="DE549" s="29"/>
      <c r="DF549" s="29"/>
      <c r="DG549" s="31"/>
      <c r="DH549" s="29"/>
      <c r="DI549" s="29"/>
    </row>
    <row r="550" spans="1:113" ht="15.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30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30"/>
      <c r="AE550" s="29"/>
      <c r="AF550" s="29"/>
      <c r="AG550" s="29"/>
      <c r="AH550" s="29"/>
      <c r="AI550" s="29"/>
      <c r="AJ550" s="29"/>
      <c r="AK550" s="29"/>
      <c r="AL550" s="29"/>
      <c r="AM550" s="29"/>
      <c r="AN550" s="29"/>
      <c r="AO550" s="30"/>
      <c r="AP550" s="29"/>
      <c r="AQ550" s="29"/>
      <c r="AR550" s="29"/>
      <c r="AS550" s="29"/>
      <c r="AT550" s="29"/>
      <c r="AU550" s="29"/>
      <c r="AV550" s="29"/>
      <c r="AW550" s="29"/>
      <c r="AX550" s="29"/>
      <c r="AY550" s="29"/>
      <c r="AZ550" s="29"/>
      <c r="BA550" s="29"/>
      <c r="BB550" s="29"/>
      <c r="BC550" s="29"/>
      <c r="BD550" s="29"/>
      <c r="BE550" s="29"/>
      <c r="BF550" s="29"/>
      <c r="BG550" s="29"/>
      <c r="BH550" s="29"/>
      <c r="BI550" s="29"/>
      <c r="BJ550" s="29"/>
      <c r="BK550" s="29"/>
      <c r="BL550" s="29"/>
      <c r="BM550" s="29"/>
      <c r="BN550" s="29"/>
      <c r="BO550" s="29"/>
      <c r="BP550" s="29"/>
      <c r="BQ550" s="29"/>
      <c r="BR550" s="29"/>
      <c r="BS550" s="29"/>
      <c r="BT550" s="29"/>
      <c r="BU550" s="29"/>
      <c r="BV550" s="29"/>
      <c r="BW550" s="29"/>
      <c r="BX550" s="29"/>
      <c r="BY550" s="29"/>
      <c r="BZ550" s="29"/>
      <c r="CA550" s="29"/>
      <c r="CB550" s="29"/>
      <c r="CC550" s="29"/>
      <c r="CD550" s="29"/>
      <c r="CE550" s="29"/>
      <c r="CF550" s="29"/>
      <c r="CG550" s="29"/>
      <c r="CH550" s="29"/>
      <c r="CI550" s="29"/>
      <c r="CJ550" s="29"/>
      <c r="CK550" s="29"/>
      <c r="CL550" s="29"/>
      <c r="CM550" s="29"/>
      <c r="CN550" s="29"/>
      <c r="CO550" s="29"/>
      <c r="CP550" s="29"/>
      <c r="CQ550" s="29"/>
      <c r="CR550" s="29"/>
      <c r="CS550" s="29"/>
      <c r="CT550" s="29"/>
      <c r="CU550" s="29"/>
      <c r="CV550" s="29"/>
      <c r="CW550" s="29"/>
      <c r="CX550" s="29"/>
      <c r="CY550" s="29"/>
      <c r="CZ550" s="29"/>
      <c r="DA550" s="29"/>
      <c r="DB550" s="29"/>
      <c r="DC550" s="29"/>
      <c r="DD550" s="29"/>
      <c r="DE550" s="29"/>
      <c r="DF550" s="29"/>
      <c r="DG550" s="31"/>
      <c r="DH550" s="29"/>
      <c r="DI550" s="29"/>
    </row>
    <row r="551" spans="1:113" ht="15.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30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30"/>
      <c r="AE551" s="29"/>
      <c r="AF551" s="29"/>
      <c r="AG551" s="29"/>
      <c r="AH551" s="29"/>
      <c r="AI551" s="29"/>
      <c r="AJ551" s="29"/>
      <c r="AK551" s="29"/>
      <c r="AL551" s="29"/>
      <c r="AM551" s="29"/>
      <c r="AN551" s="29"/>
      <c r="AO551" s="30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G551" s="29"/>
      <c r="BH551" s="29"/>
      <c r="BI551" s="29"/>
      <c r="BJ551" s="29"/>
      <c r="BK551" s="29"/>
      <c r="BL551" s="29"/>
      <c r="BM551" s="29"/>
      <c r="BN551" s="29"/>
      <c r="BO551" s="29"/>
      <c r="BP551" s="29"/>
      <c r="BQ551" s="29"/>
      <c r="BR551" s="29"/>
      <c r="BS551" s="29"/>
      <c r="BT551" s="29"/>
      <c r="BU551" s="29"/>
      <c r="BV551" s="29"/>
      <c r="BW551" s="29"/>
      <c r="BX551" s="29"/>
      <c r="BY551" s="29"/>
      <c r="BZ551" s="29"/>
      <c r="CA551" s="29"/>
      <c r="CB551" s="29"/>
      <c r="CC551" s="29"/>
      <c r="CD551" s="29"/>
      <c r="CE551" s="29"/>
      <c r="CF551" s="29"/>
      <c r="CG551" s="29"/>
      <c r="CH551" s="29"/>
      <c r="CI551" s="29"/>
      <c r="CJ551" s="29"/>
      <c r="CK551" s="29"/>
      <c r="CL551" s="29"/>
      <c r="CM551" s="29"/>
      <c r="CN551" s="29"/>
      <c r="CO551" s="29"/>
      <c r="CP551" s="29"/>
      <c r="CQ551" s="29"/>
      <c r="CR551" s="29"/>
      <c r="CS551" s="29"/>
      <c r="CT551" s="29"/>
      <c r="CU551" s="29"/>
      <c r="CV551" s="29"/>
      <c r="CW551" s="29"/>
      <c r="CX551" s="29"/>
      <c r="CY551" s="29"/>
      <c r="CZ551" s="29"/>
      <c r="DA551" s="29"/>
      <c r="DB551" s="29"/>
      <c r="DC551" s="29"/>
      <c r="DD551" s="29"/>
      <c r="DE551" s="29"/>
      <c r="DF551" s="29"/>
      <c r="DG551" s="31"/>
      <c r="DH551" s="29"/>
      <c r="DI551" s="29"/>
    </row>
    <row r="552" spans="1:113" ht="15.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30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30"/>
      <c r="AE552" s="29"/>
      <c r="AF552" s="29"/>
      <c r="AG552" s="29"/>
      <c r="AH552" s="29"/>
      <c r="AI552" s="29"/>
      <c r="AJ552" s="29"/>
      <c r="AK552" s="29"/>
      <c r="AL552" s="29"/>
      <c r="AM552" s="29"/>
      <c r="AN552" s="29"/>
      <c r="AO552" s="30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G552" s="29"/>
      <c r="BH552" s="29"/>
      <c r="BI552" s="29"/>
      <c r="BJ552" s="29"/>
      <c r="BK552" s="29"/>
      <c r="BL552" s="29"/>
      <c r="BM552" s="29"/>
      <c r="BN552" s="29"/>
      <c r="BO552" s="29"/>
      <c r="BP552" s="29"/>
      <c r="BQ552" s="29"/>
      <c r="BR552" s="29"/>
      <c r="BS552" s="29"/>
      <c r="BT552" s="29"/>
      <c r="BU552" s="29"/>
      <c r="BV552" s="29"/>
      <c r="BW552" s="29"/>
      <c r="BX552" s="29"/>
      <c r="BY552" s="29"/>
      <c r="BZ552" s="29"/>
      <c r="CA552" s="29"/>
      <c r="CB552" s="29"/>
      <c r="CC552" s="29"/>
      <c r="CD552" s="29"/>
      <c r="CE552" s="29"/>
      <c r="CF552" s="29"/>
      <c r="CG552" s="29"/>
      <c r="CH552" s="29"/>
      <c r="CI552" s="29"/>
      <c r="CJ552" s="29"/>
      <c r="CK552" s="29"/>
      <c r="CL552" s="29"/>
      <c r="CM552" s="29"/>
      <c r="CN552" s="29"/>
      <c r="CO552" s="29"/>
      <c r="CP552" s="29"/>
      <c r="CQ552" s="29"/>
      <c r="CR552" s="29"/>
      <c r="CS552" s="29"/>
      <c r="CT552" s="29"/>
      <c r="CU552" s="29"/>
      <c r="CV552" s="29"/>
      <c r="CW552" s="29"/>
      <c r="CX552" s="29"/>
      <c r="CY552" s="29"/>
      <c r="CZ552" s="29"/>
      <c r="DA552" s="29"/>
      <c r="DB552" s="29"/>
      <c r="DC552" s="29"/>
      <c r="DD552" s="29"/>
      <c r="DE552" s="29"/>
      <c r="DF552" s="29"/>
      <c r="DG552" s="31"/>
      <c r="DH552" s="29"/>
      <c r="DI552" s="29"/>
    </row>
    <row r="553" spans="1:113" ht="15.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30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30"/>
      <c r="AE553" s="29"/>
      <c r="AF553" s="29"/>
      <c r="AG553" s="29"/>
      <c r="AH553" s="29"/>
      <c r="AI553" s="29"/>
      <c r="AJ553" s="29"/>
      <c r="AK553" s="29"/>
      <c r="AL553" s="29"/>
      <c r="AM553" s="29"/>
      <c r="AN553" s="29"/>
      <c r="AO553" s="30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G553" s="29"/>
      <c r="BH553" s="29"/>
      <c r="BI553" s="29"/>
      <c r="BJ553" s="29"/>
      <c r="BK553" s="29"/>
      <c r="BL553" s="29"/>
      <c r="BM553" s="29"/>
      <c r="BN553" s="29"/>
      <c r="BO553" s="29"/>
      <c r="BP553" s="29"/>
      <c r="BQ553" s="29"/>
      <c r="BR553" s="29"/>
      <c r="BS553" s="29"/>
      <c r="BT553" s="29"/>
      <c r="BU553" s="29"/>
      <c r="BV553" s="29"/>
      <c r="BW553" s="29"/>
      <c r="BX553" s="29"/>
      <c r="BY553" s="29"/>
      <c r="BZ553" s="29"/>
      <c r="CA553" s="29"/>
      <c r="CB553" s="29"/>
      <c r="CC553" s="29"/>
      <c r="CD553" s="29"/>
      <c r="CE553" s="29"/>
      <c r="CF553" s="29"/>
      <c r="CG553" s="29"/>
      <c r="CH553" s="29"/>
      <c r="CI553" s="29"/>
      <c r="CJ553" s="29"/>
      <c r="CK553" s="29"/>
      <c r="CL553" s="29"/>
      <c r="CM553" s="29"/>
      <c r="CN553" s="29"/>
      <c r="CO553" s="29"/>
      <c r="CP553" s="29"/>
      <c r="CQ553" s="29"/>
      <c r="CR553" s="29"/>
      <c r="CS553" s="29"/>
      <c r="CT553" s="29"/>
      <c r="CU553" s="29"/>
      <c r="CV553" s="29"/>
      <c r="CW553" s="29"/>
      <c r="CX553" s="29"/>
      <c r="CY553" s="29"/>
      <c r="CZ553" s="29"/>
      <c r="DA553" s="29"/>
      <c r="DB553" s="29"/>
      <c r="DC553" s="29"/>
      <c r="DD553" s="29"/>
      <c r="DE553" s="29"/>
      <c r="DF553" s="29"/>
      <c r="DG553" s="31"/>
      <c r="DH553" s="29"/>
      <c r="DI553" s="29"/>
    </row>
    <row r="554" spans="1:113" ht="15.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30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30"/>
      <c r="AE554" s="29"/>
      <c r="AF554" s="29"/>
      <c r="AG554" s="29"/>
      <c r="AH554" s="29"/>
      <c r="AI554" s="29"/>
      <c r="AJ554" s="29"/>
      <c r="AK554" s="29"/>
      <c r="AL554" s="29"/>
      <c r="AM554" s="29"/>
      <c r="AN554" s="29"/>
      <c r="AO554" s="30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G554" s="29"/>
      <c r="BH554" s="29"/>
      <c r="BI554" s="29"/>
      <c r="BJ554" s="29"/>
      <c r="BK554" s="29"/>
      <c r="BL554" s="29"/>
      <c r="BM554" s="29"/>
      <c r="BN554" s="29"/>
      <c r="BO554" s="29"/>
      <c r="BP554" s="29"/>
      <c r="BQ554" s="29"/>
      <c r="BR554" s="29"/>
      <c r="BS554" s="29"/>
      <c r="BT554" s="29"/>
      <c r="BU554" s="29"/>
      <c r="BV554" s="29"/>
      <c r="BW554" s="29"/>
      <c r="BX554" s="29"/>
      <c r="BY554" s="29"/>
      <c r="BZ554" s="29"/>
      <c r="CA554" s="29"/>
      <c r="CB554" s="29"/>
      <c r="CC554" s="29"/>
      <c r="CD554" s="29"/>
      <c r="CE554" s="29"/>
      <c r="CF554" s="29"/>
      <c r="CG554" s="29"/>
      <c r="CH554" s="29"/>
      <c r="CI554" s="29"/>
      <c r="CJ554" s="29"/>
      <c r="CK554" s="29"/>
      <c r="CL554" s="29"/>
      <c r="CM554" s="29"/>
      <c r="CN554" s="29"/>
      <c r="CO554" s="29"/>
      <c r="CP554" s="29"/>
      <c r="CQ554" s="29"/>
      <c r="CR554" s="29"/>
      <c r="CS554" s="29"/>
      <c r="CT554" s="29"/>
      <c r="CU554" s="29"/>
      <c r="CV554" s="29"/>
      <c r="CW554" s="29"/>
      <c r="CX554" s="29"/>
      <c r="CY554" s="29"/>
      <c r="CZ554" s="29"/>
      <c r="DA554" s="29"/>
      <c r="DB554" s="29"/>
      <c r="DC554" s="29"/>
      <c r="DD554" s="29"/>
      <c r="DE554" s="29"/>
      <c r="DF554" s="29"/>
      <c r="DG554" s="31"/>
      <c r="DH554" s="29"/>
      <c r="DI554" s="29"/>
    </row>
    <row r="555" spans="1:113" ht="15.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30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30"/>
      <c r="AE555" s="29"/>
      <c r="AF555" s="29"/>
      <c r="AG555" s="29"/>
      <c r="AH555" s="29"/>
      <c r="AI555" s="29"/>
      <c r="AJ555" s="29"/>
      <c r="AK555" s="29"/>
      <c r="AL555" s="29"/>
      <c r="AM555" s="29"/>
      <c r="AN555" s="29"/>
      <c r="AO555" s="30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G555" s="29"/>
      <c r="BH555" s="29"/>
      <c r="BI555" s="29"/>
      <c r="BJ555" s="29"/>
      <c r="BK555" s="29"/>
      <c r="BL555" s="29"/>
      <c r="BM555" s="29"/>
      <c r="BN555" s="29"/>
      <c r="BO555" s="29"/>
      <c r="BP555" s="29"/>
      <c r="BQ555" s="29"/>
      <c r="BR555" s="29"/>
      <c r="BS555" s="29"/>
      <c r="BT555" s="29"/>
      <c r="BU555" s="29"/>
      <c r="BV555" s="29"/>
      <c r="BW555" s="29"/>
      <c r="BX555" s="29"/>
      <c r="BY555" s="29"/>
      <c r="BZ555" s="29"/>
      <c r="CA555" s="29"/>
      <c r="CB555" s="29"/>
      <c r="CC555" s="29"/>
      <c r="CD555" s="29"/>
      <c r="CE555" s="29"/>
      <c r="CF555" s="29"/>
      <c r="CG555" s="29"/>
      <c r="CH555" s="29"/>
      <c r="CI555" s="29"/>
      <c r="CJ555" s="29"/>
      <c r="CK555" s="29"/>
      <c r="CL555" s="29"/>
      <c r="CM555" s="29"/>
      <c r="CN555" s="29"/>
      <c r="CO555" s="29"/>
      <c r="CP555" s="29"/>
      <c r="CQ555" s="29"/>
      <c r="CR555" s="29"/>
      <c r="CS555" s="29"/>
      <c r="CT555" s="29"/>
      <c r="CU555" s="29"/>
      <c r="CV555" s="29"/>
      <c r="CW555" s="29"/>
      <c r="CX555" s="29"/>
      <c r="CY555" s="29"/>
      <c r="CZ555" s="29"/>
      <c r="DA555" s="29"/>
      <c r="DB555" s="29"/>
      <c r="DC555" s="29"/>
      <c r="DD555" s="29"/>
      <c r="DE555" s="29"/>
      <c r="DF555" s="29"/>
      <c r="DG555" s="31"/>
      <c r="DH555" s="29"/>
      <c r="DI555" s="29"/>
    </row>
    <row r="556" spans="1:113" ht="15.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30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30"/>
      <c r="AE556" s="29"/>
      <c r="AF556" s="29"/>
      <c r="AG556" s="29"/>
      <c r="AH556" s="29"/>
      <c r="AI556" s="29"/>
      <c r="AJ556" s="29"/>
      <c r="AK556" s="29"/>
      <c r="AL556" s="29"/>
      <c r="AM556" s="29"/>
      <c r="AN556" s="29"/>
      <c r="AO556" s="30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G556" s="29"/>
      <c r="BH556" s="29"/>
      <c r="BI556" s="29"/>
      <c r="BJ556" s="29"/>
      <c r="BK556" s="29"/>
      <c r="BL556" s="29"/>
      <c r="BM556" s="29"/>
      <c r="BN556" s="29"/>
      <c r="BO556" s="29"/>
      <c r="BP556" s="29"/>
      <c r="BQ556" s="29"/>
      <c r="BR556" s="29"/>
      <c r="BS556" s="29"/>
      <c r="BT556" s="29"/>
      <c r="BU556" s="29"/>
      <c r="BV556" s="29"/>
      <c r="BW556" s="29"/>
      <c r="BX556" s="29"/>
      <c r="BY556" s="29"/>
      <c r="BZ556" s="29"/>
      <c r="CA556" s="29"/>
      <c r="CB556" s="29"/>
      <c r="CC556" s="29"/>
      <c r="CD556" s="29"/>
      <c r="CE556" s="29"/>
      <c r="CF556" s="29"/>
      <c r="CG556" s="29"/>
      <c r="CH556" s="29"/>
      <c r="CI556" s="29"/>
      <c r="CJ556" s="29"/>
      <c r="CK556" s="29"/>
      <c r="CL556" s="29"/>
      <c r="CM556" s="29"/>
      <c r="CN556" s="29"/>
      <c r="CO556" s="29"/>
      <c r="CP556" s="29"/>
      <c r="CQ556" s="29"/>
      <c r="CR556" s="29"/>
      <c r="CS556" s="29"/>
      <c r="CT556" s="29"/>
      <c r="CU556" s="29"/>
      <c r="CV556" s="29"/>
      <c r="CW556" s="29"/>
      <c r="CX556" s="29"/>
      <c r="CY556" s="29"/>
      <c r="CZ556" s="29"/>
      <c r="DA556" s="29"/>
      <c r="DB556" s="29"/>
      <c r="DC556" s="29"/>
      <c r="DD556" s="29"/>
      <c r="DE556" s="29"/>
      <c r="DF556" s="29"/>
      <c r="DG556" s="31"/>
      <c r="DH556" s="29"/>
      <c r="DI556" s="29"/>
    </row>
    <row r="557" spans="1:113" ht="15.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30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30"/>
      <c r="AE557" s="29"/>
      <c r="AF557" s="29"/>
      <c r="AG557" s="29"/>
      <c r="AH557" s="29"/>
      <c r="AI557" s="29"/>
      <c r="AJ557" s="29"/>
      <c r="AK557" s="29"/>
      <c r="AL557" s="29"/>
      <c r="AM557" s="29"/>
      <c r="AN557" s="29"/>
      <c r="AO557" s="30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G557" s="29"/>
      <c r="BH557" s="29"/>
      <c r="BI557" s="29"/>
      <c r="BJ557" s="29"/>
      <c r="BK557" s="29"/>
      <c r="BL557" s="29"/>
      <c r="BM557" s="29"/>
      <c r="BN557" s="29"/>
      <c r="BO557" s="29"/>
      <c r="BP557" s="29"/>
      <c r="BQ557" s="29"/>
      <c r="BR557" s="29"/>
      <c r="BS557" s="29"/>
      <c r="BT557" s="29"/>
      <c r="BU557" s="29"/>
      <c r="BV557" s="29"/>
      <c r="BW557" s="29"/>
      <c r="BX557" s="29"/>
      <c r="BY557" s="29"/>
      <c r="BZ557" s="29"/>
      <c r="CA557" s="29"/>
      <c r="CB557" s="29"/>
      <c r="CC557" s="29"/>
      <c r="CD557" s="29"/>
      <c r="CE557" s="29"/>
      <c r="CF557" s="29"/>
      <c r="CG557" s="29"/>
      <c r="CH557" s="29"/>
      <c r="CI557" s="29"/>
      <c r="CJ557" s="29"/>
      <c r="CK557" s="29"/>
      <c r="CL557" s="29"/>
      <c r="CM557" s="29"/>
      <c r="CN557" s="29"/>
      <c r="CO557" s="29"/>
      <c r="CP557" s="29"/>
      <c r="CQ557" s="29"/>
      <c r="CR557" s="29"/>
      <c r="CS557" s="29"/>
      <c r="CT557" s="29"/>
      <c r="CU557" s="29"/>
      <c r="CV557" s="29"/>
      <c r="CW557" s="29"/>
      <c r="CX557" s="29"/>
      <c r="CY557" s="29"/>
      <c r="CZ557" s="29"/>
      <c r="DA557" s="29"/>
      <c r="DB557" s="29"/>
      <c r="DC557" s="29"/>
      <c r="DD557" s="29"/>
      <c r="DE557" s="29"/>
      <c r="DF557" s="29"/>
      <c r="DG557" s="31"/>
      <c r="DH557" s="29"/>
      <c r="DI557" s="29"/>
    </row>
    <row r="558" spans="1:113" ht="15.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30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30"/>
      <c r="AE558" s="29"/>
      <c r="AF558" s="29"/>
      <c r="AG558" s="29"/>
      <c r="AH558" s="29"/>
      <c r="AI558" s="29"/>
      <c r="AJ558" s="29"/>
      <c r="AK558" s="29"/>
      <c r="AL558" s="29"/>
      <c r="AM558" s="29"/>
      <c r="AN558" s="29"/>
      <c r="AO558" s="30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G558" s="29"/>
      <c r="BH558" s="29"/>
      <c r="BI558" s="29"/>
      <c r="BJ558" s="29"/>
      <c r="BK558" s="29"/>
      <c r="BL558" s="29"/>
      <c r="BM558" s="29"/>
      <c r="BN558" s="29"/>
      <c r="BO558" s="29"/>
      <c r="BP558" s="29"/>
      <c r="BQ558" s="29"/>
      <c r="BR558" s="29"/>
      <c r="BS558" s="29"/>
      <c r="BT558" s="29"/>
      <c r="BU558" s="29"/>
      <c r="BV558" s="29"/>
      <c r="BW558" s="29"/>
      <c r="BX558" s="29"/>
      <c r="BY558" s="29"/>
      <c r="BZ558" s="29"/>
      <c r="CA558" s="29"/>
      <c r="CB558" s="29"/>
      <c r="CC558" s="29"/>
      <c r="CD558" s="29"/>
      <c r="CE558" s="29"/>
      <c r="CF558" s="29"/>
      <c r="CG558" s="29"/>
      <c r="CH558" s="29"/>
      <c r="CI558" s="29"/>
      <c r="CJ558" s="29"/>
      <c r="CK558" s="29"/>
      <c r="CL558" s="29"/>
      <c r="CM558" s="29"/>
      <c r="CN558" s="29"/>
      <c r="CO558" s="29"/>
      <c r="CP558" s="29"/>
      <c r="CQ558" s="29"/>
      <c r="CR558" s="29"/>
      <c r="CS558" s="29"/>
      <c r="CT558" s="29"/>
      <c r="CU558" s="29"/>
      <c r="CV558" s="29"/>
      <c r="CW558" s="29"/>
      <c r="CX558" s="29"/>
      <c r="CY558" s="29"/>
      <c r="CZ558" s="29"/>
      <c r="DA558" s="29"/>
      <c r="DB558" s="29"/>
      <c r="DC558" s="29"/>
      <c r="DD558" s="29"/>
      <c r="DE558" s="29"/>
      <c r="DF558" s="29"/>
      <c r="DG558" s="31"/>
      <c r="DH558" s="29"/>
      <c r="DI558" s="29"/>
    </row>
    <row r="559" spans="1:113" ht="15.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30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30"/>
      <c r="AE559" s="29"/>
      <c r="AF559" s="29"/>
      <c r="AG559" s="29"/>
      <c r="AH559" s="29"/>
      <c r="AI559" s="29"/>
      <c r="AJ559" s="29"/>
      <c r="AK559" s="29"/>
      <c r="AL559" s="29"/>
      <c r="AM559" s="29"/>
      <c r="AN559" s="29"/>
      <c r="AO559" s="30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G559" s="29"/>
      <c r="BH559" s="29"/>
      <c r="BI559" s="29"/>
      <c r="BJ559" s="29"/>
      <c r="BK559" s="29"/>
      <c r="BL559" s="29"/>
      <c r="BM559" s="29"/>
      <c r="BN559" s="29"/>
      <c r="BO559" s="29"/>
      <c r="BP559" s="29"/>
      <c r="BQ559" s="29"/>
      <c r="BR559" s="29"/>
      <c r="BS559" s="29"/>
      <c r="BT559" s="29"/>
      <c r="BU559" s="29"/>
      <c r="BV559" s="29"/>
      <c r="BW559" s="29"/>
      <c r="BX559" s="29"/>
      <c r="BY559" s="29"/>
      <c r="BZ559" s="29"/>
      <c r="CA559" s="29"/>
      <c r="CB559" s="29"/>
      <c r="CC559" s="29"/>
      <c r="CD559" s="29"/>
      <c r="CE559" s="29"/>
      <c r="CF559" s="29"/>
      <c r="CG559" s="29"/>
      <c r="CH559" s="29"/>
      <c r="CI559" s="29"/>
      <c r="CJ559" s="29"/>
      <c r="CK559" s="29"/>
      <c r="CL559" s="29"/>
      <c r="CM559" s="29"/>
      <c r="CN559" s="29"/>
      <c r="CO559" s="29"/>
      <c r="CP559" s="29"/>
      <c r="CQ559" s="29"/>
      <c r="CR559" s="29"/>
      <c r="CS559" s="29"/>
      <c r="CT559" s="29"/>
      <c r="CU559" s="29"/>
      <c r="CV559" s="29"/>
      <c r="CW559" s="29"/>
      <c r="CX559" s="29"/>
      <c r="CY559" s="29"/>
      <c r="CZ559" s="29"/>
      <c r="DA559" s="29"/>
      <c r="DB559" s="29"/>
      <c r="DC559" s="29"/>
      <c r="DD559" s="29"/>
      <c r="DE559" s="29"/>
      <c r="DF559" s="29"/>
      <c r="DG559" s="31"/>
      <c r="DH559" s="29"/>
      <c r="DI559" s="29"/>
    </row>
    <row r="560" spans="1:113" ht="15.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30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30"/>
      <c r="AE560" s="29"/>
      <c r="AF560" s="29"/>
      <c r="AG560" s="29"/>
      <c r="AH560" s="29"/>
      <c r="AI560" s="29"/>
      <c r="AJ560" s="29"/>
      <c r="AK560" s="29"/>
      <c r="AL560" s="29"/>
      <c r="AM560" s="29"/>
      <c r="AN560" s="29"/>
      <c r="AO560" s="30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G560" s="29"/>
      <c r="BH560" s="29"/>
      <c r="BI560" s="29"/>
      <c r="BJ560" s="29"/>
      <c r="BK560" s="29"/>
      <c r="BL560" s="29"/>
      <c r="BM560" s="29"/>
      <c r="BN560" s="29"/>
      <c r="BO560" s="29"/>
      <c r="BP560" s="29"/>
      <c r="BQ560" s="29"/>
      <c r="BR560" s="29"/>
      <c r="BS560" s="29"/>
      <c r="BT560" s="29"/>
      <c r="BU560" s="29"/>
      <c r="BV560" s="29"/>
      <c r="BW560" s="29"/>
      <c r="BX560" s="29"/>
      <c r="BY560" s="29"/>
      <c r="BZ560" s="29"/>
      <c r="CA560" s="29"/>
      <c r="CB560" s="29"/>
      <c r="CC560" s="29"/>
      <c r="CD560" s="29"/>
      <c r="CE560" s="29"/>
      <c r="CF560" s="29"/>
      <c r="CG560" s="29"/>
      <c r="CH560" s="29"/>
      <c r="CI560" s="29"/>
      <c r="CJ560" s="29"/>
      <c r="CK560" s="29"/>
      <c r="CL560" s="29"/>
      <c r="CM560" s="29"/>
      <c r="CN560" s="29"/>
      <c r="CO560" s="29"/>
      <c r="CP560" s="29"/>
      <c r="CQ560" s="29"/>
      <c r="CR560" s="29"/>
      <c r="CS560" s="29"/>
      <c r="CT560" s="29"/>
      <c r="CU560" s="29"/>
      <c r="CV560" s="29"/>
      <c r="CW560" s="29"/>
      <c r="CX560" s="29"/>
      <c r="CY560" s="29"/>
      <c r="CZ560" s="29"/>
      <c r="DA560" s="29"/>
      <c r="DB560" s="29"/>
      <c r="DC560" s="29"/>
      <c r="DD560" s="29"/>
      <c r="DE560" s="29"/>
      <c r="DF560" s="29"/>
      <c r="DG560" s="31"/>
      <c r="DH560" s="29"/>
      <c r="DI560" s="29"/>
    </row>
    <row r="561" spans="1:113" ht="15.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30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30"/>
      <c r="AE561" s="29"/>
      <c r="AF561" s="29"/>
      <c r="AG561" s="29"/>
      <c r="AH561" s="29"/>
      <c r="AI561" s="29"/>
      <c r="AJ561" s="29"/>
      <c r="AK561" s="29"/>
      <c r="AL561" s="29"/>
      <c r="AM561" s="29"/>
      <c r="AN561" s="29"/>
      <c r="AO561" s="30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G561" s="29"/>
      <c r="BH561" s="29"/>
      <c r="BI561" s="29"/>
      <c r="BJ561" s="29"/>
      <c r="BK561" s="29"/>
      <c r="BL561" s="29"/>
      <c r="BM561" s="29"/>
      <c r="BN561" s="29"/>
      <c r="BO561" s="29"/>
      <c r="BP561" s="29"/>
      <c r="BQ561" s="29"/>
      <c r="BR561" s="29"/>
      <c r="BS561" s="29"/>
      <c r="BT561" s="29"/>
      <c r="BU561" s="29"/>
      <c r="BV561" s="29"/>
      <c r="BW561" s="29"/>
      <c r="BX561" s="29"/>
      <c r="BY561" s="29"/>
      <c r="BZ561" s="29"/>
      <c r="CA561" s="29"/>
      <c r="CB561" s="29"/>
      <c r="CC561" s="29"/>
      <c r="CD561" s="29"/>
      <c r="CE561" s="29"/>
      <c r="CF561" s="29"/>
      <c r="CG561" s="29"/>
      <c r="CH561" s="29"/>
      <c r="CI561" s="29"/>
      <c r="CJ561" s="29"/>
      <c r="CK561" s="29"/>
      <c r="CL561" s="29"/>
      <c r="CM561" s="29"/>
      <c r="CN561" s="29"/>
      <c r="CO561" s="29"/>
      <c r="CP561" s="29"/>
      <c r="CQ561" s="29"/>
      <c r="CR561" s="29"/>
      <c r="CS561" s="29"/>
      <c r="CT561" s="29"/>
      <c r="CU561" s="29"/>
      <c r="CV561" s="29"/>
      <c r="CW561" s="29"/>
      <c r="CX561" s="29"/>
      <c r="CY561" s="29"/>
      <c r="CZ561" s="29"/>
      <c r="DA561" s="29"/>
      <c r="DB561" s="29"/>
      <c r="DC561" s="29"/>
      <c r="DD561" s="29"/>
      <c r="DE561" s="29"/>
      <c r="DF561" s="29"/>
      <c r="DG561" s="31"/>
      <c r="DH561" s="29"/>
      <c r="DI561" s="29"/>
    </row>
    <row r="562" spans="1:113" ht="15.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30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30"/>
      <c r="AE562" s="29"/>
      <c r="AF562" s="29"/>
      <c r="AG562" s="29"/>
      <c r="AH562" s="29"/>
      <c r="AI562" s="29"/>
      <c r="AJ562" s="29"/>
      <c r="AK562" s="29"/>
      <c r="AL562" s="29"/>
      <c r="AM562" s="29"/>
      <c r="AN562" s="29"/>
      <c r="AO562" s="30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G562" s="29"/>
      <c r="BH562" s="29"/>
      <c r="BI562" s="29"/>
      <c r="BJ562" s="29"/>
      <c r="BK562" s="29"/>
      <c r="BL562" s="29"/>
      <c r="BM562" s="29"/>
      <c r="BN562" s="29"/>
      <c r="BO562" s="29"/>
      <c r="BP562" s="29"/>
      <c r="BQ562" s="29"/>
      <c r="BR562" s="29"/>
      <c r="BS562" s="29"/>
      <c r="BT562" s="29"/>
      <c r="BU562" s="29"/>
      <c r="BV562" s="29"/>
      <c r="BW562" s="29"/>
      <c r="BX562" s="29"/>
      <c r="BY562" s="29"/>
      <c r="BZ562" s="29"/>
      <c r="CA562" s="29"/>
      <c r="CB562" s="29"/>
      <c r="CC562" s="29"/>
      <c r="CD562" s="29"/>
      <c r="CE562" s="29"/>
      <c r="CF562" s="29"/>
      <c r="CG562" s="29"/>
      <c r="CH562" s="29"/>
      <c r="CI562" s="29"/>
      <c r="CJ562" s="29"/>
      <c r="CK562" s="29"/>
      <c r="CL562" s="29"/>
      <c r="CM562" s="29"/>
      <c r="CN562" s="29"/>
      <c r="CO562" s="29"/>
      <c r="CP562" s="29"/>
      <c r="CQ562" s="29"/>
      <c r="CR562" s="29"/>
      <c r="CS562" s="29"/>
      <c r="CT562" s="29"/>
      <c r="CU562" s="29"/>
      <c r="CV562" s="29"/>
      <c r="CW562" s="29"/>
      <c r="CX562" s="29"/>
      <c r="CY562" s="29"/>
      <c r="CZ562" s="29"/>
      <c r="DA562" s="29"/>
      <c r="DB562" s="29"/>
      <c r="DC562" s="29"/>
      <c r="DD562" s="29"/>
      <c r="DE562" s="29"/>
      <c r="DF562" s="29"/>
      <c r="DG562" s="31"/>
      <c r="DH562" s="29"/>
      <c r="DI562" s="29"/>
    </row>
    <row r="563" spans="1:113" ht="15.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30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30"/>
      <c r="AE563" s="29"/>
      <c r="AF563" s="29"/>
      <c r="AG563" s="29"/>
      <c r="AH563" s="29"/>
      <c r="AI563" s="29"/>
      <c r="AJ563" s="29"/>
      <c r="AK563" s="29"/>
      <c r="AL563" s="29"/>
      <c r="AM563" s="29"/>
      <c r="AN563" s="29"/>
      <c r="AO563" s="30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G563" s="29"/>
      <c r="BH563" s="29"/>
      <c r="BI563" s="29"/>
      <c r="BJ563" s="29"/>
      <c r="BK563" s="29"/>
      <c r="BL563" s="29"/>
      <c r="BM563" s="29"/>
      <c r="BN563" s="29"/>
      <c r="BO563" s="29"/>
      <c r="BP563" s="29"/>
      <c r="BQ563" s="29"/>
      <c r="BR563" s="29"/>
      <c r="BS563" s="29"/>
      <c r="BT563" s="29"/>
      <c r="BU563" s="29"/>
      <c r="BV563" s="29"/>
      <c r="BW563" s="29"/>
      <c r="BX563" s="29"/>
      <c r="BY563" s="29"/>
      <c r="BZ563" s="29"/>
      <c r="CA563" s="29"/>
      <c r="CB563" s="29"/>
      <c r="CC563" s="29"/>
      <c r="CD563" s="29"/>
      <c r="CE563" s="29"/>
      <c r="CF563" s="29"/>
      <c r="CG563" s="29"/>
      <c r="CH563" s="29"/>
      <c r="CI563" s="29"/>
      <c r="CJ563" s="29"/>
      <c r="CK563" s="29"/>
      <c r="CL563" s="29"/>
      <c r="CM563" s="29"/>
      <c r="CN563" s="29"/>
      <c r="CO563" s="29"/>
      <c r="CP563" s="29"/>
      <c r="CQ563" s="29"/>
      <c r="CR563" s="29"/>
      <c r="CS563" s="29"/>
      <c r="CT563" s="29"/>
      <c r="CU563" s="29"/>
      <c r="CV563" s="29"/>
      <c r="CW563" s="29"/>
      <c r="CX563" s="29"/>
      <c r="CY563" s="29"/>
      <c r="CZ563" s="29"/>
      <c r="DA563" s="29"/>
      <c r="DB563" s="29"/>
      <c r="DC563" s="29"/>
      <c r="DD563" s="29"/>
      <c r="DE563" s="29"/>
      <c r="DF563" s="29"/>
      <c r="DG563" s="31"/>
      <c r="DH563" s="29"/>
      <c r="DI563" s="29"/>
    </row>
    <row r="564" spans="1:113" ht="15.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30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30"/>
      <c r="AE564" s="29"/>
      <c r="AF564" s="29"/>
      <c r="AG564" s="29"/>
      <c r="AH564" s="29"/>
      <c r="AI564" s="29"/>
      <c r="AJ564" s="29"/>
      <c r="AK564" s="29"/>
      <c r="AL564" s="29"/>
      <c r="AM564" s="29"/>
      <c r="AN564" s="29"/>
      <c r="AO564" s="30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G564" s="29"/>
      <c r="BH564" s="29"/>
      <c r="BI564" s="29"/>
      <c r="BJ564" s="29"/>
      <c r="BK564" s="29"/>
      <c r="BL564" s="29"/>
      <c r="BM564" s="29"/>
      <c r="BN564" s="29"/>
      <c r="BO564" s="29"/>
      <c r="BP564" s="29"/>
      <c r="BQ564" s="29"/>
      <c r="BR564" s="29"/>
      <c r="BS564" s="29"/>
      <c r="BT564" s="29"/>
      <c r="BU564" s="29"/>
      <c r="BV564" s="29"/>
      <c r="BW564" s="29"/>
      <c r="BX564" s="29"/>
      <c r="BY564" s="29"/>
      <c r="BZ564" s="29"/>
      <c r="CA564" s="29"/>
      <c r="CB564" s="29"/>
      <c r="CC564" s="29"/>
      <c r="CD564" s="29"/>
      <c r="CE564" s="29"/>
      <c r="CF564" s="29"/>
      <c r="CG564" s="29"/>
      <c r="CH564" s="29"/>
      <c r="CI564" s="29"/>
      <c r="CJ564" s="29"/>
      <c r="CK564" s="29"/>
      <c r="CL564" s="29"/>
      <c r="CM564" s="29"/>
      <c r="CN564" s="29"/>
      <c r="CO564" s="29"/>
      <c r="CP564" s="29"/>
      <c r="CQ564" s="29"/>
      <c r="CR564" s="29"/>
      <c r="CS564" s="29"/>
      <c r="CT564" s="29"/>
      <c r="CU564" s="29"/>
      <c r="CV564" s="29"/>
      <c r="CW564" s="29"/>
      <c r="CX564" s="29"/>
      <c r="CY564" s="29"/>
      <c r="CZ564" s="29"/>
      <c r="DA564" s="29"/>
      <c r="DB564" s="29"/>
      <c r="DC564" s="29"/>
      <c r="DD564" s="29"/>
      <c r="DE564" s="29"/>
      <c r="DF564" s="29"/>
      <c r="DG564" s="31"/>
      <c r="DH564" s="29"/>
      <c r="DI564" s="29"/>
    </row>
    <row r="565" spans="1:113" ht="15.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30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30"/>
      <c r="AE565" s="29"/>
      <c r="AF565" s="29"/>
      <c r="AG565" s="29"/>
      <c r="AH565" s="29"/>
      <c r="AI565" s="29"/>
      <c r="AJ565" s="29"/>
      <c r="AK565" s="29"/>
      <c r="AL565" s="29"/>
      <c r="AM565" s="29"/>
      <c r="AN565" s="29"/>
      <c r="AO565" s="30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G565" s="29"/>
      <c r="BH565" s="29"/>
      <c r="BI565" s="29"/>
      <c r="BJ565" s="29"/>
      <c r="BK565" s="29"/>
      <c r="BL565" s="29"/>
      <c r="BM565" s="29"/>
      <c r="BN565" s="29"/>
      <c r="BO565" s="29"/>
      <c r="BP565" s="29"/>
      <c r="BQ565" s="29"/>
      <c r="BR565" s="29"/>
      <c r="BS565" s="29"/>
      <c r="BT565" s="29"/>
      <c r="BU565" s="29"/>
      <c r="BV565" s="29"/>
      <c r="BW565" s="29"/>
      <c r="BX565" s="29"/>
      <c r="BY565" s="29"/>
      <c r="BZ565" s="29"/>
      <c r="CA565" s="29"/>
      <c r="CB565" s="29"/>
      <c r="CC565" s="29"/>
      <c r="CD565" s="29"/>
      <c r="CE565" s="29"/>
      <c r="CF565" s="29"/>
      <c r="CG565" s="29"/>
      <c r="CH565" s="29"/>
      <c r="CI565" s="29"/>
      <c r="CJ565" s="29"/>
      <c r="CK565" s="29"/>
      <c r="CL565" s="29"/>
      <c r="CM565" s="29"/>
      <c r="CN565" s="29"/>
      <c r="CO565" s="29"/>
      <c r="CP565" s="29"/>
      <c r="CQ565" s="29"/>
      <c r="CR565" s="29"/>
      <c r="CS565" s="29"/>
      <c r="CT565" s="29"/>
      <c r="CU565" s="29"/>
      <c r="CV565" s="29"/>
      <c r="CW565" s="29"/>
      <c r="CX565" s="29"/>
      <c r="CY565" s="29"/>
      <c r="CZ565" s="29"/>
      <c r="DA565" s="29"/>
      <c r="DB565" s="29"/>
      <c r="DC565" s="29"/>
      <c r="DD565" s="29"/>
      <c r="DE565" s="29"/>
      <c r="DF565" s="29"/>
      <c r="DG565" s="31"/>
      <c r="DH565" s="29"/>
      <c r="DI565" s="29"/>
    </row>
    <row r="566" spans="1:113" ht="15.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30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30"/>
      <c r="AE566" s="29"/>
      <c r="AF566" s="29"/>
      <c r="AG566" s="29"/>
      <c r="AH566" s="29"/>
      <c r="AI566" s="29"/>
      <c r="AJ566" s="29"/>
      <c r="AK566" s="29"/>
      <c r="AL566" s="29"/>
      <c r="AM566" s="29"/>
      <c r="AN566" s="29"/>
      <c r="AO566" s="30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G566" s="29"/>
      <c r="BH566" s="29"/>
      <c r="BI566" s="29"/>
      <c r="BJ566" s="29"/>
      <c r="BK566" s="29"/>
      <c r="BL566" s="29"/>
      <c r="BM566" s="29"/>
      <c r="BN566" s="29"/>
      <c r="BO566" s="29"/>
      <c r="BP566" s="29"/>
      <c r="BQ566" s="29"/>
      <c r="BR566" s="29"/>
      <c r="BS566" s="29"/>
      <c r="BT566" s="29"/>
      <c r="BU566" s="29"/>
      <c r="BV566" s="29"/>
      <c r="BW566" s="29"/>
      <c r="BX566" s="29"/>
      <c r="BY566" s="29"/>
      <c r="BZ566" s="29"/>
      <c r="CA566" s="29"/>
      <c r="CB566" s="29"/>
      <c r="CC566" s="29"/>
      <c r="CD566" s="29"/>
      <c r="CE566" s="29"/>
      <c r="CF566" s="29"/>
      <c r="CG566" s="29"/>
      <c r="CH566" s="29"/>
      <c r="CI566" s="29"/>
      <c r="CJ566" s="29"/>
      <c r="CK566" s="29"/>
      <c r="CL566" s="29"/>
      <c r="CM566" s="29"/>
      <c r="CN566" s="29"/>
      <c r="CO566" s="29"/>
      <c r="CP566" s="29"/>
      <c r="CQ566" s="29"/>
      <c r="CR566" s="29"/>
      <c r="CS566" s="29"/>
      <c r="CT566" s="29"/>
      <c r="CU566" s="29"/>
      <c r="CV566" s="29"/>
      <c r="CW566" s="29"/>
      <c r="CX566" s="29"/>
      <c r="CY566" s="29"/>
      <c r="CZ566" s="29"/>
      <c r="DA566" s="29"/>
      <c r="DB566" s="29"/>
      <c r="DC566" s="29"/>
      <c r="DD566" s="29"/>
      <c r="DE566" s="29"/>
      <c r="DF566" s="29"/>
      <c r="DG566" s="31"/>
      <c r="DH566" s="29"/>
      <c r="DI566" s="29"/>
    </row>
    <row r="567" spans="1:113" ht="15.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30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30"/>
      <c r="AE567" s="29"/>
      <c r="AF567" s="29"/>
      <c r="AG567" s="29"/>
      <c r="AH567" s="29"/>
      <c r="AI567" s="29"/>
      <c r="AJ567" s="29"/>
      <c r="AK567" s="29"/>
      <c r="AL567" s="29"/>
      <c r="AM567" s="29"/>
      <c r="AN567" s="29"/>
      <c r="AO567" s="30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G567" s="29"/>
      <c r="BH567" s="29"/>
      <c r="BI567" s="29"/>
      <c r="BJ567" s="29"/>
      <c r="BK567" s="29"/>
      <c r="BL567" s="29"/>
      <c r="BM567" s="29"/>
      <c r="BN567" s="29"/>
      <c r="BO567" s="29"/>
      <c r="BP567" s="29"/>
      <c r="BQ567" s="29"/>
      <c r="BR567" s="29"/>
      <c r="BS567" s="29"/>
      <c r="BT567" s="29"/>
      <c r="BU567" s="29"/>
      <c r="BV567" s="29"/>
      <c r="BW567" s="29"/>
      <c r="BX567" s="29"/>
      <c r="BY567" s="29"/>
      <c r="BZ567" s="29"/>
      <c r="CA567" s="29"/>
      <c r="CB567" s="29"/>
      <c r="CC567" s="29"/>
      <c r="CD567" s="29"/>
      <c r="CE567" s="29"/>
      <c r="CF567" s="29"/>
      <c r="CG567" s="29"/>
      <c r="CH567" s="29"/>
      <c r="CI567" s="29"/>
      <c r="CJ567" s="29"/>
      <c r="CK567" s="29"/>
      <c r="CL567" s="29"/>
      <c r="CM567" s="29"/>
      <c r="CN567" s="29"/>
      <c r="CO567" s="29"/>
      <c r="CP567" s="29"/>
      <c r="CQ567" s="29"/>
      <c r="CR567" s="29"/>
      <c r="CS567" s="29"/>
      <c r="CT567" s="29"/>
      <c r="CU567" s="29"/>
      <c r="CV567" s="29"/>
      <c r="CW567" s="29"/>
      <c r="CX567" s="29"/>
      <c r="CY567" s="29"/>
      <c r="CZ567" s="29"/>
      <c r="DA567" s="29"/>
      <c r="DB567" s="29"/>
      <c r="DC567" s="29"/>
      <c r="DD567" s="29"/>
      <c r="DE567" s="29"/>
      <c r="DF567" s="29"/>
      <c r="DG567" s="31"/>
      <c r="DH567" s="29"/>
      <c r="DI567" s="29"/>
    </row>
    <row r="568" spans="1:113" ht="15.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30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30"/>
      <c r="AE568" s="29"/>
      <c r="AF568" s="29"/>
      <c r="AG568" s="29"/>
      <c r="AH568" s="29"/>
      <c r="AI568" s="29"/>
      <c r="AJ568" s="29"/>
      <c r="AK568" s="29"/>
      <c r="AL568" s="29"/>
      <c r="AM568" s="29"/>
      <c r="AN568" s="29"/>
      <c r="AO568" s="30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G568" s="29"/>
      <c r="BH568" s="29"/>
      <c r="BI568" s="29"/>
      <c r="BJ568" s="29"/>
      <c r="BK568" s="29"/>
      <c r="BL568" s="29"/>
      <c r="BM568" s="29"/>
      <c r="BN568" s="29"/>
      <c r="BO568" s="29"/>
      <c r="BP568" s="29"/>
      <c r="BQ568" s="29"/>
      <c r="BR568" s="29"/>
      <c r="BS568" s="29"/>
      <c r="BT568" s="29"/>
      <c r="BU568" s="29"/>
      <c r="BV568" s="29"/>
      <c r="BW568" s="29"/>
      <c r="BX568" s="29"/>
      <c r="BY568" s="29"/>
      <c r="BZ568" s="29"/>
      <c r="CA568" s="29"/>
      <c r="CB568" s="29"/>
      <c r="CC568" s="29"/>
      <c r="CD568" s="29"/>
      <c r="CE568" s="29"/>
      <c r="CF568" s="29"/>
      <c r="CG568" s="29"/>
      <c r="CH568" s="29"/>
      <c r="CI568" s="29"/>
      <c r="CJ568" s="29"/>
      <c r="CK568" s="29"/>
      <c r="CL568" s="29"/>
      <c r="CM568" s="29"/>
      <c r="CN568" s="29"/>
      <c r="CO568" s="29"/>
      <c r="CP568" s="29"/>
      <c r="CQ568" s="29"/>
      <c r="CR568" s="29"/>
      <c r="CS568" s="29"/>
      <c r="CT568" s="29"/>
      <c r="CU568" s="29"/>
      <c r="CV568" s="29"/>
      <c r="CW568" s="29"/>
      <c r="CX568" s="29"/>
      <c r="CY568" s="29"/>
      <c r="CZ568" s="29"/>
      <c r="DA568" s="29"/>
      <c r="DB568" s="29"/>
      <c r="DC568" s="29"/>
      <c r="DD568" s="29"/>
      <c r="DE568" s="29"/>
      <c r="DF568" s="29"/>
      <c r="DG568" s="31"/>
      <c r="DH568" s="29"/>
      <c r="DI568" s="29"/>
    </row>
    <row r="569" spans="1:113" ht="15.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30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30"/>
      <c r="AE569" s="29"/>
      <c r="AF569" s="29"/>
      <c r="AG569" s="29"/>
      <c r="AH569" s="29"/>
      <c r="AI569" s="29"/>
      <c r="AJ569" s="29"/>
      <c r="AK569" s="29"/>
      <c r="AL569" s="29"/>
      <c r="AM569" s="29"/>
      <c r="AN569" s="29"/>
      <c r="AO569" s="30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G569" s="29"/>
      <c r="BH569" s="29"/>
      <c r="BI569" s="29"/>
      <c r="BJ569" s="29"/>
      <c r="BK569" s="29"/>
      <c r="BL569" s="29"/>
      <c r="BM569" s="29"/>
      <c r="BN569" s="29"/>
      <c r="BO569" s="29"/>
      <c r="BP569" s="29"/>
      <c r="BQ569" s="29"/>
      <c r="BR569" s="29"/>
      <c r="BS569" s="29"/>
      <c r="BT569" s="29"/>
      <c r="BU569" s="29"/>
      <c r="BV569" s="29"/>
      <c r="BW569" s="29"/>
      <c r="BX569" s="29"/>
      <c r="BY569" s="29"/>
      <c r="BZ569" s="29"/>
      <c r="CA569" s="29"/>
      <c r="CB569" s="29"/>
      <c r="CC569" s="29"/>
      <c r="CD569" s="29"/>
      <c r="CE569" s="29"/>
      <c r="CF569" s="29"/>
      <c r="CG569" s="29"/>
      <c r="CH569" s="29"/>
      <c r="CI569" s="29"/>
      <c r="CJ569" s="29"/>
      <c r="CK569" s="29"/>
      <c r="CL569" s="29"/>
      <c r="CM569" s="29"/>
      <c r="CN569" s="29"/>
      <c r="CO569" s="29"/>
      <c r="CP569" s="29"/>
      <c r="CQ569" s="29"/>
      <c r="CR569" s="29"/>
      <c r="CS569" s="29"/>
      <c r="CT569" s="29"/>
      <c r="CU569" s="29"/>
      <c r="CV569" s="29"/>
      <c r="CW569" s="29"/>
      <c r="CX569" s="29"/>
      <c r="CY569" s="29"/>
      <c r="CZ569" s="29"/>
      <c r="DA569" s="29"/>
      <c r="DB569" s="29"/>
      <c r="DC569" s="29"/>
      <c r="DD569" s="29"/>
      <c r="DE569" s="29"/>
      <c r="DF569" s="29"/>
      <c r="DG569" s="31"/>
      <c r="DH569" s="29"/>
      <c r="DI569" s="29"/>
    </row>
    <row r="570" spans="1:113" ht="15.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30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30"/>
      <c r="AE570" s="29"/>
      <c r="AF570" s="29"/>
      <c r="AG570" s="29"/>
      <c r="AH570" s="29"/>
      <c r="AI570" s="29"/>
      <c r="AJ570" s="29"/>
      <c r="AK570" s="29"/>
      <c r="AL570" s="29"/>
      <c r="AM570" s="29"/>
      <c r="AN570" s="29"/>
      <c r="AO570" s="30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G570" s="29"/>
      <c r="BH570" s="29"/>
      <c r="BI570" s="29"/>
      <c r="BJ570" s="29"/>
      <c r="BK570" s="29"/>
      <c r="BL570" s="29"/>
      <c r="BM570" s="29"/>
      <c r="BN570" s="29"/>
      <c r="BO570" s="29"/>
      <c r="BP570" s="29"/>
      <c r="BQ570" s="29"/>
      <c r="BR570" s="29"/>
      <c r="BS570" s="29"/>
      <c r="BT570" s="29"/>
      <c r="BU570" s="29"/>
      <c r="BV570" s="29"/>
      <c r="BW570" s="29"/>
      <c r="BX570" s="29"/>
      <c r="BY570" s="29"/>
      <c r="BZ570" s="29"/>
      <c r="CA570" s="29"/>
      <c r="CB570" s="29"/>
      <c r="CC570" s="29"/>
      <c r="CD570" s="29"/>
      <c r="CE570" s="29"/>
      <c r="CF570" s="29"/>
      <c r="CG570" s="29"/>
      <c r="CH570" s="29"/>
      <c r="CI570" s="29"/>
      <c r="CJ570" s="29"/>
      <c r="CK570" s="29"/>
      <c r="CL570" s="29"/>
      <c r="CM570" s="29"/>
      <c r="CN570" s="29"/>
      <c r="CO570" s="29"/>
      <c r="CP570" s="29"/>
      <c r="CQ570" s="29"/>
      <c r="CR570" s="29"/>
      <c r="CS570" s="29"/>
      <c r="CT570" s="29"/>
      <c r="CU570" s="29"/>
      <c r="CV570" s="29"/>
      <c r="CW570" s="29"/>
      <c r="CX570" s="29"/>
      <c r="CY570" s="29"/>
      <c r="CZ570" s="29"/>
      <c r="DA570" s="29"/>
      <c r="DB570" s="29"/>
      <c r="DC570" s="29"/>
      <c r="DD570" s="29"/>
      <c r="DE570" s="29"/>
      <c r="DF570" s="29"/>
      <c r="DG570" s="31"/>
      <c r="DH570" s="29"/>
      <c r="DI570" s="29"/>
    </row>
    <row r="571" spans="1:113" ht="15.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30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30"/>
      <c r="AE571" s="29"/>
      <c r="AF571" s="29"/>
      <c r="AG571" s="29"/>
      <c r="AH571" s="29"/>
      <c r="AI571" s="29"/>
      <c r="AJ571" s="29"/>
      <c r="AK571" s="29"/>
      <c r="AL571" s="29"/>
      <c r="AM571" s="29"/>
      <c r="AN571" s="29"/>
      <c r="AO571" s="30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G571" s="29"/>
      <c r="BH571" s="29"/>
      <c r="BI571" s="29"/>
      <c r="BJ571" s="29"/>
      <c r="BK571" s="29"/>
      <c r="BL571" s="29"/>
      <c r="BM571" s="29"/>
      <c r="BN571" s="29"/>
      <c r="BO571" s="29"/>
      <c r="BP571" s="29"/>
      <c r="BQ571" s="29"/>
      <c r="BR571" s="29"/>
      <c r="BS571" s="29"/>
      <c r="BT571" s="29"/>
      <c r="BU571" s="29"/>
      <c r="BV571" s="29"/>
      <c r="BW571" s="29"/>
      <c r="BX571" s="29"/>
      <c r="BY571" s="29"/>
      <c r="BZ571" s="29"/>
      <c r="CA571" s="29"/>
      <c r="CB571" s="29"/>
      <c r="CC571" s="29"/>
      <c r="CD571" s="29"/>
      <c r="CE571" s="29"/>
      <c r="CF571" s="29"/>
      <c r="CG571" s="29"/>
      <c r="CH571" s="29"/>
      <c r="CI571" s="29"/>
      <c r="CJ571" s="29"/>
      <c r="CK571" s="29"/>
      <c r="CL571" s="29"/>
      <c r="CM571" s="29"/>
      <c r="CN571" s="29"/>
      <c r="CO571" s="29"/>
      <c r="CP571" s="29"/>
      <c r="CQ571" s="29"/>
      <c r="CR571" s="29"/>
      <c r="CS571" s="29"/>
      <c r="CT571" s="29"/>
      <c r="CU571" s="29"/>
      <c r="CV571" s="29"/>
      <c r="CW571" s="29"/>
      <c r="CX571" s="29"/>
      <c r="CY571" s="29"/>
      <c r="CZ571" s="29"/>
      <c r="DA571" s="29"/>
      <c r="DB571" s="29"/>
      <c r="DC571" s="29"/>
      <c r="DD571" s="29"/>
      <c r="DE571" s="29"/>
      <c r="DF571" s="29"/>
      <c r="DG571" s="31"/>
      <c r="DH571" s="29"/>
      <c r="DI571" s="29"/>
    </row>
    <row r="572" spans="1:113" ht="15.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30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30"/>
      <c r="AE572" s="29"/>
      <c r="AF572" s="29"/>
      <c r="AG572" s="29"/>
      <c r="AH572" s="29"/>
      <c r="AI572" s="29"/>
      <c r="AJ572" s="29"/>
      <c r="AK572" s="29"/>
      <c r="AL572" s="29"/>
      <c r="AM572" s="29"/>
      <c r="AN572" s="29"/>
      <c r="AO572" s="30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G572" s="29"/>
      <c r="BH572" s="29"/>
      <c r="BI572" s="29"/>
      <c r="BJ572" s="29"/>
      <c r="BK572" s="29"/>
      <c r="BL572" s="29"/>
      <c r="BM572" s="29"/>
      <c r="BN572" s="29"/>
      <c r="BO572" s="29"/>
      <c r="BP572" s="29"/>
      <c r="BQ572" s="29"/>
      <c r="BR572" s="29"/>
      <c r="BS572" s="29"/>
      <c r="BT572" s="29"/>
      <c r="BU572" s="29"/>
      <c r="BV572" s="29"/>
      <c r="BW572" s="29"/>
      <c r="BX572" s="29"/>
      <c r="BY572" s="29"/>
      <c r="BZ572" s="29"/>
      <c r="CA572" s="29"/>
      <c r="CB572" s="29"/>
      <c r="CC572" s="29"/>
      <c r="CD572" s="29"/>
      <c r="CE572" s="29"/>
      <c r="CF572" s="29"/>
      <c r="CG572" s="29"/>
      <c r="CH572" s="29"/>
      <c r="CI572" s="29"/>
      <c r="CJ572" s="29"/>
      <c r="CK572" s="29"/>
      <c r="CL572" s="29"/>
      <c r="CM572" s="29"/>
      <c r="CN572" s="29"/>
      <c r="CO572" s="29"/>
      <c r="CP572" s="29"/>
      <c r="CQ572" s="29"/>
      <c r="CR572" s="29"/>
      <c r="CS572" s="29"/>
      <c r="CT572" s="29"/>
      <c r="CU572" s="29"/>
      <c r="CV572" s="29"/>
      <c r="CW572" s="29"/>
      <c r="CX572" s="29"/>
      <c r="CY572" s="29"/>
      <c r="CZ572" s="29"/>
      <c r="DA572" s="29"/>
      <c r="DB572" s="29"/>
      <c r="DC572" s="29"/>
      <c r="DD572" s="29"/>
      <c r="DE572" s="29"/>
      <c r="DF572" s="29"/>
      <c r="DG572" s="31"/>
      <c r="DH572" s="29"/>
      <c r="DI572" s="29"/>
    </row>
    <row r="573" spans="1:113" ht="15.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30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30"/>
      <c r="AE573" s="29"/>
      <c r="AF573" s="29"/>
      <c r="AG573" s="29"/>
      <c r="AH573" s="29"/>
      <c r="AI573" s="29"/>
      <c r="AJ573" s="29"/>
      <c r="AK573" s="29"/>
      <c r="AL573" s="29"/>
      <c r="AM573" s="29"/>
      <c r="AN573" s="29"/>
      <c r="AO573" s="30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G573" s="29"/>
      <c r="BH573" s="29"/>
      <c r="BI573" s="29"/>
      <c r="BJ573" s="29"/>
      <c r="BK573" s="29"/>
      <c r="BL573" s="29"/>
      <c r="BM573" s="29"/>
      <c r="BN573" s="29"/>
      <c r="BO573" s="29"/>
      <c r="BP573" s="29"/>
      <c r="BQ573" s="29"/>
      <c r="BR573" s="29"/>
      <c r="BS573" s="29"/>
      <c r="BT573" s="29"/>
      <c r="BU573" s="29"/>
      <c r="BV573" s="29"/>
      <c r="BW573" s="29"/>
      <c r="BX573" s="29"/>
      <c r="BY573" s="29"/>
      <c r="BZ573" s="29"/>
      <c r="CA573" s="29"/>
      <c r="CB573" s="29"/>
      <c r="CC573" s="29"/>
      <c r="CD573" s="29"/>
      <c r="CE573" s="29"/>
      <c r="CF573" s="29"/>
      <c r="CG573" s="29"/>
      <c r="CH573" s="29"/>
      <c r="CI573" s="29"/>
      <c r="CJ573" s="29"/>
      <c r="CK573" s="29"/>
      <c r="CL573" s="29"/>
      <c r="CM573" s="29"/>
      <c r="CN573" s="29"/>
      <c r="CO573" s="29"/>
      <c r="CP573" s="29"/>
      <c r="CQ573" s="29"/>
      <c r="CR573" s="29"/>
      <c r="CS573" s="29"/>
      <c r="CT573" s="29"/>
      <c r="CU573" s="29"/>
      <c r="CV573" s="29"/>
      <c r="CW573" s="29"/>
      <c r="CX573" s="29"/>
      <c r="CY573" s="29"/>
      <c r="CZ573" s="29"/>
      <c r="DA573" s="29"/>
      <c r="DB573" s="29"/>
      <c r="DC573" s="29"/>
      <c r="DD573" s="29"/>
      <c r="DE573" s="29"/>
      <c r="DF573" s="29"/>
      <c r="DG573" s="31"/>
      <c r="DH573" s="29"/>
      <c r="DI573" s="29"/>
    </row>
    <row r="574" spans="1:113" ht="15.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30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30"/>
      <c r="AE574" s="29"/>
      <c r="AF574" s="29"/>
      <c r="AG574" s="29"/>
      <c r="AH574" s="29"/>
      <c r="AI574" s="29"/>
      <c r="AJ574" s="29"/>
      <c r="AK574" s="29"/>
      <c r="AL574" s="29"/>
      <c r="AM574" s="29"/>
      <c r="AN574" s="29"/>
      <c r="AO574" s="30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G574" s="29"/>
      <c r="BH574" s="29"/>
      <c r="BI574" s="29"/>
      <c r="BJ574" s="29"/>
      <c r="BK574" s="29"/>
      <c r="BL574" s="29"/>
      <c r="BM574" s="29"/>
      <c r="BN574" s="29"/>
      <c r="BO574" s="29"/>
      <c r="BP574" s="29"/>
      <c r="BQ574" s="29"/>
      <c r="BR574" s="29"/>
      <c r="BS574" s="29"/>
      <c r="BT574" s="29"/>
      <c r="BU574" s="29"/>
      <c r="BV574" s="29"/>
      <c r="BW574" s="29"/>
      <c r="BX574" s="29"/>
      <c r="BY574" s="29"/>
      <c r="BZ574" s="29"/>
      <c r="CA574" s="29"/>
      <c r="CB574" s="29"/>
      <c r="CC574" s="29"/>
      <c r="CD574" s="29"/>
      <c r="CE574" s="29"/>
      <c r="CF574" s="29"/>
      <c r="CG574" s="29"/>
      <c r="CH574" s="29"/>
      <c r="CI574" s="29"/>
      <c r="CJ574" s="29"/>
      <c r="CK574" s="29"/>
      <c r="CL574" s="29"/>
      <c r="CM574" s="29"/>
      <c r="CN574" s="29"/>
      <c r="CO574" s="29"/>
      <c r="CP574" s="29"/>
      <c r="CQ574" s="29"/>
      <c r="CR574" s="29"/>
      <c r="CS574" s="29"/>
      <c r="CT574" s="29"/>
      <c r="CU574" s="29"/>
      <c r="CV574" s="29"/>
      <c r="CW574" s="29"/>
      <c r="CX574" s="29"/>
      <c r="CY574" s="29"/>
      <c r="CZ574" s="29"/>
      <c r="DA574" s="29"/>
      <c r="DB574" s="29"/>
      <c r="DC574" s="29"/>
      <c r="DD574" s="29"/>
      <c r="DE574" s="29"/>
      <c r="DF574" s="29"/>
      <c r="DG574" s="31"/>
      <c r="DH574" s="29"/>
      <c r="DI574" s="29"/>
    </row>
    <row r="575" spans="1:113" ht="15.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30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30"/>
      <c r="AE575" s="29"/>
      <c r="AF575" s="29"/>
      <c r="AG575" s="29"/>
      <c r="AH575" s="29"/>
      <c r="AI575" s="29"/>
      <c r="AJ575" s="29"/>
      <c r="AK575" s="29"/>
      <c r="AL575" s="29"/>
      <c r="AM575" s="29"/>
      <c r="AN575" s="29"/>
      <c r="AO575" s="30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G575" s="29"/>
      <c r="BH575" s="29"/>
      <c r="BI575" s="29"/>
      <c r="BJ575" s="29"/>
      <c r="BK575" s="29"/>
      <c r="BL575" s="29"/>
      <c r="BM575" s="29"/>
      <c r="BN575" s="29"/>
      <c r="BO575" s="29"/>
      <c r="BP575" s="29"/>
      <c r="BQ575" s="29"/>
      <c r="BR575" s="29"/>
      <c r="BS575" s="29"/>
      <c r="BT575" s="29"/>
      <c r="BU575" s="29"/>
      <c r="BV575" s="29"/>
      <c r="BW575" s="29"/>
      <c r="BX575" s="29"/>
      <c r="BY575" s="29"/>
      <c r="BZ575" s="29"/>
      <c r="CA575" s="29"/>
      <c r="CB575" s="29"/>
      <c r="CC575" s="29"/>
      <c r="CD575" s="29"/>
      <c r="CE575" s="29"/>
      <c r="CF575" s="29"/>
      <c r="CG575" s="29"/>
      <c r="CH575" s="29"/>
      <c r="CI575" s="29"/>
      <c r="CJ575" s="29"/>
      <c r="CK575" s="29"/>
      <c r="CL575" s="29"/>
      <c r="CM575" s="29"/>
      <c r="CN575" s="29"/>
      <c r="CO575" s="29"/>
      <c r="CP575" s="29"/>
      <c r="CQ575" s="29"/>
      <c r="CR575" s="29"/>
      <c r="CS575" s="29"/>
      <c r="CT575" s="29"/>
      <c r="CU575" s="29"/>
      <c r="CV575" s="29"/>
      <c r="CW575" s="29"/>
      <c r="CX575" s="29"/>
      <c r="CY575" s="29"/>
      <c r="CZ575" s="29"/>
      <c r="DA575" s="29"/>
      <c r="DB575" s="29"/>
      <c r="DC575" s="29"/>
      <c r="DD575" s="29"/>
      <c r="DE575" s="29"/>
      <c r="DF575" s="29"/>
      <c r="DG575" s="31"/>
      <c r="DH575" s="29"/>
      <c r="DI575" s="29"/>
    </row>
    <row r="576" spans="1:113" ht="15.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30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30"/>
      <c r="AE576" s="29"/>
      <c r="AF576" s="29"/>
      <c r="AG576" s="29"/>
      <c r="AH576" s="29"/>
      <c r="AI576" s="29"/>
      <c r="AJ576" s="29"/>
      <c r="AK576" s="29"/>
      <c r="AL576" s="29"/>
      <c r="AM576" s="29"/>
      <c r="AN576" s="29"/>
      <c r="AO576" s="30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G576" s="29"/>
      <c r="BH576" s="29"/>
      <c r="BI576" s="29"/>
      <c r="BJ576" s="29"/>
      <c r="BK576" s="29"/>
      <c r="BL576" s="29"/>
      <c r="BM576" s="29"/>
      <c r="BN576" s="29"/>
      <c r="BO576" s="29"/>
      <c r="BP576" s="29"/>
      <c r="BQ576" s="29"/>
      <c r="BR576" s="29"/>
      <c r="BS576" s="29"/>
      <c r="BT576" s="29"/>
      <c r="BU576" s="29"/>
      <c r="BV576" s="29"/>
      <c r="BW576" s="29"/>
      <c r="BX576" s="29"/>
      <c r="BY576" s="29"/>
      <c r="BZ576" s="29"/>
      <c r="CA576" s="29"/>
      <c r="CB576" s="29"/>
      <c r="CC576" s="29"/>
      <c r="CD576" s="29"/>
      <c r="CE576" s="29"/>
      <c r="CF576" s="29"/>
      <c r="CG576" s="29"/>
      <c r="CH576" s="29"/>
      <c r="CI576" s="29"/>
      <c r="CJ576" s="29"/>
      <c r="CK576" s="29"/>
      <c r="CL576" s="29"/>
      <c r="CM576" s="29"/>
      <c r="CN576" s="29"/>
      <c r="CO576" s="29"/>
      <c r="CP576" s="29"/>
      <c r="CQ576" s="29"/>
      <c r="CR576" s="29"/>
      <c r="CS576" s="29"/>
      <c r="CT576" s="29"/>
      <c r="CU576" s="29"/>
      <c r="CV576" s="29"/>
      <c r="CW576" s="29"/>
      <c r="CX576" s="29"/>
      <c r="CY576" s="29"/>
      <c r="CZ576" s="29"/>
      <c r="DA576" s="29"/>
      <c r="DB576" s="29"/>
      <c r="DC576" s="29"/>
      <c r="DD576" s="29"/>
      <c r="DE576" s="29"/>
      <c r="DF576" s="29"/>
      <c r="DG576" s="31"/>
      <c r="DH576" s="29"/>
      <c r="DI576" s="29"/>
    </row>
    <row r="577" spans="1:113" ht="15.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30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30"/>
      <c r="AE577" s="29"/>
      <c r="AF577" s="29"/>
      <c r="AG577" s="29"/>
      <c r="AH577" s="29"/>
      <c r="AI577" s="29"/>
      <c r="AJ577" s="29"/>
      <c r="AK577" s="29"/>
      <c r="AL577" s="29"/>
      <c r="AM577" s="29"/>
      <c r="AN577" s="29"/>
      <c r="AO577" s="30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G577" s="29"/>
      <c r="BH577" s="29"/>
      <c r="BI577" s="29"/>
      <c r="BJ577" s="29"/>
      <c r="BK577" s="29"/>
      <c r="BL577" s="29"/>
      <c r="BM577" s="29"/>
      <c r="BN577" s="29"/>
      <c r="BO577" s="29"/>
      <c r="BP577" s="29"/>
      <c r="BQ577" s="29"/>
      <c r="BR577" s="29"/>
      <c r="BS577" s="29"/>
      <c r="BT577" s="29"/>
      <c r="BU577" s="29"/>
      <c r="BV577" s="29"/>
      <c r="BW577" s="29"/>
      <c r="BX577" s="29"/>
      <c r="BY577" s="29"/>
      <c r="BZ577" s="29"/>
      <c r="CA577" s="29"/>
      <c r="CB577" s="29"/>
      <c r="CC577" s="29"/>
      <c r="CD577" s="29"/>
      <c r="CE577" s="29"/>
      <c r="CF577" s="29"/>
      <c r="CG577" s="29"/>
      <c r="CH577" s="29"/>
      <c r="CI577" s="29"/>
      <c r="CJ577" s="29"/>
      <c r="CK577" s="29"/>
      <c r="CL577" s="29"/>
      <c r="CM577" s="29"/>
      <c r="CN577" s="29"/>
      <c r="CO577" s="29"/>
      <c r="CP577" s="29"/>
      <c r="CQ577" s="29"/>
      <c r="CR577" s="29"/>
      <c r="CS577" s="29"/>
      <c r="CT577" s="29"/>
      <c r="CU577" s="29"/>
      <c r="CV577" s="29"/>
      <c r="CW577" s="29"/>
      <c r="CX577" s="29"/>
      <c r="CY577" s="29"/>
      <c r="CZ577" s="29"/>
      <c r="DA577" s="29"/>
      <c r="DB577" s="29"/>
      <c r="DC577" s="29"/>
      <c r="DD577" s="29"/>
      <c r="DE577" s="29"/>
      <c r="DF577" s="29"/>
      <c r="DG577" s="31"/>
      <c r="DH577" s="29"/>
      <c r="DI577" s="29"/>
    </row>
    <row r="578" spans="1:113" ht="15.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30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30"/>
      <c r="AE578" s="29"/>
      <c r="AF578" s="29"/>
      <c r="AG578" s="29"/>
      <c r="AH578" s="29"/>
      <c r="AI578" s="29"/>
      <c r="AJ578" s="29"/>
      <c r="AK578" s="29"/>
      <c r="AL578" s="29"/>
      <c r="AM578" s="29"/>
      <c r="AN578" s="29"/>
      <c r="AO578" s="30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G578" s="29"/>
      <c r="BH578" s="29"/>
      <c r="BI578" s="29"/>
      <c r="BJ578" s="29"/>
      <c r="BK578" s="29"/>
      <c r="BL578" s="29"/>
      <c r="BM578" s="29"/>
      <c r="BN578" s="29"/>
      <c r="BO578" s="29"/>
      <c r="BP578" s="29"/>
      <c r="BQ578" s="29"/>
      <c r="BR578" s="29"/>
      <c r="BS578" s="29"/>
      <c r="BT578" s="29"/>
      <c r="BU578" s="29"/>
      <c r="BV578" s="29"/>
      <c r="BW578" s="29"/>
      <c r="BX578" s="29"/>
      <c r="BY578" s="29"/>
      <c r="BZ578" s="29"/>
      <c r="CA578" s="29"/>
      <c r="CB578" s="29"/>
      <c r="CC578" s="29"/>
      <c r="CD578" s="29"/>
      <c r="CE578" s="29"/>
      <c r="CF578" s="29"/>
      <c r="CG578" s="29"/>
      <c r="CH578" s="29"/>
      <c r="CI578" s="29"/>
      <c r="CJ578" s="29"/>
      <c r="CK578" s="29"/>
      <c r="CL578" s="29"/>
      <c r="CM578" s="29"/>
      <c r="CN578" s="29"/>
      <c r="CO578" s="29"/>
      <c r="CP578" s="29"/>
      <c r="CQ578" s="29"/>
      <c r="CR578" s="29"/>
      <c r="CS578" s="29"/>
      <c r="CT578" s="29"/>
      <c r="CU578" s="29"/>
      <c r="CV578" s="29"/>
      <c r="CW578" s="29"/>
      <c r="CX578" s="29"/>
      <c r="CY578" s="29"/>
      <c r="CZ578" s="29"/>
      <c r="DA578" s="29"/>
      <c r="DB578" s="29"/>
      <c r="DC578" s="29"/>
      <c r="DD578" s="29"/>
      <c r="DE578" s="29"/>
      <c r="DF578" s="29"/>
      <c r="DG578" s="31"/>
      <c r="DH578" s="29"/>
      <c r="DI578" s="29"/>
    </row>
    <row r="579" spans="1:113" ht="15.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30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30"/>
      <c r="AE579" s="29"/>
      <c r="AF579" s="29"/>
      <c r="AG579" s="29"/>
      <c r="AH579" s="29"/>
      <c r="AI579" s="29"/>
      <c r="AJ579" s="29"/>
      <c r="AK579" s="29"/>
      <c r="AL579" s="29"/>
      <c r="AM579" s="29"/>
      <c r="AN579" s="29"/>
      <c r="AO579" s="30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G579" s="29"/>
      <c r="BH579" s="29"/>
      <c r="BI579" s="29"/>
      <c r="BJ579" s="29"/>
      <c r="BK579" s="29"/>
      <c r="BL579" s="29"/>
      <c r="BM579" s="29"/>
      <c r="BN579" s="29"/>
      <c r="BO579" s="29"/>
      <c r="BP579" s="29"/>
      <c r="BQ579" s="29"/>
      <c r="BR579" s="29"/>
      <c r="BS579" s="29"/>
      <c r="BT579" s="29"/>
      <c r="BU579" s="29"/>
      <c r="BV579" s="29"/>
      <c r="BW579" s="29"/>
      <c r="BX579" s="29"/>
      <c r="BY579" s="29"/>
      <c r="BZ579" s="29"/>
      <c r="CA579" s="29"/>
      <c r="CB579" s="29"/>
      <c r="CC579" s="29"/>
      <c r="CD579" s="29"/>
      <c r="CE579" s="29"/>
      <c r="CF579" s="29"/>
      <c r="CG579" s="29"/>
      <c r="CH579" s="29"/>
      <c r="CI579" s="29"/>
      <c r="CJ579" s="29"/>
      <c r="CK579" s="29"/>
      <c r="CL579" s="29"/>
      <c r="CM579" s="29"/>
      <c r="CN579" s="29"/>
      <c r="CO579" s="29"/>
      <c r="CP579" s="29"/>
      <c r="CQ579" s="29"/>
      <c r="CR579" s="29"/>
      <c r="CS579" s="29"/>
      <c r="CT579" s="29"/>
      <c r="CU579" s="29"/>
      <c r="CV579" s="29"/>
      <c r="CW579" s="29"/>
      <c r="CX579" s="29"/>
      <c r="CY579" s="29"/>
      <c r="CZ579" s="29"/>
      <c r="DA579" s="29"/>
      <c r="DB579" s="29"/>
      <c r="DC579" s="29"/>
      <c r="DD579" s="29"/>
      <c r="DE579" s="29"/>
      <c r="DF579" s="29"/>
      <c r="DG579" s="31"/>
      <c r="DH579" s="29"/>
      <c r="DI579" s="29"/>
    </row>
    <row r="580" spans="1:113" ht="15.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30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30"/>
      <c r="AE580" s="29"/>
      <c r="AF580" s="29"/>
      <c r="AG580" s="29"/>
      <c r="AH580" s="29"/>
      <c r="AI580" s="29"/>
      <c r="AJ580" s="29"/>
      <c r="AK580" s="29"/>
      <c r="AL580" s="29"/>
      <c r="AM580" s="29"/>
      <c r="AN580" s="29"/>
      <c r="AO580" s="30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G580" s="29"/>
      <c r="BH580" s="29"/>
      <c r="BI580" s="29"/>
      <c r="BJ580" s="29"/>
      <c r="BK580" s="29"/>
      <c r="BL580" s="29"/>
      <c r="BM580" s="29"/>
      <c r="BN580" s="29"/>
      <c r="BO580" s="29"/>
      <c r="BP580" s="29"/>
      <c r="BQ580" s="29"/>
      <c r="BR580" s="29"/>
      <c r="BS580" s="29"/>
      <c r="BT580" s="29"/>
      <c r="BU580" s="29"/>
      <c r="BV580" s="29"/>
      <c r="BW580" s="29"/>
      <c r="BX580" s="29"/>
      <c r="BY580" s="29"/>
      <c r="BZ580" s="29"/>
      <c r="CA580" s="29"/>
      <c r="CB580" s="29"/>
      <c r="CC580" s="29"/>
      <c r="CD580" s="29"/>
      <c r="CE580" s="29"/>
      <c r="CF580" s="29"/>
      <c r="CG580" s="29"/>
      <c r="CH580" s="29"/>
      <c r="CI580" s="29"/>
      <c r="CJ580" s="29"/>
      <c r="CK580" s="29"/>
      <c r="CL580" s="29"/>
      <c r="CM580" s="29"/>
      <c r="CN580" s="29"/>
      <c r="CO580" s="29"/>
      <c r="CP580" s="29"/>
      <c r="CQ580" s="29"/>
      <c r="CR580" s="29"/>
      <c r="CS580" s="29"/>
      <c r="CT580" s="29"/>
      <c r="CU580" s="29"/>
      <c r="CV580" s="29"/>
      <c r="CW580" s="29"/>
      <c r="CX580" s="29"/>
      <c r="CY580" s="29"/>
      <c r="CZ580" s="29"/>
      <c r="DA580" s="29"/>
      <c r="DB580" s="29"/>
      <c r="DC580" s="29"/>
      <c r="DD580" s="29"/>
      <c r="DE580" s="29"/>
      <c r="DF580" s="29"/>
      <c r="DG580" s="31"/>
      <c r="DH580" s="29"/>
      <c r="DI580" s="29"/>
    </row>
    <row r="581" spans="1:113" ht="15.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30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30"/>
      <c r="AE581" s="29"/>
      <c r="AF581" s="29"/>
      <c r="AG581" s="29"/>
      <c r="AH581" s="29"/>
      <c r="AI581" s="29"/>
      <c r="AJ581" s="29"/>
      <c r="AK581" s="29"/>
      <c r="AL581" s="29"/>
      <c r="AM581" s="29"/>
      <c r="AN581" s="29"/>
      <c r="AO581" s="30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G581" s="29"/>
      <c r="BH581" s="29"/>
      <c r="BI581" s="29"/>
      <c r="BJ581" s="29"/>
      <c r="BK581" s="29"/>
      <c r="BL581" s="29"/>
      <c r="BM581" s="29"/>
      <c r="BN581" s="29"/>
      <c r="BO581" s="29"/>
      <c r="BP581" s="29"/>
      <c r="BQ581" s="29"/>
      <c r="BR581" s="29"/>
      <c r="BS581" s="29"/>
      <c r="BT581" s="29"/>
      <c r="BU581" s="29"/>
      <c r="BV581" s="29"/>
      <c r="BW581" s="29"/>
      <c r="BX581" s="29"/>
      <c r="BY581" s="29"/>
      <c r="BZ581" s="29"/>
      <c r="CA581" s="29"/>
      <c r="CB581" s="29"/>
      <c r="CC581" s="29"/>
      <c r="CD581" s="29"/>
      <c r="CE581" s="29"/>
      <c r="CF581" s="29"/>
      <c r="CG581" s="29"/>
      <c r="CH581" s="29"/>
      <c r="CI581" s="29"/>
      <c r="CJ581" s="29"/>
      <c r="CK581" s="29"/>
      <c r="CL581" s="29"/>
      <c r="CM581" s="29"/>
      <c r="CN581" s="29"/>
      <c r="CO581" s="29"/>
      <c r="CP581" s="29"/>
      <c r="CQ581" s="29"/>
      <c r="CR581" s="29"/>
      <c r="CS581" s="29"/>
      <c r="CT581" s="29"/>
      <c r="CU581" s="29"/>
      <c r="CV581" s="29"/>
      <c r="CW581" s="29"/>
      <c r="CX581" s="29"/>
      <c r="CY581" s="29"/>
      <c r="CZ581" s="29"/>
      <c r="DA581" s="29"/>
      <c r="DB581" s="29"/>
      <c r="DC581" s="29"/>
      <c r="DD581" s="29"/>
      <c r="DE581" s="29"/>
      <c r="DF581" s="29"/>
      <c r="DG581" s="31"/>
      <c r="DH581" s="29"/>
      <c r="DI581" s="29"/>
    </row>
    <row r="582" spans="1:113" ht="15.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30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30"/>
      <c r="AE582" s="29"/>
      <c r="AF582" s="29"/>
      <c r="AG582" s="29"/>
      <c r="AH582" s="29"/>
      <c r="AI582" s="29"/>
      <c r="AJ582" s="29"/>
      <c r="AK582" s="29"/>
      <c r="AL582" s="29"/>
      <c r="AM582" s="29"/>
      <c r="AN582" s="29"/>
      <c r="AO582" s="30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G582" s="29"/>
      <c r="BH582" s="29"/>
      <c r="BI582" s="29"/>
      <c r="BJ582" s="29"/>
      <c r="BK582" s="29"/>
      <c r="BL582" s="29"/>
      <c r="BM582" s="29"/>
      <c r="BN582" s="29"/>
      <c r="BO582" s="29"/>
      <c r="BP582" s="29"/>
      <c r="BQ582" s="29"/>
      <c r="BR582" s="29"/>
      <c r="BS582" s="29"/>
      <c r="BT582" s="29"/>
      <c r="BU582" s="29"/>
      <c r="BV582" s="29"/>
      <c r="BW582" s="29"/>
      <c r="BX582" s="29"/>
      <c r="BY582" s="29"/>
      <c r="BZ582" s="29"/>
      <c r="CA582" s="29"/>
      <c r="CB582" s="29"/>
      <c r="CC582" s="29"/>
      <c r="CD582" s="29"/>
      <c r="CE582" s="29"/>
      <c r="CF582" s="29"/>
      <c r="CG582" s="29"/>
      <c r="CH582" s="29"/>
      <c r="CI582" s="29"/>
      <c r="CJ582" s="29"/>
      <c r="CK582" s="29"/>
      <c r="CL582" s="29"/>
      <c r="CM582" s="29"/>
      <c r="CN582" s="29"/>
      <c r="CO582" s="29"/>
      <c r="CP582" s="29"/>
      <c r="CQ582" s="29"/>
      <c r="CR582" s="29"/>
      <c r="CS582" s="29"/>
      <c r="CT582" s="29"/>
      <c r="CU582" s="29"/>
      <c r="CV582" s="29"/>
      <c r="CW582" s="29"/>
      <c r="CX582" s="29"/>
      <c r="CY582" s="29"/>
      <c r="CZ582" s="29"/>
      <c r="DA582" s="29"/>
      <c r="DB582" s="29"/>
      <c r="DC582" s="29"/>
      <c r="DD582" s="29"/>
      <c r="DE582" s="29"/>
      <c r="DF582" s="29"/>
      <c r="DG582" s="31"/>
      <c r="DH582" s="29"/>
      <c r="DI582" s="29"/>
    </row>
    <row r="583" spans="1:113" ht="15.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30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30"/>
      <c r="AE583" s="29"/>
      <c r="AF583" s="29"/>
      <c r="AG583" s="29"/>
      <c r="AH583" s="29"/>
      <c r="AI583" s="29"/>
      <c r="AJ583" s="29"/>
      <c r="AK583" s="29"/>
      <c r="AL583" s="29"/>
      <c r="AM583" s="29"/>
      <c r="AN583" s="29"/>
      <c r="AO583" s="30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G583" s="29"/>
      <c r="BH583" s="29"/>
      <c r="BI583" s="29"/>
      <c r="BJ583" s="29"/>
      <c r="BK583" s="29"/>
      <c r="BL583" s="29"/>
      <c r="BM583" s="29"/>
      <c r="BN583" s="29"/>
      <c r="BO583" s="29"/>
      <c r="BP583" s="29"/>
      <c r="BQ583" s="29"/>
      <c r="BR583" s="29"/>
      <c r="BS583" s="29"/>
      <c r="BT583" s="29"/>
      <c r="BU583" s="29"/>
      <c r="BV583" s="29"/>
      <c r="BW583" s="29"/>
      <c r="BX583" s="29"/>
      <c r="BY583" s="29"/>
      <c r="BZ583" s="29"/>
      <c r="CA583" s="29"/>
      <c r="CB583" s="29"/>
      <c r="CC583" s="29"/>
      <c r="CD583" s="29"/>
      <c r="CE583" s="29"/>
      <c r="CF583" s="29"/>
      <c r="CG583" s="29"/>
      <c r="CH583" s="29"/>
      <c r="CI583" s="29"/>
      <c r="CJ583" s="29"/>
      <c r="CK583" s="29"/>
      <c r="CL583" s="29"/>
      <c r="CM583" s="29"/>
      <c r="CN583" s="29"/>
      <c r="CO583" s="29"/>
      <c r="CP583" s="29"/>
      <c r="CQ583" s="29"/>
      <c r="CR583" s="29"/>
      <c r="CS583" s="29"/>
      <c r="CT583" s="29"/>
      <c r="CU583" s="29"/>
      <c r="CV583" s="29"/>
      <c r="CW583" s="29"/>
      <c r="CX583" s="29"/>
      <c r="CY583" s="29"/>
      <c r="CZ583" s="29"/>
      <c r="DA583" s="29"/>
      <c r="DB583" s="29"/>
      <c r="DC583" s="29"/>
      <c r="DD583" s="29"/>
      <c r="DE583" s="29"/>
      <c r="DF583" s="29"/>
      <c r="DG583" s="31"/>
      <c r="DH583" s="29"/>
      <c r="DI583" s="29"/>
    </row>
    <row r="584" spans="1:113" ht="15.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30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30"/>
      <c r="AE584" s="29"/>
      <c r="AF584" s="29"/>
      <c r="AG584" s="29"/>
      <c r="AH584" s="29"/>
      <c r="AI584" s="29"/>
      <c r="AJ584" s="29"/>
      <c r="AK584" s="29"/>
      <c r="AL584" s="29"/>
      <c r="AM584" s="29"/>
      <c r="AN584" s="29"/>
      <c r="AO584" s="30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G584" s="29"/>
      <c r="BH584" s="29"/>
      <c r="BI584" s="29"/>
      <c r="BJ584" s="29"/>
      <c r="BK584" s="29"/>
      <c r="BL584" s="29"/>
      <c r="BM584" s="29"/>
      <c r="BN584" s="29"/>
      <c r="BO584" s="29"/>
      <c r="BP584" s="29"/>
      <c r="BQ584" s="29"/>
      <c r="BR584" s="29"/>
      <c r="BS584" s="29"/>
      <c r="BT584" s="29"/>
      <c r="BU584" s="29"/>
      <c r="BV584" s="29"/>
      <c r="BW584" s="29"/>
      <c r="BX584" s="29"/>
      <c r="BY584" s="29"/>
      <c r="BZ584" s="29"/>
      <c r="CA584" s="29"/>
      <c r="CB584" s="29"/>
      <c r="CC584" s="29"/>
      <c r="CD584" s="29"/>
      <c r="CE584" s="29"/>
      <c r="CF584" s="29"/>
      <c r="CG584" s="29"/>
      <c r="CH584" s="29"/>
      <c r="CI584" s="29"/>
      <c r="CJ584" s="29"/>
      <c r="CK584" s="29"/>
      <c r="CL584" s="29"/>
      <c r="CM584" s="29"/>
      <c r="CN584" s="29"/>
      <c r="CO584" s="29"/>
      <c r="CP584" s="29"/>
      <c r="CQ584" s="29"/>
      <c r="CR584" s="29"/>
      <c r="CS584" s="29"/>
      <c r="CT584" s="29"/>
      <c r="CU584" s="29"/>
      <c r="CV584" s="29"/>
      <c r="CW584" s="29"/>
      <c r="CX584" s="29"/>
      <c r="CY584" s="29"/>
      <c r="CZ584" s="29"/>
      <c r="DA584" s="29"/>
      <c r="DB584" s="29"/>
      <c r="DC584" s="29"/>
      <c r="DD584" s="29"/>
      <c r="DE584" s="29"/>
      <c r="DF584" s="29"/>
      <c r="DG584" s="31"/>
      <c r="DH584" s="29"/>
      <c r="DI584" s="29"/>
    </row>
    <row r="585" spans="1:113" ht="15.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30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30"/>
      <c r="AE585" s="29"/>
      <c r="AF585" s="29"/>
      <c r="AG585" s="29"/>
      <c r="AH585" s="29"/>
      <c r="AI585" s="29"/>
      <c r="AJ585" s="29"/>
      <c r="AK585" s="29"/>
      <c r="AL585" s="29"/>
      <c r="AM585" s="29"/>
      <c r="AN585" s="29"/>
      <c r="AO585" s="30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G585" s="29"/>
      <c r="BH585" s="29"/>
      <c r="BI585" s="29"/>
      <c r="BJ585" s="29"/>
      <c r="BK585" s="29"/>
      <c r="BL585" s="29"/>
      <c r="BM585" s="29"/>
      <c r="BN585" s="29"/>
      <c r="BO585" s="29"/>
      <c r="BP585" s="29"/>
      <c r="BQ585" s="29"/>
      <c r="BR585" s="29"/>
      <c r="BS585" s="29"/>
      <c r="BT585" s="29"/>
      <c r="BU585" s="29"/>
      <c r="BV585" s="29"/>
      <c r="BW585" s="29"/>
      <c r="BX585" s="29"/>
      <c r="BY585" s="29"/>
      <c r="BZ585" s="29"/>
      <c r="CA585" s="29"/>
      <c r="CB585" s="29"/>
      <c r="CC585" s="29"/>
      <c r="CD585" s="29"/>
      <c r="CE585" s="29"/>
      <c r="CF585" s="29"/>
      <c r="CG585" s="29"/>
      <c r="CH585" s="29"/>
      <c r="CI585" s="29"/>
      <c r="CJ585" s="29"/>
      <c r="CK585" s="29"/>
      <c r="CL585" s="29"/>
      <c r="CM585" s="29"/>
      <c r="CN585" s="29"/>
      <c r="CO585" s="29"/>
      <c r="CP585" s="29"/>
      <c r="CQ585" s="29"/>
      <c r="CR585" s="29"/>
      <c r="CS585" s="29"/>
      <c r="CT585" s="29"/>
      <c r="CU585" s="29"/>
      <c r="CV585" s="29"/>
      <c r="CW585" s="29"/>
      <c r="CX585" s="29"/>
      <c r="CY585" s="29"/>
      <c r="CZ585" s="29"/>
      <c r="DA585" s="29"/>
      <c r="DB585" s="29"/>
      <c r="DC585" s="29"/>
      <c r="DD585" s="29"/>
      <c r="DE585" s="29"/>
      <c r="DF585" s="29"/>
      <c r="DG585" s="31"/>
      <c r="DH585" s="29"/>
      <c r="DI585" s="29"/>
    </row>
    <row r="586" spans="1:113" ht="15.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30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30"/>
      <c r="AE586" s="29"/>
      <c r="AF586" s="29"/>
      <c r="AG586" s="29"/>
      <c r="AH586" s="29"/>
      <c r="AI586" s="29"/>
      <c r="AJ586" s="29"/>
      <c r="AK586" s="29"/>
      <c r="AL586" s="29"/>
      <c r="AM586" s="29"/>
      <c r="AN586" s="29"/>
      <c r="AO586" s="30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G586" s="29"/>
      <c r="BH586" s="29"/>
      <c r="BI586" s="29"/>
      <c r="BJ586" s="29"/>
      <c r="BK586" s="29"/>
      <c r="BL586" s="29"/>
      <c r="BM586" s="29"/>
      <c r="BN586" s="29"/>
      <c r="BO586" s="29"/>
      <c r="BP586" s="29"/>
      <c r="BQ586" s="29"/>
      <c r="BR586" s="29"/>
      <c r="BS586" s="29"/>
      <c r="BT586" s="29"/>
      <c r="BU586" s="29"/>
      <c r="BV586" s="29"/>
      <c r="BW586" s="29"/>
      <c r="BX586" s="29"/>
      <c r="BY586" s="29"/>
      <c r="BZ586" s="29"/>
      <c r="CA586" s="29"/>
      <c r="CB586" s="29"/>
      <c r="CC586" s="29"/>
      <c r="CD586" s="29"/>
      <c r="CE586" s="29"/>
      <c r="CF586" s="29"/>
      <c r="CG586" s="29"/>
      <c r="CH586" s="29"/>
      <c r="CI586" s="29"/>
      <c r="CJ586" s="29"/>
      <c r="CK586" s="29"/>
      <c r="CL586" s="29"/>
      <c r="CM586" s="29"/>
      <c r="CN586" s="29"/>
      <c r="CO586" s="29"/>
      <c r="CP586" s="29"/>
      <c r="CQ586" s="29"/>
      <c r="CR586" s="29"/>
      <c r="CS586" s="29"/>
      <c r="CT586" s="29"/>
      <c r="CU586" s="29"/>
      <c r="CV586" s="29"/>
      <c r="CW586" s="29"/>
      <c r="CX586" s="29"/>
      <c r="CY586" s="29"/>
      <c r="CZ586" s="29"/>
      <c r="DA586" s="29"/>
      <c r="DB586" s="29"/>
      <c r="DC586" s="29"/>
      <c r="DD586" s="29"/>
      <c r="DE586" s="29"/>
      <c r="DF586" s="29"/>
      <c r="DG586" s="31"/>
      <c r="DH586" s="29"/>
      <c r="DI586" s="29"/>
    </row>
    <row r="587" spans="1:113" ht="15.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30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30"/>
      <c r="AE587" s="29"/>
      <c r="AF587" s="29"/>
      <c r="AG587" s="29"/>
      <c r="AH587" s="29"/>
      <c r="AI587" s="29"/>
      <c r="AJ587" s="29"/>
      <c r="AK587" s="29"/>
      <c r="AL587" s="29"/>
      <c r="AM587" s="29"/>
      <c r="AN587" s="29"/>
      <c r="AO587" s="30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G587" s="29"/>
      <c r="BH587" s="29"/>
      <c r="BI587" s="29"/>
      <c r="BJ587" s="29"/>
      <c r="BK587" s="29"/>
      <c r="BL587" s="29"/>
      <c r="BM587" s="29"/>
      <c r="BN587" s="29"/>
      <c r="BO587" s="29"/>
      <c r="BP587" s="29"/>
      <c r="BQ587" s="29"/>
      <c r="BR587" s="29"/>
      <c r="BS587" s="29"/>
      <c r="BT587" s="29"/>
      <c r="BU587" s="29"/>
      <c r="BV587" s="29"/>
      <c r="BW587" s="29"/>
      <c r="BX587" s="29"/>
      <c r="BY587" s="29"/>
      <c r="BZ587" s="29"/>
      <c r="CA587" s="29"/>
      <c r="CB587" s="29"/>
      <c r="CC587" s="29"/>
      <c r="CD587" s="29"/>
      <c r="CE587" s="29"/>
      <c r="CF587" s="29"/>
      <c r="CG587" s="29"/>
      <c r="CH587" s="29"/>
      <c r="CI587" s="29"/>
      <c r="CJ587" s="29"/>
      <c r="CK587" s="29"/>
      <c r="CL587" s="29"/>
      <c r="CM587" s="29"/>
      <c r="CN587" s="29"/>
      <c r="CO587" s="29"/>
      <c r="CP587" s="29"/>
      <c r="CQ587" s="29"/>
      <c r="CR587" s="29"/>
      <c r="CS587" s="29"/>
      <c r="CT587" s="29"/>
      <c r="CU587" s="29"/>
      <c r="CV587" s="29"/>
      <c r="CW587" s="29"/>
      <c r="CX587" s="29"/>
      <c r="CY587" s="29"/>
      <c r="CZ587" s="29"/>
      <c r="DA587" s="29"/>
      <c r="DB587" s="29"/>
      <c r="DC587" s="29"/>
      <c r="DD587" s="29"/>
      <c r="DE587" s="29"/>
      <c r="DF587" s="29"/>
      <c r="DG587" s="31"/>
      <c r="DH587" s="29"/>
      <c r="DI587" s="29"/>
    </row>
    <row r="588" spans="1:113" ht="15.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30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30"/>
      <c r="AE588" s="29"/>
      <c r="AF588" s="29"/>
      <c r="AG588" s="29"/>
      <c r="AH588" s="29"/>
      <c r="AI588" s="29"/>
      <c r="AJ588" s="29"/>
      <c r="AK588" s="29"/>
      <c r="AL588" s="29"/>
      <c r="AM588" s="29"/>
      <c r="AN588" s="29"/>
      <c r="AO588" s="30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G588" s="29"/>
      <c r="BH588" s="29"/>
      <c r="BI588" s="29"/>
      <c r="BJ588" s="29"/>
      <c r="BK588" s="29"/>
      <c r="BL588" s="29"/>
      <c r="BM588" s="29"/>
      <c r="BN588" s="29"/>
      <c r="BO588" s="29"/>
      <c r="BP588" s="29"/>
      <c r="BQ588" s="29"/>
      <c r="BR588" s="29"/>
      <c r="BS588" s="29"/>
      <c r="BT588" s="29"/>
      <c r="BU588" s="29"/>
      <c r="BV588" s="29"/>
      <c r="BW588" s="29"/>
      <c r="BX588" s="29"/>
      <c r="BY588" s="29"/>
      <c r="BZ588" s="29"/>
      <c r="CA588" s="29"/>
      <c r="CB588" s="29"/>
      <c r="CC588" s="29"/>
      <c r="CD588" s="29"/>
      <c r="CE588" s="29"/>
      <c r="CF588" s="29"/>
      <c r="CG588" s="29"/>
      <c r="CH588" s="29"/>
      <c r="CI588" s="29"/>
      <c r="CJ588" s="29"/>
      <c r="CK588" s="29"/>
      <c r="CL588" s="29"/>
      <c r="CM588" s="29"/>
      <c r="CN588" s="29"/>
      <c r="CO588" s="29"/>
      <c r="CP588" s="29"/>
      <c r="CQ588" s="29"/>
      <c r="CR588" s="29"/>
      <c r="CS588" s="29"/>
      <c r="CT588" s="29"/>
      <c r="CU588" s="29"/>
      <c r="CV588" s="29"/>
      <c r="CW588" s="29"/>
      <c r="CX588" s="29"/>
      <c r="CY588" s="29"/>
      <c r="CZ588" s="29"/>
      <c r="DA588" s="29"/>
      <c r="DB588" s="29"/>
      <c r="DC588" s="29"/>
      <c r="DD588" s="29"/>
      <c r="DE588" s="29"/>
      <c r="DF588" s="29"/>
      <c r="DG588" s="31"/>
      <c r="DH588" s="29"/>
      <c r="DI588" s="29"/>
    </row>
    <row r="589" spans="1:113" ht="15.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30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30"/>
      <c r="AE589" s="29"/>
      <c r="AF589" s="29"/>
      <c r="AG589" s="29"/>
      <c r="AH589" s="29"/>
      <c r="AI589" s="29"/>
      <c r="AJ589" s="29"/>
      <c r="AK589" s="29"/>
      <c r="AL589" s="29"/>
      <c r="AM589" s="29"/>
      <c r="AN589" s="29"/>
      <c r="AO589" s="30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G589" s="29"/>
      <c r="BH589" s="29"/>
      <c r="BI589" s="29"/>
      <c r="BJ589" s="29"/>
      <c r="BK589" s="29"/>
      <c r="BL589" s="29"/>
      <c r="BM589" s="29"/>
      <c r="BN589" s="29"/>
      <c r="BO589" s="29"/>
      <c r="BP589" s="29"/>
      <c r="BQ589" s="29"/>
      <c r="BR589" s="29"/>
      <c r="BS589" s="29"/>
      <c r="BT589" s="29"/>
      <c r="BU589" s="29"/>
      <c r="BV589" s="29"/>
      <c r="BW589" s="29"/>
      <c r="BX589" s="29"/>
      <c r="BY589" s="29"/>
      <c r="BZ589" s="29"/>
      <c r="CA589" s="29"/>
      <c r="CB589" s="29"/>
      <c r="CC589" s="29"/>
      <c r="CD589" s="29"/>
      <c r="CE589" s="29"/>
      <c r="CF589" s="29"/>
      <c r="CG589" s="29"/>
      <c r="CH589" s="29"/>
      <c r="CI589" s="29"/>
      <c r="CJ589" s="29"/>
      <c r="CK589" s="29"/>
      <c r="CL589" s="29"/>
      <c r="CM589" s="29"/>
      <c r="CN589" s="29"/>
      <c r="CO589" s="29"/>
      <c r="CP589" s="29"/>
      <c r="CQ589" s="29"/>
      <c r="CR589" s="29"/>
      <c r="CS589" s="29"/>
      <c r="CT589" s="29"/>
      <c r="CU589" s="29"/>
      <c r="CV589" s="29"/>
      <c r="CW589" s="29"/>
      <c r="CX589" s="29"/>
      <c r="CY589" s="29"/>
      <c r="CZ589" s="29"/>
      <c r="DA589" s="29"/>
      <c r="DB589" s="29"/>
      <c r="DC589" s="29"/>
      <c r="DD589" s="29"/>
      <c r="DE589" s="29"/>
      <c r="DF589" s="29"/>
      <c r="DG589" s="31"/>
      <c r="DH589" s="29"/>
      <c r="DI589" s="29"/>
    </row>
    <row r="590" spans="1:113" ht="15.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30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30"/>
      <c r="AE590" s="29"/>
      <c r="AF590" s="29"/>
      <c r="AG590" s="29"/>
      <c r="AH590" s="29"/>
      <c r="AI590" s="29"/>
      <c r="AJ590" s="29"/>
      <c r="AK590" s="29"/>
      <c r="AL590" s="29"/>
      <c r="AM590" s="29"/>
      <c r="AN590" s="29"/>
      <c r="AO590" s="30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G590" s="29"/>
      <c r="BH590" s="29"/>
      <c r="BI590" s="29"/>
      <c r="BJ590" s="29"/>
      <c r="BK590" s="29"/>
      <c r="BL590" s="29"/>
      <c r="BM590" s="29"/>
      <c r="BN590" s="29"/>
      <c r="BO590" s="29"/>
      <c r="BP590" s="29"/>
      <c r="BQ590" s="29"/>
      <c r="BR590" s="29"/>
      <c r="BS590" s="29"/>
      <c r="BT590" s="29"/>
      <c r="BU590" s="29"/>
      <c r="BV590" s="29"/>
      <c r="BW590" s="29"/>
      <c r="BX590" s="29"/>
      <c r="BY590" s="29"/>
      <c r="BZ590" s="29"/>
      <c r="CA590" s="29"/>
      <c r="CB590" s="29"/>
      <c r="CC590" s="29"/>
      <c r="CD590" s="29"/>
      <c r="CE590" s="29"/>
      <c r="CF590" s="29"/>
      <c r="CG590" s="29"/>
      <c r="CH590" s="29"/>
      <c r="CI590" s="29"/>
      <c r="CJ590" s="29"/>
      <c r="CK590" s="29"/>
      <c r="CL590" s="29"/>
      <c r="CM590" s="29"/>
      <c r="CN590" s="29"/>
      <c r="CO590" s="29"/>
      <c r="CP590" s="29"/>
      <c r="CQ590" s="29"/>
      <c r="CR590" s="29"/>
      <c r="CS590" s="29"/>
      <c r="CT590" s="29"/>
      <c r="CU590" s="29"/>
      <c r="CV590" s="29"/>
      <c r="CW590" s="29"/>
      <c r="CX590" s="29"/>
      <c r="CY590" s="29"/>
      <c r="CZ590" s="29"/>
      <c r="DA590" s="29"/>
      <c r="DB590" s="29"/>
      <c r="DC590" s="29"/>
      <c r="DD590" s="29"/>
      <c r="DE590" s="29"/>
      <c r="DF590" s="29"/>
      <c r="DG590" s="31"/>
      <c r="DH590" s="29"/>
      <c r="DI590" s="29"/>
    </row>
    <row r="591" spans="1:113" ht="15.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30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30"/>
      <c r="AE591" s="29"/>
      <c r="AF591" s="29"/>
      <c r="AG591" s="29"/>
      <c r="AH591" s="29"/>
      <c r="AI591" s="29"/>
      <c r="AJ591" s="29"/>
      <c r="AK591" s="29"/>
      <c r="AL591" s="29"/>
      <c r="AM591" s="29"/>
      <c r="AN591" s="29"/>
      <c r="AO591" s="30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G591" s="29"/>
      <c r="BH591" s="29"/>
      <c r="BI591" s="29"/>
      <c r="BJ591" s="29"/>
      <c r="BK591" s="29"/>
      <c r="BL591" s="29"/>
      <c r="BM591" s="29"/>
      <c r="BN591" s="29"/>
      <c r="BO591" s="29"/>
      <c r="BP591" s="29"/>
      <c r="BQ591" s="29"/>
      <c r="BR591" s="29"/>
      <c r="BS591" s="29"/>
      <c r="BT591" s="29"/>
      <c r="BU591" s="29"/>
      <c r="BV591" s="29"/>
      <c r="BW591" s="29"/>
      <c r="BX591" s="29"/>
      <c r="BY591" s="29"/>
      <c r="BZ591" s="29"/>
      <c r="CA591" s="29"/>
      <c r="CB591" s="29"/>
      <c r="CC591" s="29"/>
      <c r="CD591" s="29"/>
      <c r="CE591" s="29"/>
      <c r="CF591" s="29"/>
      <c r="CG591" s="29"/>
      <c r="CH591" s="29"/>
      <c r="CI591" s="29"/>
      <c r="CJ591" s="29"/>
      <c r="CK591" s="29"/>
      <c r="CL591" s="29"/>
      <c r="CM591" s="29"/>
      <c r="CN591" s="29"/>
      <c r="CO591" s="29"/>
      <c r="CP591" s="29"/>
      <c r="CQ591" s="29"/>
      <c r="CR591" s="29"/>
      <c r="CS591" s="29"/>
      <c r="CT591" s="29"/>
      <c r="CU591" s="29"/>
      <c r="CV591" s="29"/>
      <c r="CW591" s="29"/>
      <c r="CX591" s="29"/>
      <c r="CY591" s="29"/>
      <c r="CZ591" s="29"/>
      <c r="DA591" s="29"/>
      <c r="DB591" s="29"/>
      <c r="DC591" s="29"/>
      <c r="DD591" s="29"/>
      <c r="DE591" s="29"/>
      <c r="DF591" s="29"/>
      <c r="DG591" s="31"/>
      <c r="DH591" s="29"/>
      <c r="DI591" s="29"/>
    </row>
    <row r="592" spans="1:113" ht="15.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30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30"/>
      <c r="AE592" s="29"/>
      <c r="AF592" s="29"/>
      <c r="AG592" s="29"/>
      <c r="AH592" s="29"/>
      <c r="AI592" s="29"/>
      <c r="AJ592" s="29"/>
      <c r="AK592" s="29"/>
      <c r="AL592" s="29"/>
      <c r="AM592" s="29"/>
      <c r="AN592" s="29"/>
      <c r="AO592" s="30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G592" s="29"/>
      <c r="BH592" s="29"/>
      <c r="BI592" s="29"/>
      <c r="BJ592" s="29"/>
      <c r="BK592" s="29"/>
      <c r="BL592" s="29"/>
      <c r="BM592" s="29"/>
      <c r="BN592" s="29"/>
      <c r="BO592" s="29"/>
      <c r="BP592" s="29"/>
      <c r="BQ592" s="29"/>
      <c r="BR592" s="29"/>
      <c r="BS592" s="29"/>
      <c r="BT592" s="29"/>
      <c r="BU592" s="29"/>
      <c r="BV592" s="29"/>
      <c r="BW592" s="29"/>
      <c r="BX592" s="29"/>
      <c r="BY592" s="29"/>
      <c r="BZ592" s="29"/>
      <c r="CA592" s="29"/>
      <c r="CB592" s="29"/>
      <c r="CC592" s="29"/>
      <c r="CD592" s="29"/>
      <c r="CE592" s="29"/>
      <c r="CF592" s="29"/>
      <c r="CG592" s="29"/>
      <c r="CH592" s="29"/>
      <c r="CI592" s="29"/>
      <c r="CJ592" s="29"/>
      <c r="CK592" s="29"/>
      <c r="CL592" s="29"/>
      <c r="CM592" s="29"/>
      <c r="CN592" s="29"/>
      <c r="CO592" s="29"/>
      <c r="CP592" s="29"/>
      <c r="CQ592" s="29"/>
      <c r="CR592" s="29"/>
      <c r="CS592" s="29"/>
      <c r="CT592" s="29"/>
      <c r="CU592" s="29"/>
      <c r="CV592" s="29"/>
      <c r="CW592" s="29"/>
      <c r="CX592" s="29"/>
      <c r="CY592" s="29"/>
      <c r="CZ592" s="29"/>
      <c r="DA592" s="29"/>
      <c r="DB592" s="29"/>
      <c r="DC592" s="29"/>
      <c r="DD592" s="29"/>
      <c r="DE592" s="29"/>
      <c r="DF592" s="29"/>
      <c r="DG592" s="31"/>
      <c r="DH592" s="29"/>
      <c r="DI592" s="29"/>
    </row>
    <row r="593" spans="1:113" ht="15.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30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30"/>
      <c r="AE593" s="29"/>
      <c r="AF593" s="29"/>
      <c r="AG593" s="29"/>
      <c r="AH593" s="29"/>
      <c r="AI593" s="29"/>
      <c r="AJ593" s="29"/>
      <c r="AK593" s="29"/>
      <c r="AL593" s="29"/>
      <c r="AM593" s="29"/>
      <c r="AN593" s="29"/>
      <c r="AO593" s="30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G593" s="29"/>
      <c r="BH593" s="29"/>
      <c r="BI593" s="29"/>
      <c r="BJ593" s="29"/>
      <c r="BK593" s="29"/>
      <c r="BL593" s="29"/>
      <c r="BM593" s="29"/>
      <c r="BN593" s="29"/>
      <c r="BO593" s="29"/>
      <c r="BP593" s="29"/>
      <c r="BQ593" s="29"/>
      <c r="BR593" s="29"/>
      <c r="BS593" s="29"/>
      <c r="BT593" s="29"/>
      <c r="BU593" s="29"/>
      <c r="BV593" s="29"/>
      <c r="BW593" s="29"/>
      <c r="BX593" s="29"/>
      <c r="BY593" s="29"/>
      <c r="BZ593" s="29"/>
      <c r="CA593" s="29"/>
      <c r="CB593" s="29"/>
      <c r="CC593" s="29"/>
      <c r="CD593" s="29"/>
      <c r="CE593" s="29"/>
      <c r="CF593" s="29"/>
      <c r="CG593" s="29"/>
      <c r="CH593" s="29"/>
      <c r="CI593" s="29"/>
      <c r="CJ593" s="29"/>
      <c r="CK593" s="29"/>
      <c r="CL593" s="29"/>
      <c r="CM593" s="29"/>
      <c r="CN593" s="29"/>
      <c r="CO593" s="29"/>
      <c r="CP593" s="29"/>
      <c r="CQ593" s="29"/>
      <c r="CR593" s="29"/>
      <c r="CS593" s="29"/>
      <c r="CT593" s="29"/>
      <c r="CU593" s="29"/>
      <c r="CV593" s="29"/>
      <c r="CW593" s="29"/>
      <c r="CX593" s="29"/>
      <c r="CY593" s="29"/>
      <c r="CZ593" s="29"/>
      <c r="DA593" s="29"/>
      <c r="DB593" s="29"/>
      <c r="DC593" s="29"/>
      <c r="DD593" s="29"/>
      <c r="DE593" s="29"/>
      <c r="DF593" s="29"/>
      <c r="DG593" s="31"/>
      <c r="DH593" s="29"/>
      <c r="DI593" s="29"/>
    </row>
    <row r="594" spans="1:113" ht="15.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30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30"/>
      <c r="AE594" s="29"/>
      <c r="AF594" s="29"/>
      <c r="AG594" s="29"/>
      <c r="AH594" s="29"/>
      <c r="AI594" s="29"/>
      <c r="AJ594" s="29"/>
      <c r="AK594" s="29"/>
      <c r="AL594" s="29"/>
      <c r="AM594" s="29"/>
      <c r="AN594" s="29"/>
      <c r="AO594" s="30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G594" s="29"/>
      <c r="BH594" s="29"/>
      <c r="BI594" s="29"/>
      <c r="BJ594" s="29"/>
      <c r="BK594" s="29"/>
      <c r="BL594" s="29"/>
      <c r="BM594" s="29"/>
      <c r="BN594" s="29"/>
      <c r="BO594" s="29"/>
      <c r="BP594" s="29"/>
      <c r="BQ594" s="29"/>
      <c r="BR594" s="29"/>
      <c r="BS594" s="29"/>
      <c r="BT594" s="29"/>
      <c r="BU594" s="29"/>
      <c r="BV594" s="29"/>
      <c r="BW594" s="29"/>
      <c r="BX594" s="29"/>
      <c r="BY594" s="29"/>
      <c r="BZ594" s="29"/>
      <c r="CA594" s="29"/>
      <c r="CB594" s="29"/>
      <c r="CC594" s="29"/>
      <c r="CD594" s="29"/>
      <c r="CE594" s="29"/>
      <c r="CF594" s="29"/>
      <c r="CG594" s="29"/>
      <c r="CH594" s="29"/>
      <c r="CI594" s="29"/>
      <c r="CJ594" s="29"/>
      <c r="CK594" s="29"/>
      <c r="CL594" s="29"/>
      <c r="CM594" s="29"/>
      <c r="CN594" s="29"/>
      <c r="CO594" s="29"/>
      <c r="CP594" s="29"/>
      <c r="CQ594" s="29"/>
      <c r="CR594" s="29"/>
      <c r="CS594" s="29"/>
      <c r="CT594" s="29"/>
      <c r="CU594" s="29"/>
      <c r="CV594" s="29"/>
      <c r="CW594" s="29"/>
      <c r="CX594" s="29"/>
      <c r="CY594" s="29"/>
      <c r="CZ594" s="29"/>
      <c r="DA594" s="29"/>
      <c r="DB594" s="29"/>
      <c r="DC594" s="29"/>
      <c r="DD594" s="29"/>
      <c r="DE594" s="29"/>
      <c r="DF594" s="29"/>
      <c r="DG594" s="31"/>
      <c r="DH594" s="29"/>
      <c r="DI594" s="29"/>
    </row>
    <row r="595" spans="1:113" ht="15.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30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30"/>
      <c r="AE595" s="29"/>
      <c r="AF595" s="29"/>
      <c r="AG595" s="29"/>
      <c r="AH595" s="29"/>
      <c r="AI595" s="29"/>
      <c r="AJ595" s="29"/>
      <c r="AK595" s="29"/>
      <c r="AL595" s="29"/>
      <c r="AM595" s="29"/>
      <c r="AN595" s="29"/>
      <c r="AO595" s="30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G595" s="29"/>
      <c r="BH595" s="29"/>
      <c r="BI595" s="29"/>
      <c r="BJ595" s="29"/>
      <c r="BK595" s="29"/>
      <c r="BL595" s="29"/>
      <c r="BM595" s="29"/>
      <c r="BN595" s="29"/>
      <c r="BO595" s="29"/>
      <c r="BP595" s="29"/>
      <c r="BQ595" s="29"/>
      <c r="BR595" s="29"/>
      <c r="BS595" s="29"/>
      <c r="BT595" s="29"/>
      <c r="BU595" s="29"/>
      <c r="BV595" s="29"/>
      <c r="BW595" s="29"/>
      <c r="BX595" s="29"/>
      <c r="BY595" s="29"/>
      <c r="BZ595" s="29"/>
      <c r="CA595" s="29"/>
      <c r="CB595" s="29"/>
      <c r="CC595" s="29"/>
      <c r="CD595" s="29"/>
      <c r="CE595" s="29"/>
      <c r="CF595" s="29"/>
      <c r="CG595" s="29"/>
      <c r="CH595" s="29"/>
      <c r="CI595" s="29"/>
      <c r="CJ595" s="29"/>
      <c r="CK595" s="29"/>
      <c r="CL595" s="29"/>
      <c r="CM595" s="29"/>
      <c r="CN595" s="29"/>
      <c r="CO595" s="29"/>
      <c r="CP595" s="29"/>
      <c r="CQ595" s="29"/>
      <c r="CR595" s="29"/>
      <c r="CS595" s="29"/>
      <c r="CT595" s="29"/>
      <c r="CU595" s="29"/>
      <c r="CV595" s="29"/>
      <c r="CW595" s="29"/>
      <c r="CX595" s="29"/>
      <c r="CY595" s="29"/>
      <c r="CZ595" s="29"/>
      <c r="DA595" s="29"/>
      <c r="DB595" s="29"/>
      <c r="DC595" s="29"/>
      <c r="DD595" s="29"/>
      <c r="DE595" s="29"/>
      <c r="DF595" s="29"/>
      <c r="DG595" s="31"/>
      <c r="DH595" s="29"/>
      <c r="DI595" s="29"/>
    </row>
    <row r="596" spans="1:113" ht="15.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30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30"/>
      <c r="AE596" s="29"/>
      <c r="AF596" s="29"/>
      <c r="AG596" s="29"/>
      <c r="AH596" s="29"/>
      <c r="AI596" s="29"/>
      <c r="AJ596" s="29"/>
      <c r="AK596" s="29"/>
      <c r="AL596" s="29"/>
      <c r="AM596" s="29"/>
      <c r="AN596" s="29"/>
      <c r="AO596" s="30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G596" s="29"/>
      <c r="BH596" s="29"/>
      <c r="BI596" s="29"/>
      <c r="BJ596" s="29"/>
      <c r="BK596" s="29"/>
      <c r="BL596" s="29"/>
      <c r="BM596" s="29"/>
      <c r="BN596" s="29"/>
      <c r="BO596" s="29"/>
      <c r="BP596" s="29"/>
      <c r="BQ596" s="29"/>
      <c r="BR596" s="29"/>
      <c r="BS596" s="29"/>
      <c r="BT596" s="29"/>
      <c r="BU596" s="29"/>
      <c r="BV596" s="29"/>
      <c r="BW596" s="29"/>
      <c r="BX596" s="29"/>
      <c r="BY596" s="29"/>
      <c r="BZ596" s="29"/>
      <c r="CA596" s="29"/>
      <c r="CB596" s="29"/>
      <c r="CC596" s="29"/>
      <c r="CD596" s="29"/>
      <c r="CE596" s="29"/>
      <c r="CF596" s="29"/>
      <c r="CG596" s="29"/>
      <c r="CH596" s="29"/>
      <c r="CI596" s="29"/>
      <c r="CJ596" s="29"/>
      <c r="CK596" s="29"/>
      <c r="CL596" s="29"/>
      <c r="CM596" s="29"/>
      <c r="CN596" s="29"/>
      <c r="CO596" s="29"/>
      <c r="CP596" s="29"/>
      <c r="CQ596" s="29"/>
      <c r="CR596" s="29"/>
      <c r="CS596" s="29"/>
      <c r="CT596" s="29"/>
      <c r="CU596" s="29"/>
      <c r="CV596" s="29"/>
      <c r="CW596" s="29"/>
      <c r="CX596" s="29"/>
      <c r="CY596" s="29"/>
      <c r="CZ596" s="29"/>
      <c r="DA596" s="29"/>
      <c r="DB596" s="29"/>
      <c r="DC596" s="29"/>
      <c r="DD596" s="29"/>
      <c r="DE596" s="29"/>
      <c r="DF596" s="29"/>
      <c r="DG596" s="31"/>
      <c r="DH596" s="29"/>
      <c r="DI596" s="29"/>
    </row>
    <row r="597" spans="1:113" ht="15.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30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30"/>
      <c r="AE597" s="29"/>
      <c r="AF597" s="29"/>
      <c r="AG597" s="29"/>
      <c r="AH597" s="29"/>
      <c r="AI597" s="29"/>
      <c r="AJ597" s="29"/>
      <c r="AK597" s="29"/>
      <c r="AL597" s="29"/>
      <c r="AM597" s="29"/>
      <c r="AN597" s="29"/>
      <c r="AO597" s="30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G597" s="29"/>
      <c r="BH597" s="29"/>
      <c r="BI597" s="29"/>
      <c r="BJ597" s="29"/>
      <c r="BK597" s="29"/>
      <c r="BL597" s="29"/>
      <c r="BM597" s="29"/>
      <c r="BN597" s="29"/>
      <c r="BO597" s="29"/>
      <c r="BP597" s="29"/>
      <c r="BQ597" s="29"/>
      <c r="BR597" s="29"/>
      <c r="BS597" s="29"/>
      <c r="BT597" s="29"/>
      <c r="BU597" s="29"/>
      <c r="BV597" s="29"/>
      <c r="BW597" s="29"/>
      <c r="BX597" s="29"/>
      <c r="BY597" s="29"/>
      <c r="BZ597" s="29"/>
      <c r="CA597" s="29"/>
      <c r="CB597" s="29"/>
      <c r="CC597" s="29"/>
      <c r="CD597" s="29"/>
      <c r="CE597" s="29"/>
      <c r="CF597" s="29"/>
      <c r="CG597" s="29"/>
      <c r="CH597" s="29"/>
      <c r="CI597" s="29"/>
      <c r="CJ597" s="29"/>
      <c r="CK597" s="29"/>
      <c r="CL597" s="29"/>
      <c r="CM597" s="29"/>
      <c r="CN597" s="29"/>
      <c r="CO597" s="29"/>
      <c r="CP597" s="29"/>
      <c r="CQ597" s="29"/>
      <c r="CR597" s="29"/>
      <c r="CS597" s="29"/>
      <c r="CT597" s="29"/>
      <c r="CU597" s="29"/>
      <c r="CV597" s="29"/>
      <c r="CW597" s="29"/>
      <c r="CX597" s="29"/>
      <c r="CY597" s="29"/>
      <c r="CZ597" s="29"/>
      <c r="DA597" s="29"/>
      <c r="DB597" s="29"/>
      <c r="DC597" s="29"/>
      <c r="DD597" s="29"/>
      <c r="DE597" s="29"/>
      <c r="DF597" s="29"/>
      <c r="DG597" s="31"/>
      <c r="DH597" s="29"/>
      <c r="DI597" s="29"/>
    </row>
    <row r="598" spans="1:113" ht="15.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30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30"/>
      <c r="AE598" s="29"/>
      <c r="AF598" s="29"/>
      <c r="AG598" s="29"/>
      <c r="AH598" s="29"/>
      <c r="AI598" s="29"/>
      <c r="AJ598" s="29"/>
      <c r="AK598" s="29"/>
      <c r="AL598" s="29"/>
      <c r="AM598" s="29"/>
      <c r="AN598" s="29"/>
      <c r="AO598" s="30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G598" s="29"/>
      <c r="BH598" s="29"/>
      <c r="BI598" s="29"/>
      <c r="BJ598" s="29"/>
      <c r="BK598" s="29"/>
      <c r="BL598" s="29"/>
      <c r="BM598" s="29"/>
      <c r="BN598" s="29"/>
      <c r="BO598" s="29"/>
      <c r="BP598" s="29"/>
      <c r="BQ598" s="29"/>
      <c r="BR598" s="29"/>
      <c r="BS598" s="29"/>
      <c r="BT598" s="29"/>
      <c r="BU598" s="29"/>
      <c r="BV598" s="29"/>
      <c r="BW598" s="29"/>
      <c r="BX598" s="29"/>
      <c r="BY598" s="29"/>
      <c r="BZ598" s="29"/>
      <c r="CA598" s="29"/>
      <c r="CB598" s="29"/>
      <c r="CC598" s="29"/>
      <c r="CD598" s="29"/>
      <c r="CE598" s="29"/>
      <c r="CF598" s="29"/>
      <c r="CG598" s="29"/>
      <c r="CH598" s="29"/>
      <c r="CI598" s="29"/>
      <c r="CJ598" s="29"/>
      <c r="CK598" s="29"/>
      <c r="CL598" s="29"/>
      <c r="CM598" s="29"/>
      <c r="CN598" s="29"/>
      <c r="CO598" s="29"/>
      <c r="CP598" s="29"/>
      <c r="CQ598" s="29"/>
      <c r="CR598" s="29"/>
      <c r="CS598" s="29"/>
      <c r="CT598" s="29"/>
      <c r="CU598" s="29"/>
      <c r="CV598" s="29"/>
      <c r="CW598" s="29"/>
      <c r="CX598" s="29"/>
      <c r="CY598" s="29"/>
      <c r="CZ598" s="29"/>
      <c r="DA598" s="29"/>
      <c r="DB598" s="29"/>
      <c r="DC598" s="29"/>
      <c r="DD598" s="29"/>
      <c r="DE598" s="29"/>
      <c r="DF598" s="29"/>
      <c r="DG598" s="31"/>
      <c r="DH598" s="29"/>
      <c r="DI598" s="29"/>
    </row>
    <row r="599" spans="1:113" ht="15.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30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30"/>
      <c r="AE599" s="29"/>
      <c r="AF599" s="29"/>
      <c r="AG599" s="29"/>
      <c r="AH599" s="29"/>
      <c r="AI599" s="29"/>
      <c r="AJ599" s="29"/>
      <c r="AK599" s="29"/>
      <c r="AL599" s="29"/>
      <c r="AM599" s="29"/>
      <c r="AN599" s="29"/>
      <c r="AO599" s="30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G599" s="29"/>
      <c r="BH599" s="29"/>
      <c r="BI599" s="29"/>
      <c r="BJ599" s="29"/>
      <c r="BK599" s="29"/>
      <c r="BL599" s="29"/>
      <c r="BM599" s="29"/>
      <c r="BN599" s="29"/>
      <c r="BO599" s="29"/>
      <c r="BP599" s="29"/>
      <c r="BQ599" s="29"/>
      <c r="BR599" s="29"/>
      <c r="BS599" s="29"/>
      <c r="BT599" s="29"/>
      <c r="BU599" s="29"/>
      <c r="BV599" s="29"/>
      <c r="BW599" s="29"/>
      <c r="BX599" s="29"/>
      <c r="BY599" s="29"/>
      <c r="BZ599" s="29"/>
      <c r="CA599" s="29"/>
      <c r="CB599" s="29"/>
      <c r="CC599" s="29"/>
      <c r="CD599" s="29"/>
      <c r="CE599" s="29"/>
      <c r="CF599" s="29"/>
      <c r="CG599" s="29"/>
      <c r="CH599" s="29"/>
      <c r="CI599" s="29"/>
      <c r="CJ599" s="29"/>
      <c r="CK599" s="29"/>
      <c r="CL599" s="29"/>
      <c r="CM599" s="29"/>
      <c r="CN599" s="29"/>
      <c r="CO599" s="29"/>
      <c r="CP599" s="29"/>
      <c r="CQ599" s="29"/>
      <c r="CR599" s="29"/>
      <c r="CS599" s="29"/>
      <c r="CT599" s="29"/>
      <c r="CU599" s="29"/>
      <c r="CV599" s="29"/>
      <c r="CW599" s="29"/>
      <c r="CX599" s="29"/>
      <c r="CY599" s="29"/>
      <c r="CZ599" s="29"/>
      <c r="DA599" s="29"/>
      <c r="DB599" s="29"/>
      <c r="DC599" s="29"/>
      <c r="DD599" s="29"/>
      <c r="DE599" s="29"/>
      <c r="DF599" s="29"/>
      <c r="DG599" s="31"/>
      <c r="DH599" s="29"/>
      <c r="DI599" s="29"/>
    </row>
    <row r="600" spans="1:113" ht="15.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30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30"/>
      <c r="AE600" s="29"/>
      <c r="AF600" s="29"/>
      <c r="AG600" s="29"/>
      <c r="AH600" s="29"/>
      <c r="AI600" s="29"/>
      <c r="AJ600" s="29"/>
      <c r="AK600" s="29"/>
      <c r="AL600" s="29"/>
      <c r="AM600" s="29"/>
      <c r="AN600" s="29"/>
      <c r="AO600" s="30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G600" s="29"/>
      <c r="BH600" s="29"/>
      <c r="BI600" s="29"/>
      <c r="BJ600" s="29"/>
      <c r="BK600" s="29"/>
      <c r="BL600" s="29"/>
      <c r="BM600" s="29"/>
      <c r="BN600" s="29"/>
      <c r="BO600" s="29"/>
      <c r="BP600" s="29"/>
      <c r="BQ600" s="29"/>
      <c r="BR600" s="29"/>
      <c r="BS600" s="29"/>
      <c r="BT600" s="29"/>
      <c r="BU600" s="29"/>
      <c r="BV600" s="29"/>
      <c r="BW600" s="29"/>
      <c r="BX600" s="29"/>
      <c r="BY600" s="29"/>
      <c r="BZ600" s="29"/>
      <c r="CA600" s="29"/>
      <c r="CB600" s="29"/>
      <c r="CC600" s="29"/>
      <c r="CD600" s="29"/>
      <c r="CE600" s="29"/>
      <c r="CF600" s="29"/>
      <c r="CG600" s="29"/>
      <c r="CH600" s="29"/>
      <c r="CI600" s="29"/>
      <c r="CJ600" s="29"/>
      <c r="CK600" s="29"/>
      <c r="CL600" s="29"/>
      <c r="CM600" s="29"/>
      <c r="CN600" s="29"/>
      <c r="CO600" s="29"/>
      <c r="CP600" s="29"/>
      <c r="CQ600" s="29"/>
      <c r="CR600" s="29"/>
      <c r="CS600" s="29"/>
      <c r="CT600" s="29"/>
      <c r="CU600" s="29"/>
      <c r="CV600" s="29"/>
      <c r="CW600" s="29"/>
      <c r="CX600" s="29"/>
      <c r="CY600" s="29"/>
      <c r="CZ600" s="29"/>
      <c r="DA600" s="29"/>
      <c r="DB600" s="29"/>
      <c r="DC600" s="29"/>
      <c r="DD600" s="29"/>
      <c r="DE600" s="29"/>
      <c r="DF600" s="29"/>
      <c r="DG600" s="31"/>
      <c r="DH600" s="29"/>
      <c r="DI600" s="29"/>
    </row>
    <row r="601" spans="1:113" ht="15.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30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30"/>
      <c r="AE601" s="29"/>
      <c r="AF601" s="29"/>
      <c r="AG601" s="29"/>
      <c r="AH601" s="29"/>
      <c r="AI601" s="29"/>
      <c r="AJ601" s="29"/>
      <c r="AK601" s="29"/>
      <c r="AL601" s="29"/>
      <c r="AM601" s="29"/>
      <c r="AN601" s="29"/>
      <c r="AO601" s="30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G601" s="29"/>
      <c r="BH601" s="29"/>
      <c r="BI601" s="29"/>
      <c r="BJ601" s="29"/>
      <c r="BK601" s="29"/>
      <c r="BL601" s="29"/>
      <c r="BM601" s="29"/>
      <c r="BN601" s="29"/>
      <c r="BO601" s="29"/>
      <c r="BP601" s="29"/>
      <c r="BQ601" s="29"/>
      <c r="BR601" s="29"/>
      <c r="BS601" s="29"/>
      <c r="BT601" s="29"/>
      <c r="BU601" s="29"/>
      <c r="BV601" s="29"/>
      <c r="BW601" s="29"/>
      <c r="BX601" s="29"/>
      <c r="BY601" s="29"/>
      <c r="BZ601" s="29"/>
      <c r="CA601" s="29"/>
      <c r="CB601" s="29"/>
      <c r="CC601" s="29"/>
      <c r="CD601" s="29"/>
      <c r="CE601" s="29"/>
      <c r="CF601" s="29"/>
      <c r="CG601" s="29"/>
      <c r="CH601" s="29"/>
      <c r="CI601" s="29"/>
      <c r="CJ601" s="29"/>
      <c r="CK601" s="29"/>
      <c r="CL601" s="29"/>
      <c r="CM601" s="29"/>
      <c r="CN601" s="29"/>
      <c r="CO601" s="29"/>
      <c r="CP601" s="29"/>
      <c r="CQ601" s="29"/>
      <c r="CR601" s="29"/>
      <c r="CS601" s="29"/>
      <c r="CT601" s="29"/>
      <c r="CU601" s="29"/>
      <c r="CV601" s="29"/>
      <c r="CW601" s="29"/>
      <c r="CX601" s="29"/>
      <c r="CY601" s="29"/>
      <c r="CZ601" s="29"/>
      <c r="DA601" s="29"/>
      <c r="DB601" s="29"/>
      <c r="DC601" s="29"/>
      <c r="DD601" s="29"/>
      <c r="DE601" s="29"/>
      <c r="DF601" s="29"/>
      <c r="DG601" s="31"/>
      <c r="DH601" s="29"/>
      <c r="DI601" s="29"/>
    </row>
    <row r="602" spans="1:113" ht="15.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30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30"/>
      <c r="AE602" s="29"/>
      <c r="AF602" s="29"/>
      <c r="AG602" s="29"/>
      <c r="AH602" s="29"/>
      <c r="AI602" s="29"/>
      <c r="AJ602" s="29"/>
      <c r="AK602" s="29"/>
      <c r="AL602" s="29"/>
      <c r="AM602" s="29"/>
      <c r="AN602" s="29"/>
      <c r="AO602" s="30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G602" s="29"/>
      <c r="BH602" s="29"/>
      <c r="BI602" s="29"/>
      <c r="BJ602" s="29"/>
      <c r="BK602" s="29"/>
      <c r="BL602" s="29"/>
      <c r="BM602" s="29"/>
      <c r="BN602" s="29"/>
      <c r="BO602" s="29"/>
      <c r="BP602" s="29"/>
      <c r="BQ602" s="29"/>
      <c r="BR602" s="29"/>
      <c r="BS602" s="29"/>
      <c r="BT602" s="29"/>
      <c r="BU602" s="29"/>
      <c r="BV602" s="29"/>
      <c r="BW602" s="29"/>
      <c r="BX602" s="29"/>
      <c r="BY602" s="29"/>
      <c r="BZ602" s="29"/>
      <c r="CA602" s="29"/>
      <c r="CB602" s="29"/>
      <c r="CC602" s="29"/>
      <c r="CD602" s="29"/>
      <c r="CE602" s="29"/>
      <c r="CF602" s="29"/>
      <c r="CG602" s="29"/>
      <c r="CH602" s="29"/>
      <c r="CI602" s="29"/>
      <c r="CJ602" s="29"/>
      <c r="CK602" s="29"/>
      <c r="CL602" s="29"/>
      <c r="CM602" s="29"/>
      <c r="CN602" s="29"/>
      <c r="CO602" s="29"/>
      <c r="CP602" s="29"/>
      <c r="CQ602" s="29"/>
      <c r="CR602" s="29"/>
      <c r="CS602" s="29"/>
      <c r="CT602" s="29"/>
      <c r="CU602" s="29"/>
      <c r="CV602" s="29"/>
      <c r="CW602" s="29"/>
      <c r="CX602" s="29"/>
      <c r="CY602" s="29"/>
      <c r="CZ602" s="29"/>
      <c r="DA602" s="29"/>
      <c r="DB602" s="29"/>
      <c r="DC602" s="29"/>
      <c r="DD602" s="29"/>
      <c r="DE602" s="29"/>
      <c r="DF602" s="29"/>
      <c r="DG602" s="31"/>
      <c r="DH602" s="29"/>
      <c r="DI602" s="29"/>
    </row>
    <row r="603" spans="1:113" ht="15.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30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30"/>
      <c r="AE603" s="29"/>
      <c r="AF603" s="29"/>
      <c r="AG603" s="29"/>
      <c r="AH603" s="29"/>
      <c r="AI603" s="29"/>
      <c r="AJ603" s="29"/>
      <c r="AK603" s="29"/>
      <c r="AL603" s="29"/>
      <c r="AM603" s="29"/>
      <c r="AN603" s="29"/>
      <c r="AO603" s="30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G603" s="29"/>
      <c r="BH603" s="29"/>
      <c r="BI603" s="29"/>
      <c r="BJ603" s="29"/>
      <c r="BK603" s="29"/>
      <c r="BL603" s="29"/>
      <c r="BM603" s="29"/>
      <c r="BN603" s="29"/>
      <c r="BO603" s="29"/>
      <c r="BP603" s="29"/>
      <c r="BQ603" s="29"/>
      <c r="BR603" s="29"/>
      <c r="BS603" s="29"/>
      <c r="BT603" s="29"/>
      <c r="BU603" s="29"/>
      <c r="BV603" s="29"/>
      <c r="BW603" s="29"/>
      <c r="BX603" s="29"/>
      <c r="BY603" s="29"/>
      <c r="BZ603" s="29"/>
      <c r="CA603" s="29"/>
      <c r="CB603" s="29"/>
      <c r="CC603" s="29"/>
      <c r="CD603" s="29"/>
      <c r="CE603" s="29"/>
      <c r="CF603" s="29"/>
      <c r="CG603" s="29"/>
      <c r="CH603" s="29"/>
      <c r="CI603" s="29"/>
      <c r="CJ603" s="29"/>
      <c r="CK603" s="29"/>
      <c r="CL603" s="29"/>
      <c r="CM603" s="29"/>
      <c r="CN603" s="29"/>
      <c r="CO603" s="29"/>
      <c r="CP603" s="29"/>
      <c r="CQ603" s="29"/>
      <c r="CR603" s="29"/>
      <c r="CS603" s="29"/>
      <c r="CT603" s="29"/>
      <c r="CU603" s="29"/>
      <c r="CV603" s="29"/>
      <c r="CW603" s="29"/>
      <c r="CX603" s="29"/>
      <c r="CY603" s="29"/>
      <c r="CZ603" s="29"/>
      <c r="DA603" s="29"/>
      <c r="DB603" s="29"/>
      <c r="DC603" s="29"/>
      <c r="DD603" s="29"/>
      <c r="DE603" s="29"/>
      <c r="DF603" s="29"/>
      <c r="DG603" s="31"/>
      <c r="DH603" s="29"/>
      <c r="DI603" s="29"/>
    </row>
    <row r="604" spans="1:113" ht="15.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30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30"/>
      <c r="AE604" s="29"/>
      <c r="AF604" s="29"/>
      <c r="AG604" s="29"/>
      <c r="AH604" s="29"/>
      <c r="AI604" s="29"/>
      <c r="AJ604" s="29"/>
      <c r="AK604" s="29"/>
      <c r="AL604" s="29"/>
      <c r="AM604" s="29"/>
      <c r="AN604" s="29"/>
      <c r="AO604" s="30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G604" s="29"/>
      <c r="BH604" s="29"/>
      <c r="BI604" s="29"/>
      <c r="BJ604" s="29"/>
      <c r="BK604" s="29"/>
      <c r="BL604" s="29"/>
      <c r="BM604" s="29"/>
      <c r="BN604" s="29"/>
      <c r="BO604" s="29"/>
      <c r="BP604" s="29"/>
      <c r="BQ604" s="29"/>
      <c r="BR604" s="29"/>
      <c r="BS604" s="29"/>
      <c r="BT604" s="29"/>
      <c r="BU604" s="29"/>
      <c r="BV604" s="29"/>
      <c r="BW604" s="29"/>
      <c r="BX604" s="29"/>
      <c r="BY604" s="29"/>
      <c r="BZ604" s="29"/>
      <c r="CA604" s="29"/>
      <c r="CB604" s="29"/>
      <c r="CC604" s="29"/>
      <c r="CD604" s="29"/>
      <c r="CE604" s="29"/>
      <c r="CF604" s="29"/>
      <c r="CG604" s="29"/>
      <c r="CH604" s="29"/>
      <c r="CI604" s="29"/>
      <c r="CJ604" s="29"/>
      <c r="CK604" s="29"/>
      <c r="CL604" s="29"/>
      <c r="CM604" s="29"/>
      <c r="CN604" s="29"/>
      <c r="CO604" s="29"/>
      <c r="CP604" s="29"/>
      <c r="CQ604" s="29"/>
      <c r="CR604" s="29"/>
      <c r="CS604" s="29"/>
      <c r="CT604" s="29"/>
      <c r="CU604" s="29"/>
      <c r="CV604" s="29"/>
      <c r="CW604" s="29"/>
      <c r="CX604" s="29"/>
      <c r="CY604" s="29"/>
      <c r="CZ604" s="29"/>
      <c r="DA604" s="29"/>
      <c r="DB604" s="29"/>
      <c r="DC604" s="29"/>
      <c r="DD604" s="29"/>
      <c r="DE604" s="29"/>
      <c r="DF604" s="29"/>
      <c r="DG604" s="31"/>
      <c r="DH604" s="29"/>
      <c r="DI604" s="29"/>
    </row>
    <row r="605" spans="1:113" ht="15.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30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30"/>
      <c r="AE605" s="29"/>
      <c r="AF605" s="29"/>
      <c r="AG605" s="29"/>
      <c r="AH605" s="29"/>
      <c r="AI605" s="29"/>
      <c r="AJ605" s="29"/>
      <c r="AK605" s="29"/>
      <c r="AL605" s="29"/>
      <c r="AM605" s="29"/>
      <c r="AN605" s="29"/>
      <c r="AO605" s="30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G605" s="29"/>
      <c r="BH605" s="29"/>
      <c r="BI605" s="29"/>
      <c r="BJ605" s="29"/>
      <c r="BK605" s="29"/>
      <c r="BL605" s="29"/>
      <c r="BM605" s="29"/>
      <c r="BN605" s="29"/>
      <c r="BO605" s="29"/>
      <c r="BP605" s="29"/>
      <c r="BQ605" s="29"/>
      <c r="BR605" s="29"/>
      <c r="BS605" s="29"/>
      <c r="BT605" s="29"/>
      <c r="BU605" s="29"/>
      <c r="BV605" s="29"/>
      <c r="BW605" s="29"/>
      <c r="BX605" s="29"/>
      <c r="BY605" s="29"/>
      <c r="BZ605" s="29"/>
      <c r="CA605" s="29"/>
      <c r="CB605" s="29"/>
      <c r="CC605" s="29"/>
      <c r="CD605" s="29"/>
      <c r="CE605" s="29"/>
      <c r="CF605" s="29"/>
      <c r="CG605" s="29"/>
      <c r="CH605" s="29"/>
      <c r="CI605" s="29"/>
      <c r="CJ605" s="29"/>
      <c r="CK605" s="29"/>
      <c r="CL605" s="29"/>
      <c r="CM605" s="29"/>
      <c r="CN605" s="29"/>
      <c r="CO605" s="29"/>
      <c r="CP605" s="29"/>
      <c r="CQ605" s="29"/>
      <c r="CR605" s="29"/>
      <c r="CS605" s="29"/>
      <c r="CT605" s="29"/>
      <c r="CU605" s="29"/>
      <c r="CV605" s="29"/>
      <c r="CW605" s="29"/>
      <c r="CX605" s="29"/>
      <c r="CY605" s="29"/>
      <c r="CZ605" s="29"/>
      <c r="DA605" s="29"/>
      <c r="DB605" s="29"/>
      <c r="DC605" s="29"/>
      <c r="DD605" s="29"/>
      <c r="DE605" s="29"/>
      <c r="DF605" s="29"/>
      <c r="DG605" s="31"/>
      <c r="DH605" s="29"/>
      <c r="DI605" s="29"/>
    </row>
    <row r="606" spans="1:113" ht="15.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30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30"/>
      <c r="AE606" s="29"/>
      <c r="AF606" s="29"/>
      <c r="AG606" s="29"/>
      <c r="AH606" s="29"/>
      <c r="AI606" s="29"/>
      <c r="AJ606" s="29"/>
      <c r="AK606" s="29"/>
      <c r="AL606" s="29"/>
      <c r="AM606" s="29"/>
      <c r="AN606" s="29"/>
      <c r="AO606" s="30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G606" s="29"/>
      <c r="BH606" s="29"/>
      <c r="BI606" s="29"/>
      <c r="BJ606" s="29"/>
      <c r="BK606" s="29"/>
      <c r="BL606" s="29"/>
      <c r="BM606" s="29"/>
      <c r="BN606" s="29"/>
      <c r="BO606" s="29"/>
      <c r="BP606" s="29"/>
      <c r="BQ606" s="29"/>
      <c r="BR606" s="29"/>
      <c r="BS606" s="29"/>
      <c r="BT606" s="29"/>
      <c r="BU606" s="29"/>
      <c r="BV606" s="29"/>
      <c r="BW606" s="29"/>
      <c r="BX606" s="29"/>
      <c r="BY606" s="29"/>
      <c r="BZ606" s="29"/>
      <c r="CA606" s="29"/>
      <c r="CB606" s="29"/>
      <c r="CC606" s="29"/>
      <c r="CD606" s="29"/>
      <c r="CE606" s="29"/>
      <c r="CF606" s="29"/>
      <c r="CG606" s="29"/>
      <c r="CH606" s="29"/>
      <c r="CI606" s="29"/>
      <c r="CJ606" s="29"/>
      <c r="CK606" s="29"/>
      <c r="CL606" s="29"/>
      <c r="CM606" s="29"/>
      <c r="CN606" s="29"/>
      <c r="CO606" s="29"/>
      <c r="CP606" s="29"/>
      <c r="CQ606" s="29"/>
      <c r="CR606" s="29"/>
      <c r="CS606" s="29"/>
      <c r="CT606" s="29"/>
      <c r="CU606" s="29"/>
      <c r="CV606" s="29"/>
      <c r="CW606" s="29"/>
      <c r="CX606" s="29"/>
      <c r="CY606" s="29"/>
      <c r="CZ606" s="29"/>
      <c r="DA606" s="29"/>
      <c r="DB606" s="29"/>
      <c r="DC606" s="29"/>
      <c r="DD606" s="29"/>
      <c r="DE606" s="29"/>
      <c r="DF606" s="29"/>
      <c r="DG606" s="31"/>
      <c r="DH606" s="29"/>
      <c r="DI606" s="29"/>
    </row>
    <row r="607" spans="1:113" ht="15.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30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30"/>
      <c r="AE607" s="29"/>
      <c r="AF607" s="29"/>
      <c r="AG607" s="29"/>
      <c r="AH607" s="29"/>
      <c r="AI607" s="29"/>
      <c r="AJ607" s="29"/>
      <c r="AK607" s="29"/>
      <c r="AL607" s="29"/>
      <c r="AM607" s="29"/>
      <c r="AN607" s="29"/>
      <c r="AO607" s="30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G607" s="29"/>
      <c r="BH607" s="29"/>
      <c r="BI607" s="29"/>
      <c r="BJ607" s="29"/>
      <c r="BK607" s="29"/>
      <c r="BL607" s="29"/>
      <c r="BM607" s="29"/>
      <c r="BN607" s="29"/>
      <c r="BO607" s="29"/>
      <c r="BP607" s="29"/>
      <c r="BQ607" s="29"/>
      <c r="BR607" s="29"/>
      <c r="BS607" s="29"/>
      <c r="BT607" s="29"/>
      <c r="BU607" s="29"/>
      <c r="BV607" s="29"/>
      <c r="BW607" s="29"/>
      <c r="BX607" s="29"/>
      <c r="BY607" s="29"/>
      <c r="BZ607" s="29"/>
      <c r="CA607" s="29"/>
      <c r="CB607" s="29"/>
      <c r="CC607" s="29"/>
      <c r="CD607" s="29"/>
      <c r="CE607" s="29"/>
      <c r="CF607" s="29"/>
      <c r="CG607" s="29"/>
      <c r="CH607" s="29"/>
      <c r="CI607" s="29"/>
      <c r="CJ607" s="29"/>
      <c r="CK607" s="29"/>
      <c r="CL607" s="29"/>
      <c r="CM607" s="29"/>
      <c r="CN607" s="29"/>
      <c r="CO607" s="29"/>
      <c r="CP607" s="29"/>
      <c r="CQ607" s="29"/>
      <c r="CR607" s="29"/>
      <c r="CS607" s="29"/>
      <c r="CT607" s="29"/>
      <c r="CU607" s="29"/>
      <c r="CV607" s="29"/>
      <c r="CW607" s="29"/>
      <c r="CX607" s="29"/>
      <c r="CY607" s="29"/>
      <c r="CZ607" s="29"/>
      <c r="DA607" s="29"/>
      <c r="DB607" s="29"/>
      <c r="DC607" s="29"/>
      <c r="DD607" s="29"/>
      <c r="DE607" s="29"/>
      <c r="DF607" s="29"/>
      <c r="DG607" s="31"/>
      <c r="DH607" s="29"/>
      <c r="DI607" s="29"/>
    </row>
    <row r="608" spans="1:113" ht="15.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30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30"/>
      <c r="AE608" s="29"/>
      <c r="AF608" s="29"/>
      <c r="AG608" s="29"/>
      <c r="AH608" s="29"/>
      <c r="AI608" s="29"/>
      <c r="AJ608" s="29"/>
      <c r="AK608" s="29"/>
      <c r="AL608" s="29"/>
      <c r="AM608" s="29"/>
      <c r="AN608" s="29"/>
      <c r="AO608" s="30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G608" s="29"/>
      <c r="BH608" s="29"/>
      <c r="BI608" s="29"/>
      <c r="BJ608" s="29"/>
      <c r="BK608" s="29"/>
      <c r="BL608" s="29"/>
      <c r="BM608" s="29"/>
      <c r="BN608" s="29"/>
      <c r="BO608" s="29"/>
      <c r="BP608" s="29"/>
      <c r="BQ608" s="29"/>
      <c r="BR608" s="29"/>
      <c r="BS608" s="29"/>
      <c r="BT608" s="29"/>
      <c r="BU608" s="29"/>
      <c r="BV608" s="29"/>
      <c r="BW608" s="29"/>
      <c r="BX608" s="29"/>
      <c r="BY608" s="29"/>
      <c r="BZ608" s="29"/>
      <c r="CA608" s="29"/>
      <c r="CB608" s="29"/>
      <c r="CC608" s="29"/>
      <c r="CD608" s="29"/>
      <c r="CE608" s="29"/>
      <c r="CF608" s="29"/>
      <c r="CG608" s="29"/>
      <c r="CH608" s="29"/>
      <c r="CI608" s="29"/>
      <c r="CJ608" s="29"/>
      <c r="CK608" s="29"/>
      <c r="CL608" s="29"/>
      <c r="CM608" s="29"/>
      <c r="CN608" s="29"/>
      <c r="CO608" s="29"/>
      <c r="CP608" s="29"/>
      <c r="CQ608" s="29"/>
      <c r="CR608" s="29"/>
      <c r="CS608" s="29"/>
      <c r="CT608" s="29"/>
      <c r="CU608" s="29"/>
      <c r="CV608" s="29"/>
      <c r="CW608" s="29"/>
      <c r="CX608" s="29"/>
      <c r="CY608" s="29"/>
      <c r="CZ608" s="29"/>
      <c r="DA608" s="29"/>
      <c r="DB608" s="29"/>
      <c r="DC608" s="29"/>
      <c r="DD608" s="29"/>
      <c r="DE608" s="29"/>
      <c r="DF608" s="29"/>
      <c r="DG608" s="31"/>
      <c r="DH608" s="29"/>
      <c r="DI608" s="29"/>
    </row>
    <row r="609" spans="1:113" ht="15.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30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30"/>
      <c r="AE609" s="29"/>
      <c r="AF609" s="29"/>
      <c r="AG609" s="29"/>
      <c r="AH609" s="29"/>
      <c r="AI609" s="29"/>
      <c r="AJ609" s="29"/>
      <c r="AK609" s="29"/>
      <c r="AL609" s="29"/>
      <c r="AM609" s="29"/>
      <c r="AN609" s="29"/>
      <c r="AO609" s="30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G609" s="29"/>
      <c r="BH609" s="29"/>
      <c r="BI609" s="29"/>
      <c r="BJ609" s="29"/>
      <c r="BK609" s="29"/>
      <c r="BL609" s="29"/>
      <c r="BM609" s="29"/>
      <c r="BN609" s="29"/>
      <c r="BO609" s="29"/>
      <c r="BP609" s="29"/>
      <c r="BQ609" s="29"/>
      <c r="BR609" s="29"/>
      <c r="BS609" s="29"/>
      <c r="BT609" s="29"/>
      <c r="BU609" s="29"/>
      <c r="BV609" s="29"/>
      <c r="BW609" s="29"/>
      <c r="BX609" s="29"/>
      <c r="BY609" s="29"/>
      <c r="BZ609" s="29"/>
      <c r="CA609" s="29"/>
      <c r="CB609" s="29"/>
      <c r="CC609" s="29"/>
      <c r="CD609" s="29"/>
      <c r="CE609" s="29"/>
      <c r="CF609" s="29"/>
      <c r="CG609" s="29"/>
      <c r="CH609" s="29"/>
      <c r="CI609" s="29"/>
      <c r="CJ609" s="29"/>
      <c r="CK609" s="29"/>
      <c r="CL609" s="29"/>
      <c r="CM609" s="29"/>
      <c r="CN609" s="29"/>
      <c r="CO609" s="29"/>
      <c r="CP609" s="29"/>
      <c r="CQ609" s="29"/>
      <c r="CR609" s="29"/>
      <c r="CS609" s="29"/>
      <c r="CT609" s="29"/>
      <c r="CU609" s="29"/>
      <c r="CV609" s="29"/>
      <c r="CW609" s="29"/>
      <c r="CX609" s="29"/>
      <c r="CY609" s="29"/>
      <c r="CZ609" s="29"/>
      <c r="DA609" s="29"/>
      <c r="DB609" s="29"/>
      <c r="DC609" s="29"/>
      <c r="DD609" s="29"/>
      <c r="DE609" s="29"/>
      <c r="DF609" s="29"/>
      <c r="DG609" s="31"/>
      <c r="DH609" s="29"/>
      <c r="DI609" s="29"/>
    </row>
    <row r="610" spans="1:113" ht="15.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30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30"/>
      <c r="AE610" s="29"/>
      <c r="AF610" s="29"/>
      <c r="AG610" s="29"/>
      <c r="AH610" s="29"/>
      <c r="AI610" s="29"/>
      <c r="AJ610" s="29"/>
      <c r="AK610" s="29"/>
      <c r="AL610" s="29"/>
      <c r="AM610" s="29"/>
      <c r="AN610" s="29"/>
      <c r="AO610" s="30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G610" s="29"/>
      <c r="BH610" s="29"/>
      <c r="BI610" s="29"/>
      <c r="BJ610" s="29"/>
      <c r="BK610" s="29"/>
      <c r="BL610" s="29"/>
      <c r="BM610" s="29"/>
      <c r="BN610" s="29"/>
      <c r="BO610" s="29"/>
      <c r="BP610" s="29"/>
      <c r="BQ610" s="29"/>
      <c r="BR610" s="29"/>
      <c r="BS610" s="29"/>
      <c r="BT610" s="29"/>
      <c r="BU610" s="29"/>
      <c r="BV610" s="29"/>
      <c r="BW610" s="29"/>
      <c r="BX610" s="29"/>
      <c r="BY610" s="29"/>
      <c r="BZ610" s="29"/>
      <c r="CA610" s="29"/>
      <c r="CB610" s="29"/>
      <c r="CC610" s="29"/>
      <c r="CD610" s="29"/>
      <c r="CE610" s="29"/>
      <c r="CF610" s="29"/>
      <c r="CG610" s="29"/>
      <c r="CH610" s="29"/>
      <c r="CI610" s="29"/>
      <c r="CJ610" s="29"/>
      <c r="CK610" s="29"/>
      <c r="CL610" s="29"/>
      <c r="CM610" s="29"/>
      <c r="CN610" s="29"/>
      <c r="CO610" s="29"/>
      <c r="CP610" s="29"/>
      <c r="CQ610" s="29"/>
      <c r="CR610" s="29"/>
      <c r="CS610" s="29"/>
      <c r="CT610" s="29"/>
      <c r="CU610" s="29"/>
      <c r="CV610" s="29"/>
      <c r="CW610" s="29"/>
      <c r="CX610" s="29"/>
      <c r="CY610" s="29"/>
      <c r="CZ610" s="29"/>
      <c r="DA610" s="29"/>
      <c r="DB610" s="29"/>
      <c r="DC610" s="29"/>
      <c r="DD610" s="29"/>
      <c r="DE610" s="29"/>
      <c r="DF610" s="29"/>
      <c r="DG610" s="31"/>
      <c r="DH610" s="29"/>
      <c r="DI610" s="29"/>
    </row>
    <row r="611" spans="1:113" ht="15.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30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30"/>
      <c r="AE611" s="29"/>
      <c r="AF611" s="29"/>
      <c r="AG611" s="29"/>
      <c r="AH611" s="29"/>
      <c r="AI611" s="29"/>
      <c r="AJ611" s="29"/>
      <c r="AK611" s="29"/>
      <c r="AL611" s="29"/>
      <c r="AM611" s="29"/>
      <c r="AN611" s="29"/>
      <c r="AO611" s="30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G611" s="29"/>
      <c r="BH611" s="29"/>
      <c r="BI611" s="29"/>
      <c r="BJ611" s="29"/>
      <c r="BK611" s="29"/>
      <c r="BL611" s="29"/>
      <c r="BM611" s="29"/>
      <c r="BN611" s="29"/>
      <c r="BO611" s="29"/>
      <c r="BP611" s="29"/>
      <c r="BQ611" s="29"/>
      <c r="BR611" s="29"/>
      <c r="BS611" s="29"/>
      <c r="BT611" s="29"/>
      <c r="BU611" s="29"/>
      <c r="BV611" s="29"/>
      <c r="BW611" s="29"/>
      <c r="BX611" s="29"/>
      <c r="BY611" s="29"/>
      <c r="BZ611" s="29"/>
      <c r="CA611" s="29"/>
      <c r="CB611" s="29"/>
      <c r="CC611" s="29"/>
      <c r="CD611" s="29"/>
      <c r="CE611" s="29"/>
      <c r="CF611" s="29"/>
      <c r="CG611" s="29"/>
      <c r="CH611" s="29"/>
      <c r="CI611" s="29"/>
      <c r="CJ611" s="29"/>
      <c r="CK611" s="29"/>
      <c r="CL611" s="29"/>
      <c r="CM611" s="29"/>
      <c r="CN611" s="29"/>
      <c r="CO611" s="29"/>
      <c r="CP611" s="29"/>
      <c r="CQ611" s="29"/>
      <c r="CR611" s="29"/>
      <c r="CS611" s="29"/>
      <c r="CT611" s="29"/>
      <c r="CU611" s="29"/>
      <c r="CV611" s="29"/>
      <c r="CW611" s="29"/>
      <c r="CX611" s="29"/>
      <c r="CY611" s="29"/>
      <c r="CZ611" s="29"/>
      <c r="DA611" s="29"/>
      <c r="DB611" s="29"/>
      <c r="DC611" s="29"/>
      <c r="DD611" s="29"/>
      <c r="DE611" s="29"/>
      <c r="DF611" s="29"/>
      <c r="DG611" s="31"/>
      <c r="DH611" s="29"/>
      <c r="DI611" s="29"/>
    </row>
    <row r="612" spans="1:113" ht="15.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30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30"/>
      <c r="AE612" s="29"/>
      <c r="AF612" s="29"/>
      <c r="AG612" s="29"/>
      <c r="AH612" s="29"/>
      <c r="AI612" s="29"/>
      <c r="AJ612" s="29"/>
      <c r="AK612" s="29"/>
      <c r="AL612" s="29"/>
      <c r="AM612" s="29"/>
      <c r="AN612" s="29"/>
      <c r="AO612" s="30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G612" s="29"/>
      <c r="BH612" s="29"/>
      <c r="BI612" s="29"/>
      <c r="BJ612" s="29"/>
      <c r="BK612" s="29"/>
      <c r="BL612" s="29"/>
      <c r="BM612" s="29"/>
      <c r="BN612" s="29"/>
      <c r="BO612" s="29"/>
      <c r="BP612" s="29"/>
      <c r="BQ612" s="29"/>
      <c r="BR612" s="29"/>
      <c r="BS612" s="29"/>
      <c r="BT612" s="29"/>
      <c r="BU612" s="29"/>
      <c r="BV612" s="29"/>
      <c r="BW612" s="29"/>
      <c r="BX612" s="29"/>
      <c r="BY612" s="29"/>
      <c r="BZ612" s="29"/>
      <c r="CA612" s="29"/>
      <c r="CB612" s="29"/>
      <c r="CC612" s="29"/>
      <c r="CD612" s="29"/>
      <c r="CE612" s="29"/>
      <c r="CF612" s="29"/>
      <c r="CG612" s="29"/>
      <c r="CH612" s="29"/>
      <c r="CI612" s="29"/>
      <c r="CJ612" s="29"/>
      <c r="CK612" s="29"/>
      <c r="CL612" s="29"/>
      <c r="CM612" s="29"/>
      <c r="CN612" s="29"/>
      <c r="CO612" s="29"/>
      <c r="CP612" s="29"/>
      <c r="CQ612" s="29"/>
      <c r="CR612" s="29"/>
      <c r="CS612" s="29"/>
      <c r="CT612" s="29"/>
      <c r="CU612" s="29"/>
      <c r="CV612" s="29"/>
      <c r="CW612" s="29"/>
      <c r="CX612" s="29"/>
      <c r="CY612" s="29"/>
      <c r="CZ612" s="29"/>
      <c r="DA612" s="29"/>
      <c r="DB612" s="29"/>
      <c r="DC612" s="29"/>
      <c r="DD612" s="29"/>
      <c r="DE612" s="29"/>
      <c r="DF612" s="29"/>
      <c r="DG612" s="31"/>
      <c r="DH612" s="29"/>
      <c r="DI612" s="29"/>
    </row>
    <row r="613" spans="1:113" ht="15.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30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30"/>
      <c r="AE613" s="29"/>
      <c r="AF613" s="29"/>
      <c r="AG613" s="29"/>
      <c r="AH613" s="29"/>
      <c r="AI613" s="29"/>
      <c r="AJ613" s="29"/>
      <c r="AK613" s="29"/>
      <c r="AL613" s="29"/>
      <c r="AM613" s="29"/>
      <c r="AN613" s="29"/>
      <c r="AO613" s="30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G613" s="29"/>
      <c r="BH613" s="29"/>
      <c r="BI613" s="29"/>
      <c r="BJ613" s="29"/>
      <c r="BK613" s="29"/>
      <c r="BL613" s="29"/>
      <c r="BM613" s="29"/>
      <c r="BN613" s="29"/>
      <c r="BO613" s="29"/>
      <c r="BP613" s="29"/>
      <c r="BQ613" s="29"/>
      <c r="BR613" s="29"/>
      <c r="BS613" s="29"/>
      <c r="BT613" s="29"/>
      <c r="BU613" s="29"/>
      <c r="BV613" s="29"/>
      <c r="BW613" s="29"/>
      <c r="BX613" s="29"/>
      <c r="BY613" s="29"/>
      <c r="BZ613" s="29"/>
      <c r="CA613" s="29"/>
      <c r="CB613" s="29"/>
      <c r="CC613" s="29"/>
      <c r="CD613" s="29"/>
      <c r="CE613" s="29"/>
      <c r="CF613" s="29"/>
      <c r="CG613" s="29"/>
      <c r="CH613" s="29"/>
      <c r="CI613" s="29"/>
      <c r="CJ613" s="29"/>
      <c r="CK613" s="29"/>
      <c r="CL613" s="29"/>
      <c r="CM613" s="29"/>
      <c r="CN613" s="29"/>
      <c r="CO613" s="29"/>
      <c r="CP613" s="29"/>
      <c r="CQ613" s="29"/>
      <c r="CR613" s="29"/>
      <c r="CS613" s="29"/>
      <c r="CT613" s="29"/>
      <c r="CU613" s="29"/>
      <c r="CV613" s="29"/>
      <c r="CW613" s="29"/>
      <c r="CX613" s="29"/>
      <c r="CY613" s="29"/>
      <c r="CZ613" s="29"/>
      <c r="DA613" s="29"/>
      <c r="DB613" s="29"/>
      <c r="DC613" s="29"/>
      <c r="DD613" s="29"/>
      <c r="DE613" s="29"/>
      <c r="DF613" s="29"/>
      <c r="DG613" s="31"/>
      <c r="DH613" s="29"/>
      <c r="DI613" s="29"/>
    </row>
    <row r="614" spans="1:113" ht="15.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30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30"/>
      <c r="AE614" s="29"/>
      <c r="AF614" s="29"/>
      <c r="AG614" s="29"/>
      <c r="AH614" s="29"/>
      <c r="AI614" s="29"/>
      <c r="AJ614" s="29"/>
      <c r="AK614" s="29"/>
      <c r="AL614" s="29"/>
      <c r="AM614" s="29"/>
      <c r="AN614" s="29"/>
      <c r="AO614" s="30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G614" s="29"/>
      <c r="BH614" s="29"/>
      <c r="BI614" s="29"/>
      <c r="BJ614" s="29"/>
      <c r="BK614" s="29"/>
      <c r="BL614" s="29"/>
      <c r="BM614" s="29"/>
      <c r="BN614" s="29"/>
      <c r="BO614" s="29"/>
      <c r="BP614" s="29"/>
      <c r="BQ614" s="29"/>
      <c r="BR614" s="29"/>
      <c r="BS614" s="29"/>
      <c r="BT614" s="29"/>
      <c r="BU614" s="29"/>
      <c r="BV614" s="29"/>
      <c r="BW614" s="29"/>
      <c r="BX614" s="29"/>
      <c r="BY614" s="29"/>
      <c r="BZ614" s="29"/>
      <c r="CA614" s="29"/>
      <c r="CB614" s="29"/>
      <c r="CC614" s="29"/>
      <c r="CD614" s="29"/>
      <c r="CE614" s="29"/>
      <c r="CF614" s="29"/>
      <c r="CG614" s="29"/>
      <c r="CH614" s="29"/>
      <c r="CI614" s="29"/>
      <c r="CJ614" s="29"/>
      <c r="CK614" s="29"/>
      <c r="CL614" s="29"/>
      <c r="CM614" s="29"/>
      <c r="CN614" s="29"/>
      <c r="CO614" s="29"/>
      <c r="CP614" s="29"/>
      <c r="CQ614" s="29"/>
      <c r="CR614" s="29"/>
      <c r="CS614" s="29"/>
      <c r="CT614" s="29"/>
      <c r="CU614" s="29"/>
      <c r="CV614" s="29"/>
      <c r="CW614" s="29"/>
      <c r="CX614" s="29"/>
      <c r="CY614" s="29"/>
      <c r="CZ614" s="29"/>
      <c r="DA614" s="29"/>
      <c r="DB614" s="29"/>
      <c r="DC614" s="29"/>
      <c r="DD614" s="29"/>
      <c r="DE614" s="29"/>
      <c r="DF614" s="29"/>
      <c r="DG614" s="31"/>
      <c r="DH614" s="29"/>
      <c r="DI614" s="29"/>
    </row>
    <row r="615" spans="1:113" ht="15.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30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30"/>
      <c r="AE615" s="29"/>
      <c r="AF615" s="29"/>
      <c r="AG615" s="29"/>
      <c r="AH615" s="29"/>
      <c r="AI615" s="29"/>
      <c r="AJ615" s="29"/>
      <c r="AK615" s="29"/>
      <c r="AL615" s="29"/>
      <c r="AM615" s="29"/>
      <c r="AN615" s="29"/>
      <c r="AO615" s="30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G615" s="29"/>
      <c r="BH615" s="29"/>
      <c r="BI615" s="29"/>
      <c r="BJ615" s="29"/>
      <c r="BK615" s="29"/>
      <c r="BL615" s="29"/>
      <c r="BM615" s="29"/>
      <c r="BN615" s="29"/>
      <c r="BO615" s="29"/>
      <c r="BP615" s="29"/>
      <c r="BQ615" s="29"/>
      <c r="BR615" s="29"/>
      <c r="BS615" s="29"/>
      <c r="BT615" s="29"/>
      <c r="BU615" s="29"/>
      <c r="BV615" s="29"/>
      <c r="BW615" s="29"/>
      <c r="BX615" s="29"/>
      <c r="BY615" s="29"/>
      <c r="BZ615" s="29"/>
      <c r="CA615" s="29"/>
      <c r="CB615" s="29"/>
      <c r="CC615" s="29"/>
      <c r="CD615" s="29"/>
      <c r="CE615" s="29"/>
      <c r="CF615" s="29"/>
      <c r="CG615" s="29"/>
      <c r="CH615" s="29"/>
      <c r="CI615" s="29"/>
      <c r="CJ615" s="29"/>
      <c r="CK615" s="29"/>
      <c r="CL615" s="29"/>
      <c r="CM615" s="29"/>
      <c r="CN615" s="29"/>
      <c r="CO615" s="29"/>
      <c r="CP615" s="29"/>
      <c r="CQ615" s="29"/>
      <c r="CR615" s="29"/>
      <c r="CS615" s="29"/>
      <c r="CT615" s="29"/>
      <c r="CU615" s="29"/>
      <c r="CV615" s="29"/>
      <c r="CW615" s="29"/>
      <c r="CX615" s="29"/>
      <c r="CY615" s="29"/>
      <c r="CZ615" s="29"/>
      <c r="DA615" s="29"/>
      <c r="DB615" s="29"/>
      <c r="DC615" s="29"/>
      <c r="DD615" s="29"/>
      <c r="DE615" s="29"/>
      <c r="DF615" s="29"/>
      <c r="DG615" s="31"/>
      <c r="DH615" s="29"/>
      <c r="DI615" s="29"/>
    </row>
    <row r="616" spans="1:113" ht="15.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30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30"/>
      <c r="AE616" s="29"/>
      <c r="AF616" s="29"/>
      <c r="AG616" s="29"/>
      <c r="AH616" s="29"/>
      <c r="AI616" s="29"/>
      <c r="AJ616" s="29"/>
      <c r="AK616" s="29"/>
      <c r="AL616" s="29"/>
      <c r="AM616" s="29"/>
      <c r="AN616" s="29"/>
      <c r="AO616" s="30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G616" s="29"/>
      <c r="BH616" s="29"/>
      <c r="BI616" s="29"/>
      <c r="BJ616" s="29"/>
      <c r="BK616" s="29"/>
      <c r="BL616" s="29"/>
      <c r="BM616" s="29"/>
      <c r="BN616" s="29"/>
      <c r="BO616" s="29"/>
      <c r="BP616" s="29"/>
      <c r="BQ616" s="29"/>
      <c r="BR616" s="29"/>
      <c r="BS616" s="29"/>
      <c r="BT616" s="29"/>
      <c r="BU616" s="29"/>
      <c r="BV616" s="29"/>
      <c r="BW616" s="29"/>
      <c r="BX616" s="29"/>
      <c r="BY616" s="29"/>
      <c r="BZ616" s="29"/>
      <c r="CA616" s="29"/>
      <c r="CB616" s="29"/>
      <c r="CC616" s="29"/>
      <c r="CD616" s="29"/>
      <c r="CE616" s="29"/>
      <c r="CF616" s="29"/>
      <c r="CG616" s="29"/>
      <c r="CH616" s="29"/>
      <c r="CI616" s="29"/>
      <c r="CJ616" s="29"/>
      <c r="CK616" s="29"/>
      <c r="CL616" s="29"/>
      <c r="CM616" s="29"/>
      <c r="CN616" s="29"/>
      <c r="CO616" s="29"/>
      <c r="CP616" s="29"/>
      <c r="CQ616" s="29"/>
      <c r="CR616" s="29"/>
      <c r="CS616" s="29"/>
      <c r="CT616" s="29"/>
      <c r="CU616" s="29"/>
      <c r="CV616" s="29"/>
      <c r="CW616" s="29"/>
      <c r="CX616" s="29"/>
      <c r="CY616" s="29"/>
      <c r="CZ616" s="29"/>
      <c r="DA616" s="29"/>
      <c r="DB616" s="29"/>
      <c r="DC616" s="29"/>
      <c r="DD616" s="29"/>
      <c r="DE616" s="29"/>
      <c r="DF616" s="29"/>
      <c r="DG616" s="31"/>
      <c r="DH616" s="29"/>
      <c r="DI616" s="29"/>
    </row>
    <row r="617" spans="1:113" ht="15.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30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30"/>
      <c r="AE617" s="29"/>
      <c r="AF617" s="29"/>
      <c r="AG617" s="29"/>
      <c r="AH617" s="29"/>
      <c r="AI617" s="29"/>
      <c r="AJ617" s="29"/>
      <c r="AK617" s="29"/>
      <c r="AL617" s="29"/>
      <c r="AM617" s="29"/>
      <c r="AN617" s="29"/>
      <c r="AO617" s="30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G617" s="29"/>
      <c r="BH617" s="29"/>
      <c r="BI617" s="29"/>
      <c r="BJ617" s="29"/>
      <c r="BK617" s="29"/>
      <c r="BL617" s="29"/>
      <c r="BM617" s="29"/>
      <c r="BN617" s="29"/>
      <c r="BO617" s="29"/>
      <c r="BP617" s="29"/>
      <c r="BQ617" s="29"/>
      <c r="BR617" s="29"/>
      <c r="BS617" s="29"/>
      <c r="BT617" s="29"/>
      <c r="BU617" s="29"/>
      <c r="BV617" s="29"/>
      <c r="BW617" s="29"/>
      <c r="BX617" s="29"/>
      <c r="BY617" s="29"/>
      <c r="BZ617" s="29"/>
      <c r="CA617" s="29"/>
      <c r="CB617" s="29"/>
      <c r="CC617" s="29"/>
      <c r="CD617" s="29"/>
      <c r="CE617" s="29"/>
      <c r="CF617" s="29"/>
      <c r="CG617" s="29"/>
      <c r="CH617" s="29"/>
      <c r="CI617" s="29"/>
      <c r="CJ617" s="29"/>
      <c r="CK617" s="29"/>
      <c r="CL617" s="29"/>
      <c r="CM617" s="29"/>
      <c r="CN617" s="29"/>
      <c r="CO617" s="29"/>
      <c r="CP617" s="29"/>
      <c r="CQ617" s="29"/>
      <c r="CR617" s="29"/>
      <c r="CS617" s="29"/>
      <c r="CT617" s="29"/>
      <c r="CU617" s="29"/>
      <c r="CV617" s="29"/>
      <c r="CW617" s="29"/>
      <c r="CX617" s="29"/>
      <c r="CY617" s="29"/>
      <c r="CZ617" s="29"/>
      <c r="DA617" s="29"/>
      <c r="DB617" s="29"/>
      <c r="DC617" s="29"/>
      <c r="DD617" s="29"/>
      <c r="DE617" s="29"/>
      <c r="DF617" s="29"/>
      <c r="DG617" s="31"/>
      <c r="DH617" s="29"/>
      <c r="DI617" s="29"/>
    </row>
    <row r="618" spans="1:113" ht="15.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30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30"/>
      <c r="AE618" s="29"/>
      <c r="AF618" s="29"/>
      <c r="AG618" s="29"/>
      <c r="AH618" s="29"/>
      <c r="AI618" s="29"/>
      <c r="AJ618" s="29"/>
      <c r="AK618" s="29"/>
      <c r="AL618" s="29"/>
      <c r="AM618" s="29"/>
      <c r="AN618" s="29"/>
      <c r="AO618" s="30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G618" s="29"/>
      <c r="BH618" s="29"/>
      <c r="BI618" s="29"/>
      <c r="BJ618" s="29"/>
      <c r="BK618" s="29"/>
      <c r="BL618" s="29"/>
      <c r="BM618" s="29"/>
      <c r="BN618" s="29"/>
      <c r="BO618" s="29"/>
      <c r="BP618" s="29"/>
      <c r="BQ618" s="29"/>
      <c r="BR618" s="29"/>
      <c r="BS618" s="29"/>
      <c r="BT618" s="29"/>
      <c r="BU618" s="29"/>
      <c r="BV618" s="29"/>
      <c r="BW618" s="29"/>
      <c r="BX618" s="29"/>
      <c r="BY618" s="29"/>
      <c r="BZ618" s="29"/>
      <c r="CA618" s="29"/>
      <c r="CB618" s="29"/>
      <c r="CC618" s="29"/>
      <c r="CD618" s="29"/>
      <c r="CE618" s="29"/>
      <c r="CF618" s="29"/>
      <c r="CG618" s="29"/>
      <c r="CH618" s="29"/>
      <c r="CI618" s="29"/>
      <c r="CJ618" s="29"/>
      <c r="CK618" s="29"/>
      <c r="CL618" s="29"/>
      <c r="CM618" s="29"/>
      <c r="CN618" s="29"/>
      <c r="CO618" s="29"/>
      <c r="CP618" s="29"/>
      <c r="CQ618" s="29"/>
      <c r="CR618" s="29"/>
      <c r="CS618" s="29"/>
      <c r="CT618" s="29"/>
      <c r="CU618" s="29"/>
      <c r="CV618" s="29"/>
      <c r="CW618" s="29"/>
      <c r="CX618" s="29"/>
      <c r="CY618" s="29"/>
      <c r="CZ618" s="29"/>
      <c r="DA618" s="29"/>
      <c r="DB618" s="29"/>
      <c r="DC618" s="29"/>
      <c r="DD618" s="29"/>
      <c r="DE618" s="29"/>
      <c r="DF618" s="29"/>
      <c r="DG618" s="31"/>
      <c r="DH618" s="29"/>
      <c r="DI618" s="29"/>
    </row>
    <row r="619" spans="1:113" ht="15.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30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30"/>
      <c r="AE619" s="29"/>
      <c r="AF619" s="29"/>
      <c r="AG619" s="29"/>
      <c r="AH619" s="29"/>
      <c r="AI619" s="29"/>
      <c r="AJ619" s="29"/>
      <c r="AK619" s="29"/>
      <c r="AL619" s="29"/>
      <c r="AM619" s="29"/>
      <c r="AN619" s="29"/>
      <c r="AO619" s="30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G619" s="29"/>
      <c r="BH619" s="29"/>
      <c r="BI619" s="29"/>
      <c r="BJ619" s="29"/>
      <c r="BK619" s="29"/>
      <c r="BL619" s="29"/>
      <c r="BM619" s="29"/>
      <c r="BN619" s="29"/>
      <c r="BO619" s="29"/>
      <c r="BP619" s="29"/>
      <c r="BQ619" s="29"/>
      <c r="BR619" s="29"/>
      <c r="BS619" s="29"/>
      <c r="BT619" s="29"/>
      <c r="BU619" s="29"/>
      <c r="BV619" s="29"/>
      <c r="BW619" s="29"/>
      <c r="BX619" s="29"/>
      <c r="BY619" s="29"/>
      <c r="BZ619" s="29"/>
      <c r="CA619" s="29"/>
      <c r="CB619" s="29"/>
      <c r="CC619" s="29"/>
      <c r="CD619" s="29"/>
      <c r="CE619" s="29"/>
      <c r="CF619" s="29"/>
      <c r="CG619" s="29"/>
      <c r="CH619" s="29"/>
      <c r="CI619" s="29"/>
      <c r="CJ619" s="29"/>
      <c r="CK619" s="29"/>
      <c r="CL619" s="29"/>
      <c r="CM619" s="29"/>
      <c r="CN619" s="29"/>
      <c r="CO619" s="29"/>
      <c r="CP619" s="29"/>
      <c r="CQ619" s="29"/>
      <c r="CR619" s="29"/>
      <c r="CS619" s="29"/>
      <c r="CT619" s="29"/>
      <c r="CU619" s="29"/>
      <c r="CV619" s="29"/>
      <c r="CW619" s="29"/>
      <c r="CX619" s="29"/>
      <c r="CY619" s="29"/>
      <c r="CZ619" s="29"/>
      <c r="DA619" s="29"/>
      <c r="DB619" s="29"/>
      <c r="DC619" s="29"/>
      <c r="DD619" s="29"/>
      <c r="DE619" s="29"/>
      <c r="DF619" s="29"/>
      <c r="DG619" s="31"/>
      <c r="DH619" s="29"/>
      <c r="DI619" s="29"/>
    </row>
    <row r="620" spans="1:113" ht="15.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30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30"/>
      <c r="AE620" s="29"/>
      <c r="AF620" s="29"/>
      <c r="AG620" s="29"/>
      <c r="AH620" s="29"/>
      <c r="AI620" s="29"/>
      <c r="AJ620" s="29"/>
      <c r="AK620" s="29"/>
      <c r="AL620" s="29"/>
      <c r="AM620" s="29"/>
      <c r="AN620" s="29"/>
      <c r="AO620" s="30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G620" s="29"/>
      <c r="BH620" s="29"/>
      <c r="BI620" s="29"/>
      <c r="BJ620" s="29"/>
      <c r="BK620" s="29"/>
      <c r="BL620" s="29"/>
      <c r="BM620" s="29"/>
      <c r="BN620" s="29"/>
      <c r="BO620" s="29"/>
      <c r="BP620" s="29"/>
      <c r="BQ620" s="29"/>
      <c r="BR620" s="29"/>
      <c r="BS620" s="29"/>
      <c r="BT620" s="29"/>
      <c r="BU620" s="29"/>
      <c r="BV620" s="29"/>
      <c r="BW620" s="29"/>
      <c r="BX620" s="29"/>
      <c r="BY620" s="29"/>
      <c r="BZ620" s="29"/>
      <c r="CA620" s="29"/>
      <c r="CB620" s="29"/>
      <c r="CC620" s="29"/>
      <c r="CD620" s="29"/>
      <c r="CE620" s="29"/>
      <c r="CF620" s="29"/>
      <c r="CG620" s="29"/>
      <c r="CH620" s="29"/>
      <c r="CI620" s="29"/>
      <c r="CJ620" s="29"/>
      <c r="CK620" s="29"/>
      <c r="CL620" s="29"/>
      <c r="CM620" s="29"/>
      <c r="CN620" s="29"/>
      <c r="CO620" s="29"/>
      <c r="CP620" s="29"/>
      <c r="CQ620" s="29"/>
      <c r="CR620" s="29"/>
      <c r="CS620" s="29"/>
      <c r="CT620" s="29"/>
      <c r="CU620" s="29"/>
      <c r="CV620" s="29"/>
      <c r="CW620" s="29"/>
      <c r="CX620" s="29"/>
      <c r="CY620" s="29"/>
      <c r="CZ620" s="29"/>
      <c r="DA620" s="29"/>
      <c r="DB620" s="29"/>
      <c r="DC620" s="29"/>
      <c r="DD620" s="29"/>
      <c r="DE620" s="29"/>
      <c r="DF620" s="29"/>
      <c r="DG620" s="31"/>
      <c r="DH620" s="29"/>
      <c r="DI620" s="29"/>
    </row>
    <row r="621" spans="1:113" ht="15.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30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30"/>
      <c r="AE621" s="29"/>
      <c r="AF621" s="29"/>
      <c r="AG621" s="29"/>
      <c r="AH621" s="29"/>
      <c r="AI621" s="29"/>
      <c r="AJ621" s="29"/>
      <c r="AK621" s="29"/>
      <c r="AL621" s="29"/>
      <c r="AM621" s="29"/>
      <c r="AN621" s="29"/>
      <c r="AO621" s="30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G621" s="29"/>
      <c r="BH621" s="29"/>
      <c r="BI621" s="29"/>
      <c r="BJ621" s="29"/>
      <c r="BK621" s="29"/>
      <c r="BL621" s="29"/>
      <c r="BM621" s="29"/>
      <c r="BN621" s="29"/>
      <c r="BO621" s="29"/>
      <c r="BP621" s="29"/>
      <c r="BQ621" s="29"/>
      <c r="BR621" s="29"/>
      <c r="BS621" s="29"/>
      <c r="BT621" s="29"/>
      <c r="BU621" s="29"/>
      <c r="BV621" s="29"/>
      <c r="BW621" s="29"/>
      <c r="BX621" s="29"/>
      <c r="BY621" s="29"/>
      <c r="BZ621" s="29"/>
      <c r="CA621" s="29"/>
      <c r="CB621" s="29"/>
      <c r="CC621" s="29"/>
      <c r="CD621" s="29"/>
      <c r="CE621" s="29"/>
      <c r="CF621" s="29"/>
      <c r="CG621" s="29"/>
      <c r="CH621" s="29"/>
      <c r="CI621" s="29"/>
      <c r="CJ621" s="29"/>
      <c r="CK621" s="29"/>
      <c r="CL621" s="29"/>
      <c r="CM621" s="29"/>
      <c r="CN621" s="29"/>
      <c r="CO621" s="29"/>
      <c r="CP621" s="29"/>
      <c r="CQ621" s="29"/>
      <c r="CR621" s="29"/>
      <c r="CS621" s="29"/>
      <c r="CT621" s="29"/>
      <c r="CU621" s="29"/>
      <c r="CV621" s="29"/>
      <c r="CW621" s="29"/>
      <c r="CX621" s="29"/>
      <c r="CY621" s="29"/>
      <c r="CZ621" s="29"/>
      <c r="DA621" s="29"/>
      <c r="DB621" s="29"/>
      <c r="DC621" s="29"/>
      <c r="DD621" s="29"/>
      <c r="DE621" s="29"/>
      <c r="DF621" s="29"/>
      <c r="DG621" s="31"/>
      <c r="DH621" s="29"/>
      <c r="DI621" s="29"/>
    </row>
    <row r="622" spans="1:113" ht="15.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30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30"/>
      <c r="AE622" s="29"/>
      <c r="AF622" s="29"/>
      <c r="AG622" s="29"/>
      <c r="AH622" s="29"/>
      <c r="AI622" s="29"/>
      <c r="AJ622" s="29"/>
      <c r="AK622" s="29"/>
      <c r="AL622" s="29"/>
      <c r="AM622" s="29"/>
      <c r="AN622" s="29"/>
      <c r="AO622" s="30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G622" s="29"/>
      <c r="BH622" s="29"/>
      <c r="BI622" s="29"/>
      <c r="BJ622" s="29"/>
      <c r="BK622" s="29"/>
      <c r="BL622" s="29"/>
      <c r="BM622" s="29"/>
      <c r="BN622" s="29"/>
      <c r="BO622" s="29"/>
      <c r="BP622" s="29"/>
      <c r="BQ622" s="29"/>
      <c r="BR622" s="29"/>
      <c r="BS622" s="29"/>
      <c r="BT622" s="29"/>
      <c r="BU622" s="29"/>
      <c r="BV622" s="29"/>
      <c r="BW622" s="29"/>
      <c r="BX622" s="29"/>
      <c r="BY622" s="29"/>
      <c r="BZ622" s="29"/>
      <c r="CA622" s="29"/>
      <c r="CB622" s="29"/>
      <c r="CC622" s="29"/>
      <c r="CD622" s="29"/>
      <c r="CE622" s="29"/>
      <c r="CF622" s="29"/>
      <c r="CG622" s="29"/>
      <c r="CH622" s="29"/>
      <c r="CI622" s="29"/>
      <c r="CJ622" s="29"/>
      <c r="CK622" s="29"/>
      <c r="CL622" s="29"/>
      <c r="CM622" s="29"/>
      <c r="CN622" s="29"/>
      <c r="CO622" s="29"/>
      <c r="CP622" s="29"/>
      <c r="CQ622" s="29"/>
      <c r="CR622" s="29"/>
      <c r="CS622" s="29"/>
      <c r="CT622" s="29"/>
      <c r="CU622" s="29"/>
      <c r="CV622" s="29"/>
      <c r="CW622" s="29"/>
      <c r="CX622" s="29"/>
      <c r="CY622" s="29"/>
      <c r="CZ622" s="29"/>
      <c r="DA622" s="29"/>
      <c r="DB622" s="29"/>
      <c r="DC622" s="29"/>
      <c r="DD622" s="29"/>
      <c r="DE622" s="29"/>
      <c r="DF622" s="29"/>
      <c r="DG622" s="31"/>
      <c r="DH622" s="29"/>
      <c r="DI622" s="29"/>
    </row>
    <row r="623" spans="1:113" ht="15.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30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30"/>
      <c r="AE623" s="29"/>
      <c r="AF623" s="29"/>
      <c r="AG623" s="29"/>
      <c r="AH623" s="29"/>
      <c r="AI623" s="29"/>
      <c r="AJ623" s="29"/>
      <c r="AK623" s="29"/>
      <c r="AL623" s="29"/>
      <c r="AM623" s="29"/>
      <c r="AN623" s="29"/>
      <c r="AO623" s="30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G623" s="29"/>
      <c r="BH623" s="29"/>
      <c r="BI623" s="29"/>
      <c r="BJ623" s="29"/>
      <c r="BK623" s="29"/>
      <c r="BL623" s="29"/>
      <c r="BM623" s="29"/>
      <c r="BN623" s="29"/>
      <c r="BO623" s="29"/>
      <c r="BP623" s="29"/>
      <c r="BQ623" s="29"/>
      <c r="BR623" s="29"/>
      <c r="BS623" s="29"/>
      <c r="BT623" s="29"/>
      <c r="BU623" s="29"/>
      <c r="BV623" s="29"/>
      <c r="BW623" s="29"/>
      <c r="BX623" s="29"/>
      <c r="BY623" s="29"/>
      <c r="BZ623" s="29"/>
      <c r="CA623" s="29"/>
      <c r="CB623" s="29"/>
      <c r="CC623" s="29"/>
      <c r="CD623" s="29"/>
      <c r="CE623" s="29"/>
      <c r="CF623" s="29"/>
      <c r="CG623" s="29"/>
      <c r="CH623" s="29"/>
      <c r="CI623" s="29"/>
      <c r="CJ623" s="29"/>
      <c r="CK623" s="29"/>
      <c r="CL623" s="29"/>
      <c r="CM623" s="29"/>
      <c r="CN623" s="29"/>
      <c r="CO623" s="29"/>
      <c r="CP623" s="29"/>
      <c r="CQ623" s="29"/>
      <c r="CR623" s="29"/>
      <c r="CS623" s="29"/>
      <c r="CT623" s="29"/>
      <c r="CU623" s="29"/>
      <c r="CV623" s="29"/>
      <c r="CW623" s="29"/>
      <c r="CX623" s="29"/>
      <c r="CY623" s="29"/>
      <c r="CZ623" s="29"/>
      <c r="DA623" s="29"/>
      <c r="DB623" s="29"/>
      <c r="DC623" s="29"/>
      <c r="DD623" s="29"/>
      <c r="DE623" s="29"/>
      <c r="DF623" s="29"/>
      <c r="DG623" s="31"/>
      <c r="DH623" s="29"/>
      <c r="DI623" s="29"/>
    </row>
    <row r="624" spans="1:113" ht="15.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30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30"/>
      <c r="AE624" s="29"/>
      <c r="AF624" s="29"/>
      <c r="AG624" s="29"/>
      <c r="AH624" s="29"/>
      <c r="AI624" s="29"/>
      <c r="AJ624" s="29"/>
      <c r="AK624" s="29"/>
      <c r="AL624" s="29"/>
      <c r="AM624" s="29"/>
      <c r="AN624" s="29"/>
      <c r="AO624" s="30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G624" s="29"/>
      <c r="BH624" s="29"/>
      <c r="BI624" s="29"/>
      <c r="BJ624" s="29"/>
      <c r="BK624" s="29"/>
      <c r="BL624" s="29"/>
      <c r="BM624" s="29"/>
      <c r="BN624" s="29"/>
      <c r="BO624" s="29"/>
      <c r="BP624" s="29"/>
      <c r="BQ624" s="29"/>
      <c r="BR624" s="29"/>
      <c r="BS624" s="29"/>
      <c r="BT624" s="29"/>
      <c r="BU624" s="29"/>
      <c r="BV624" s="29"/>
      <c r="BW624" s="29"/>
      <c r="BX624" s="29"/>
      <c r="BY624" s="29"/>
      <c r="BZ624" s="29"/>
      <c r="CA624" s="29"/>
      <c r="CB624" s="29"/>
      <c r="CC624" s="29"/>
      <c r="CD624" s="29"/>
      <c r="CE624" s="29"/>
      <c r="CF624" s="29"/>
      <c r="CG624" s="29"/>
      <c r="CH624" s="29"/>
      <c r="CI624" s="29"/>
      <c r="CJ624" s="29"/>
      <c r="CK624" s="29"/>
      <c r="CL624" s="29"/>
      <c r="CM624" s="29"/>
      <c r="CN624" s="29"/>
      <c r="CO624" s="29"/>
      <c r="CP624" s="29"/>
      <c r="CQ624" s="29"/>
      <c r="CR624" s="29"/>
      <c r="CS624" s="29"/>
      <c r="CT624" s="29"/>
      <c r="CU624" s="29"/>
      <c r="CV624" s="29"/>
      <c r="CW624" s="29"/>
      <c r="CX624" s="29"/>
      <c r="CY624" s="29"/>
      <c r="CZ624" s="29"/>
      <c r="DA624" s="29"/>
      <c r="DB624" s="29"/>
      <c r="DC624" s="29"/>
      <c r="DD624" s="29"/>
      <c r="DE624" s="29"/>
      <c r="DF624" s="29"/>
      <c r="DG624" s="31"/>
      <c r="DH624" s="29"/>
      <c r="DI624" s="29"/>
    </row>
    <row r="625" spans="1:113" ht="15.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30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30"/>
      <c r="AE625" s="29"/>
      <c r="AF625" s="29"/>
      <c r="AG625" s="29"/>
      <c r="AH625" s="29"/>
      <c r="AI625" s="29"/>
      <c r="AJ625" s="29"/>
      <c r="AK625" s="29"/>
      <c r="AL625" s="29"/>
      <c r="AM625" s="29"/>
      <c r="AN625" s="29"/>
      <c r="AO625" s="30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G625" s="29"/>
      <c r="BH625" s="29"/>
      <c r="BI625" s="29"/>
      <c r="BJ625" s="29"/>
      <c r="BK625" s="29"/>
      <c r="BL625" s="29"/>
      <c r="BM625" s="29"/>
      <c r="BN625" s="29"/>
      <c r="BO625" s="29"/>
      <c r="BP625" s="29"/>
      <c r="BQ625" s="29"/>
      <c r="BR625" s="29"/>
      <c r="BS625" s="29"/>
      <c r="BT625" s="29"/>
      <c r="BU625" s="29"/>
      <c r="BV625" s="29"/>
      <c r="BW625" s="29"/>
      <c r="BX625" s="29"/>
      <c r="BY625" s="29"/>
      <c r="BZ625" s="29"/>
      <c r="CA625" s="29"/>
      <c r="CB625" s="29"/>
      <c r="CC625" s="29"/>
      <c r="CD625" s="29"/>
      <c r="CE625" s="29"/>
      <c r="CF625" s="29"/>
      <c r="CG625" s="29"/>
      <c r="CH625" s="29"/>
      <c r="CI625" s="29"/>
      <c r="CJ625" s="29"/>
      <c r="CK625" s="29"/>
      <c r="CL625" s="29"/>
      <c r="CM625" s="29"/>
      <c r="CN625" s="29"/>
      <c r="CO625" s="29"/>
      <c r="CP625" s="29"/>
      <c r="CQ625" s="29"/>
      <c r="CR625" s="29"/>
      <c r="CS625" s="29"/>
      <c r="CT625" s="29"/>
      <c r="CU625" s="29"/>
      <c r="CV625" s="29"/>
      <c r="CW625" s="29"/>
      <c r="CX625" s="29"/>
      <c r="CY625" s="29"/>
      <c r="CZ625" s="29"/>
      <c r="DA625" s="29"/>
      <c r="DB625" s="29"/>
      <c r="DC625" s="29"/>
      <c r="DD625" s="29"/>
      <c r="DE625" s="29"/>
      <c r="DF625" s="29"/>
      <c r="DG625" s="31"/>
      <c r="DH625" s="29"/>
      <c r="DI625" s="29"/>
    </row>
    <row r="626" spans="1:113" ht="15.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30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30"/>
      <c r="AE626" s="29"/>
      <c r="AF626" s="29"/>
      <c r="AG626" s="29"/>
      <c r="AH626" s="29"/>
      <c r="AI626" s="29"/>
      <c r="AJ626" s="29"/>
      <c r="AK626" s="29"/>
      <c r="AL626" s="29"/>
      <c r="AM626" s="29"/>
      <c r="AN626" s="29"/>
      <c r="AO626" s="30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G626" s="29"/>
      <c r="BH626" s="29"/>
      <c r="BI626" s="29"/>
      <c r="BJ626" s="29"/>
      <c r="BK626" s="29"/>
      <c r="BL626" s="29"/>
      <c r="BM626" s="29"/>
      <c r="BN626" s="29"/>
      <c r="BO626" s="29"/>
      <c r="BP626" s="29"/>
      <c r="BQ626" s="29"/>
      <c r="BR626" s="29"/>
      <c r="BS626" s="29"/>
      <c r="BT626" s="29"/>
      <c r="BU626" s="29"/>
      <c r="BV626" s="29"/>
      <c r="BW626" s="29"/>
      <c r="BX626" s="29"/>
      <c r="BY626" s="29"/>
      <c r="BZ626" s="29"/>
      <c r="CA626" s="29"/>
      <c r="CB626" s="29"/>
      <c r="CC626" s="29"/>
      <c r="CD626" s="29"/>
      <c r="CE626" s="29"/>
      <c r="CF626" s="29"/>
      <c r="CG626" s="29"/>
      <c r="CH626" s="29"/>
      <c r="CI626" s="29"/>
      <c r="CJ626" s="29"/>
      <c r="CK626" s="29"/>
      <c r="CL626" s="29"/>
      <c r="CM626" s="29"/>
      <c r="CN626" s="29"/>
      <c r="CO626" s="29"/>
      <c r="CP626" s="29"/>
      <c r="CQ626" s="29"/>
      <c r="CR626" s="29"/>
      <c r="CS626" s="29"/>
      <c r="CT626" s="29"/>
      <c r="CU626" s="29"/>
      <c r="CV626" s="29"/>
      <c r="CW626" s="29"/>
      <c r="CX626" s="29"/>
      <c r="CY626" s="29"/>
      <c r="CZ626" s="29"/>
      <c r="DA626" s="29"/>
      <c r="DB626" s="29"/>
      <c r="DC626" s="29"/>
      <c r="DD626" s="29"/>
      <c r="DE626" s="29"/>
      <c r="DF626" s="29"/>
      <c r="DG626" s="31"/>
      <c r="DH626" s="29"/>
      <c r="DI626" s="29"/>
    </row>
    <row r="627" spans="1:113" ht="15.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30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30"/>
      <c r="AE627" s="29"/>
      <c r="AF627" s="29"/>
      <c r="AG627" s="29"/>
      <c r="AH627" s="29"/>
      <c r="AI627" s="29"/>
      <c r="AJ627" s="29"/>
      <c r="AK627" s="29"/>
      <c r="AL627" s="29"/>
      <c r="AM627" s="29"/>
      <c r="AN627" s="29"/>
      <c r="AO627" s="30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G627" s="29"/>
      <c r="BH627" s="29"/>
      <c r="BI627" s="29"/>
      <c r="BJ627" s="29"/>
      <c r="BK627" s="29"/>
      <c r="BL627" s="29"/>
      <c r="BM627" s="29"/>
      <c r="BN627" s="29"/>
      <c r="BO627" s="29"/>
      <c r="BP627" s="29"/>
      <c r="BQ627" s="29"/>
      <c r="BR627" s="29"/>
      <c r="BS627" s="29"/>
      <c r="BT627" s="29"/>
      <c r="BU627" s="29"/>
      <c r="BV627" s="29"/>
      <c r="BW627" s="29"/>
      <c r="BX627" s="29"/>
      <c r="BY627" s="29"/>
      <c r="BZ627" s="29"/>
      <c r="CA627" s="29"/>
      <c r="CB627" s="29"/>
      <c r="CC627" s="29"/>
      <c r="CD627" s="29"/>
      <c r="CE627" s="29"/>
      <c r="CF627" s="29"/>
      <c r="CG627" s="29"/>
      <c r="CH627" s="29"/>
      <c r="CI627" s="29"/>
      <c r="CJ627" s="29"/>
      <c r="CK627" s="29"/>
      <c r="CL627" s="29"/>
      <c r="CM627" s="29"/>
      <c r="CN627" s="29"/>
      <c r="CO627" s="29"/>
      <c r="CP627" s="29"/>
      <c r="CQ627" s="29"/>
      <c r="CR627" s="29"/>
      <c r="CS627" s="29"/>
      <c r="CT627" s="29"/>
      <c r="CU627" s="29"/>
      <c r="CV627" s="29"/>
      <c r="CW627" s="29"/>
      <c r="CX627" s="29"/>
      <c r="CY627" s="29"/>
      <c r="CZ627" s="29"/>
      <c r="DA627" s="29"/>
      <c r="DB627" s="29"/>
      <c r="DC627" s="29"/>
      <c r="DD627" s="29"/>
      <c r="DE627" s="29"/>
      <c r="DF627" s="29"/>
      <c r="DG627" s="31"/>
      <c r="DH627" s="29"/>
      <c r="DI627" s="29"/>
    </row>
    <row r="628" spans="1:113" ht="15.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30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30"/>
      <c r="AE628" s="29"/>
      <c r="AF628" s="29"/>
      <c r="AG628" s="29"/>
      <c r="AH628" s="29"/>
      <c r="AI628" s="29"/>
      <c r="AJ628" s="29"/>
      <c r="AK628" s="29"/>
      <c r="AL628" s="29"/>
      <c r="AM628" s="29"/>
      <c r="AN628" s="29"/>
      <c r="AO628" s="30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G628" s="29"/>
      <c r="BH628" s="29"/>
      <c r="BI628" s="29"/>
      <c r="BJ628" s="29"/>
      <c r="BK628" s="29"/>
      <c r="BL628" s="29"/>
      <c r="BM628" s="29"/>
      <c r="BN628" s="29"/>
      <c r="BO628" s="29"/>
      <c r="BP628" s="29"/>
      <c r="BQ628" s="29"/>
      <c r="BR628" s="29"/>
      <c r="BS628" s="29"/>
      <c r="BT628" s="29"/>
      <c r="BU628" s="29"/>
      <c r="BV628" s="29"/>
      <c r="BW628" s="29"/>
      <c r="BX628" s="29"/>
      <c r="BY628" s="29"/>
      <c r="BZ628" s="29"/>
      <c r="CA628" s="29"/>
      <c r="CB628" s="29"/>
      <c r="CC628" s="29"/>
      <c r="CD628" s="29"/>
      <c r="CE628" s="29"/>
      <c r="CF628" s="29"/>
      <c r="CG628" s="29"/>
      <c r="CH628" s="29"/>
      <c r="CI628" s="29"/>
      <c r="CJ628" s="29"/>
      <c r="CK628" s="29"/>
      <c r="CL628" s="29"/>
      <c r="CM628" s="29"/>
      <c r="CN628" s="29"/>
      <c r="CO628" s="29"/>
      <c r="CP628" s="29"/>
      <c r="CQ628" s="29"/>
      <c r="CR628" s="29"/>
      <c r="CS628" s="29"/>
      <c r="CT628" s="29"/>
      <c r="CU628" s="29"/>
      <c r="CV628" s="29"/>
      <c r="CW628" s="29"/>
      <c r="CX628" s="29"/>
      <c r="CY628" s="29"/>
      <c r="CZ628" s="29"/>
      <c r="DA628" s="29"/>
      <c r="DB628" s="29"/>
      <c r="DC628" s="29"/>
      <c r="DD628" s="29"/>
      <c r="DE628" s="29"/>
      <c r="DF628" s="29"/>
      <c r="DG628" s="31"/>
      <c r="DH628" s="29"/>
      <c r="DI628" s="29"/>
    </row>
    <row r="629" spans="1:113" ht="15.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30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30"/>
      <c r="AE629" s="29"/>
      <c r="AF629" s="29"/>
      <c r="AG629" s="29"/>
      <c r="AH629" s="29"/>
      <c r="AI629" s="29"/>
      <c r="AJ629" s="29"/>
      <c r="AK629" s="29"/>
      <c r="AL629" s="29"/>
      <c r="AM629" s="29"/>
      <c r="AN629" s="29"/>
      <c r="AO629" s="30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G629" s="29"/>
      <c r="BH629" s="29"/>
      <c r="BI629" s="29"/>
      <c r="BJ629" s="29"/>
      <c r="BK629" s="29"/>
      <c r="BL629" s="29"/>
      <c r="BM629" s="29"/>
      <c r="BN629" s="29"/>
      <c r="BO629" s="29"/>
      <c r="BP629" s="29"/>
      <c r="BQ629" s="29"/>
      <c r="BR629" s="29"/>
      <c r="BS629" s="29"/>
      <c r="BT629" s="29"/>
      <c r="BU629" s="29"/>
      <c r="BV629" s="29"/>
      <c r="BW629" s="29"/>
      <c r="BX629" s="29"/>
      <c r="BY629" s="29"/>
      <c r="BZ629" s="29"/>
      <c r="CA629" s="29"/>
      <c r="CB629" s="29"/>
      <c r="CC629" s="29"/>
      <c r="CD629" s="29"/>
      <c r="CE629" s="29"/>
      <c r="CF629" s="29"/>
      <c r="CG629" s="29"/>
      <c r="CH629" s="29"/>
      <c r="CI629" s="29"/>
      <c r="CJ629" s="29"/>
      <c r="CK629" s="29"/>
      <c r="CL629" s="29"/>
      <c r="CM629" s="29"/>
      <c r="CN629" s="29"/>
      <c r="CO629" s="29"/>
      <c r="CP629" s="29"/>
      <c r="CQ629" s="29"/>
      <c r="CR629" s="29"/>
      <c r="CS629" s="29"/>
      <c r="CT629" s="29"/>
      <c r="CU629" s="29"/>
      <c r="CV629" s="29"/>
      <c r="CW629" s="29"/>
      <c r="CX629" s="29"/>
      <c r="CY629" s="29"/>
      <c r="CZ629" s="29"/>
      <c r="DA629" s="29"/>
      <c r="DB629" s="29"/>
      <c r="DC629" s="29"/>
      <c r="DD629" s="29"/>
      <c r="DE629" s="29"/>
      <c r="DF629" s="29"/>
      <c r="DG629" s="31"/>
      <c r="DH629" s="29"/>
      <c r="DI629" s="29"/>
    </row>
    <row r="630" spans="1:113" ht="15.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30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30"/>
      <c r="AE630" s="29"/>
      <c r="AF630" s="29"/>
      <c r="AG630" s="29"/>
      <c r="AH630" s="29"/>
      <c r="AI630" s="29"/>
      <c r="AJ630" s="29"/>
      <c r="AK630" s="29"/>
      <c r="AL630" s="29"/>
      <c r="AM630" s="29"/>
      <c r="AN630" s="29"/>
      <c r="AO630" s="30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G630" s="29"/>
      <c r="BH630" s="29"/>
      <c r="BI630" s="29"/>
      <c r="BJ630" s="29"/>
      <c r="BK630" s="29"/>
      <c r="BL630" s="29"/>
      <c r="BM630" s="29"/>
      <c r="BN630" s="29"/>
      <c r="BO630" s="29"/>
      <c r="BP630" s="29"/>
      <c r="BQ630" s="29"/>
      <c r="BR630" s="29"/>
      <c r="BS630" s="29"/>
      <c r="BT630" s="29"/>
      <c r="BU630" s="29"/>
      <c r="BV630" s="29"/>
      <c r="BW630" s="29"/>
      <c r="BX630" s="29"/>
      <c r="BY630" s="29"/>
      <c r="BZ630" s="29"/>
      <c r="CA630" s="29"/>
      <c r="CB630" s="29"/>
      <c r="CC630" s="29"/>
      <c r="CD630" s="29"/>
      <c r="CE630" s="29"/>
      <c r="CF630" s="29"/>
      <c r="CG630" s="29"/>
      <c r="CH630" s="29"/>
      <c r="CI630" s="29"/>
      <c r="CJ630" s="29"/>
      <c r="CK630" s="29"/>
      <c r="CL630" s="29"/>
      <c r="CM630" s="29"/>
      <c r="CN630" s="29"/>
      <c r="CO630" s="29"/>
      <c r="CP630" s="29"/>
      <c r="CQ630" s="29"/>
      <c r="CR630" s="29"/>
      <c r="CS630" s="29"/>
      <c r="CT630" s="29"/>
      <c r="CU630" s="29"/>
      <c r="CV630" s="29"/>
      <c r="CW630" s="29"/>
      <c r="CX630" s="29"/>
      <c r="CY630" s="29"/>
      <c r="CZ630" s="29"/>
      <c r="DA630" s="29"/>
      <c r="DB630" s="29"/>
      <c r="DC630" s="29"/>
      <c r="DD630" s="29"/>
      <c r="DE630" s="29"/>
      <c r="DF630" s="29"/>
      <c r="DG630" s="31"/>
      <c r="DH630" s="29"/>
      <c r="DI630" s="29"/>
    </row>
    <row r="631" spans="1:113" ht="15.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30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30"/>
      <c r="AE631" s="29"/>
      <c r="AF631" s="29"/>
      <c r="AG631" s="29"/>
      <c r="AH631" s="29"/>
      <c r="AI631" s="29"/>
      <c r="AJ631" s="29"/>
      <c r="AK631" s="29"/>
      <c r="AL631" s="29"/>
      <c r="AM631" s="29"/>
      <c r="AN631" s="29"/>
      <c r="AO631" s="30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G631" s="29"/>
      <c r="BH631" s="29"/>
      <c r="BI631" s="29"/>
      <c r="BJ631" s="29"/>
      <c r="BK631" s="29"/>
      <c r="BL631" s="29"/>
      <c r="BM631" s="29"/>
      <c r="BN631" s="29"/>
      <c r="BO631" s="29"/>
      <c r="BP631" s="29"/>
      <c r="BQ631" s="29"/>
      <c r="BR631" s="29"/>
      <c r="BS631" s="29"/>
      <c r="BT631" s="29"/>
      <c r="BU631" s="29"/>
      <c r="BV631" s="29"/>
      <c r="BW631" s="29"/>
      <c r="BX631" s="29"/>
      <c r="BY631" s="29"/>
      <c r="BZ631" s="29"/>
      <c r="CA631" s="29"/>
      <c r="CB631" s="29"/>
      <c r="CC631" s="29"/>
      <c r="CD631" s="29"/>
      <c r="CE631" s="29"/>
      <c r="CF631" s="29"/>
      <c r="CG631" s="29"/>
      <c r="CH631" s="29"/>
      <c r="CI631" s="29"/>
      <c r="CJ631" s="29"/>
      <c r="CK631" s="29"/>
      <c r="CL631" s="29"/>
      <c r="CM631" s="29"/>
      <c r="CN631" s="29"/>
      <c r="CO631" s="29"/>
      <c r="CP631" s="29"/>
      <c r="CQ631" s="29"/>
      <c r="CR631" s="29"/>
      <c r="CS631" s="29"/>
      <c r="CT631" s="29"/>
      <c r="CU631" s="29"/>
      <c r="CV631" s="29"/>
      <c r="CW631" s="29"/>
      <c r="CX631" s="29"/>
      <c r="CY631" s="29"/>
      <c r="CZ631" s="29"/>
      <c r="DA631" s="29"/>
      <c r="DB631" s="29"/>
      <c r="DC631" s="29"/>
      <c r="DD631" s="29"/>
      <c r="DE631" s="29"/>
      <c r="DF631" s="29"/>
      <c r="DG631" s="31"/>
      <c r="DH631" s="29"/>
      <c r="DI631" s="29"/>
    </row>
    <row r="632" spans="1:113" ht="15.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30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30"/>
      <c r="AE632" s="29"/>
      <c r="AF632" s="29"/>
      <c r="AG632" s="29"/>
      <c r="AH632" s="29"/>
      <c r="AI632" s="29"/>
      <c r="AJ632" s="29"/>
      <c r="AK632" s="29"/>
      <c r="AL632" s="29"/>
      <c r="AM632" s="29"/>
      <c r="AN632" s="29"/>
      <c r="AO632" s="30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G632" s="29"/>
      <c r="BH632" s="29"/>
      <c r="BI632" s="29"/>
      <c r="BJ632" s="29"/>
      <c r="BK632" s="29"/>
      <c r="BL632" s="29"/>
      <c r="BM632" s="29"/>
      <c r="BN632" s="29"/>
      <c r="BO632" s="29"/>
      <c r="BP632" s="29"/>
      <c r="BQ632" s="29"/>
      <c r="BR632" s="29"/>
      <c r="BS632" s="29"/>
      <c r="BT632" s="29"/>
      <c r="BU632" s="29"/>
      <c r="BV632" s="29"/>
      <c r="BW632" s="29"/>
      <c r="BX632" s="29"/>
      <c r="BY632" s="29"/>
      <c r="BZ632" s="29"/>
      <c r="CA632" s="29"/>
      <c r="CB632" s="29"/>
      <c r="CC632" s="29"/>
      <c r="CD632" s="29"/>
      <c r="CE632" s="29"/>
      <c r="CF632" s="29"/>
      <c r="CG632" s="29"/>
      <c r="CH632" s="29"/>
      <c r="CI632" s="29"/>
      <c r="CJ632" s="29"/>
      <c r="CK632" s="29"/>
      <c r="CL632" s="29"/>
      <c r="CM632" s="29"/>
      <c r="CN632" s="29"/>
      <c r="CO632" s="29"/>
      <c r="CP632" s="29"/>
      <c r="CQ632" s="29"/>
      <c r="CR632" s="29"/>
      <c r="CS632" s="29"/>
      <c r="CT632" s="29"/>
      <c r="CU632" s="29"/>
      <c r="CV632" s="29"/>
      <c r="CW632" s="29"/>
      <c r="CX632" s="29"/>
      <c r="CY632" s="29"/>
      <c r="CZ632" s="29"/>
      <c r="DA632" s="29"/>
      <c r="DB632" s="29"/>
      <c r="DC632" s="29"/>
      <c r="DD632" s="29"/>
      <c r="DE632" s="29"/>
      <c r="DF632" s="29"/>
      <c r="DG632" s="31"/>
      <c r="DH632" s="29"/>
      <c r="DI632" s="29"/>
    </row>
    <row r="633" spans="1:113" ht="15.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30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30"/>
      <c r="AE633" s="29"/>
      <c r="AF633" s="29"/>
      <c r="AG633" s="29"/>
      <c r="AH633" s="29"/>
      <c r="AI633" s="29"/>
      <c r="AJ633" s="29"/>
      <c r="AK633" s="29"/>
      <c r="AL633" s="29"/>
      <c r="AM633" s="29"/>
      <c r="AN633" s="29"/>
      <c r="AO633" s="30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G633" s="29"/>
      <c r="BH633" s="29"/>
      <c r="BI633" s="29"/>
      <c r="BJ633" s="29"/>
      <c r="BK633" s="29"/>
      <c r="BL633" s="29"/>
      <c r="BM633" s="29"/>
      <c r="BN633" s="29"/>
      <c r="BO633" s="29"/>
      <c r="BP633" s="29"/>
      <c r="BQ633" s="29"/>
      <c r="BR633" s="29"/>
      <c r="BS633" s="29"/>
      <c r="BT633" s="29"/>
      <c r="BU633" s="29"/>
      <c r="BV633" s="29"/>
      <c r="BW633" s="29"/>
      <c r="BX633" s="29"/>
      <c r="BY633" s="29"/>
      <c r="BZ633" s="29"/>
      <c r="CA633" s="29"/>
      <c r="CB633" s="29"/>
      <c r="CC633" s="29"/>
      <c r="CD633" s="29"/>
      <c r="CE633" s="29"/>
      <c r="CF633" s="29"/>
      <c r="CG633" s="29"/>
      <c r="CH633" s="29"/>
      <c r="CI633" s="29"/>
      <c r="CJ633" s="29"/>
      <c r="CK633" s="29"/>
      <c r="CL633" s="29"/>
      <c r="CM633" s="29"/>
      <c r="CN633" s="29"/>
      <c r="CO633" s="29"/>
      <c r="CP633" s="29"/>
      <c r="CQ633" s="29"/>
      <c r="CR633" s="29"/>
      <c r="CS633" s="29"/>
      <c r="CT633" s="29"/>
      <c r="CU633" s="29"/>
      <c r="CV633" s="29"/>
      <c r="CW633" s="29"/>
      <c r="CX633" s="29"/>
      <c r="CY633" s="29"/>
      <c r="CZ633" s="29"/>
      <c r="DA633" s="29"/>
      <c r="DB633" s="29"/>
      <c r="DC633" s="29"/>
      <c r="DD633" s="29"/>
      <c r="DE633" s="29"/>
      <c r="DF633" s="29"/>
      <c r="DG633" s="31"/>
      <c r="DH633" s="29"/>
      <c r="DI633" s="29"/>
    </row>
    <row r="634" spans="1:113" ht="15.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30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30"/>
      <c r="AE634" s="29"/>
      <c r="AF634" s="29"/>
      <c r="AG634" s="29"/>
      <c r="AH634" s="29"/>
      <c r="AI634" s="29"/>
      <c r="AJ634" s="29"/>
      <c r="AK634" s="29"/>
      <c r="AL634" s="29"/>
      <c r="AM634" s="29"/>
      <c r="AN634" s="29"/>
      <c r="AO634" s="30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G634" s="29"/>
      <c r="BH634" s="29"/>
      <c r="BI634" s="29"/>
      <c r="BJ634" s="29"/>
      <c r="BK634" s="29"/>
      <c r="BL634" s="29"/>
      <c r="BM634" s="29"/>
      <c r="BN634" s="29"/>
      <c r="BO634" s="29"/>
      <c r="BP634" s="29"/>
      <c r="BQ634" s="29"/>
      <c r="BR634" s="29"/>
      <c r="BS634" s="29"/>
      <c r="BT634" s="29"/>
      <c r="BU634" s="29"/>
      <c r="BV634" s="29"/>
      <c r="BW634" s="29"/>
      <c r="BX634" s="29"/>
      <c r="BY634" s="29"/>
      <c r="BZ634" s="29"/>
      <c r="CA634" s="29"/>
      <c r="CB634" s="29"/>
      <c r="CC634" s="29"/>
      <c r="CD634" s="29"/>
      <c r="CE634" s="29"/>
      <c r="CF634" s="29"/>
      <c r="CG634" s="29"/>
      <c r="CH634" s="29"/>
      <c r="CI634" s="29"/>
      <c r="CJ634" s="29"/>
      <c r="CK634" s="29"/>
      <c r="CL634" s="29"/>
      <c r="CM634" s="29"/>
      <c r="CN634" s="29"/>
      <c r="CO634" s="29"/>
      <c r="CP634" s="29"/>
      <c r="CQ634" s="29"/>
      <c r="CR634" s="29"/>
      <c r="CS634" s="29"/>
      <c r="CT634" s="29"/>
      <c r="CU634" s="29"/>
      <c r="CV634" s="29"/>
      <c r="CW634" s="29"/>
      <c r="CX634" s="29"/>
      <c r="CY634" s="29"/>
      <c r="CZ634" s="29"/>
      <c r="DA634" s="29"/>
      <c r="DB634" s="29"/>
      <c r="DC634" s="29"/>
      <c r="DD634" s="29"/>
      <c r="DE634" s="29"/>
      <c r="DF634" s="29"/>
      <c r="DG634" s="31"/>
      <c r="DH634" s="29"/>
      <c r="DI634" s="29"/>
    </row>
    <row r="635" spans="1:113" ht="15.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30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30"/>
      <c r="AE635" s="29"/>
      <c r="AF635" s="29"/>
      <c r="AG635" s="29"/>
      <c r="AH635" s="29"/>
      <c r="AI635" s="29"/>
      <c r="AJ635" s="29"/>
      <c r="AK635" s="29"/>
      <c r="AL635" s="29"/>
      <c r="AM635" s="29"/>
      <c r="AN635" s="29"/>
      <c r="AO635" s="30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G635" s="29"/>
      <c r="BH635" s="29"/>
      <c r="BI635" s="29"/>
      <c r="BJ635" s="29"/>
      <c r="BK635" s="29"/>
      <c r="BL635" s="29"/>
      <c r="BM635" s="29"/>
      <c r="BN635" s="29"/>
      <c r="BO635" s="29"/>
      <c r="BP635" s="29"/>
      <c r="BQ635" s="29"/>
      <c r="BR635" s="29"/>
      <c r="BS635" s="29"/>
      <c r="BT635" s="29"/>
      <c r="BU635" s="29"/>
      <c r="BV635" s="29"/>
      <c r="BW635" s="29"/>
      <c r="BX635" s="29"/>
      <c r="BY635" s="29"/>
      <c r="BZ635" s="29"/>
      <c r="CA635" s="29"/>
      <c r="CB635" s="29"/>
      <c r="CC635" s="29"/>
      <c r="CD635" s="29"/>
      <c r="CE635" s="29"/>
      <c r="CF635" s="29"/>
      <c r="CG635" s="29"/>
      <c r="CH635" s="29"/>
      <c r="CI635" s="29"/>
      <c r="CJ635" s="29"/>
      <c r="CK635" s="29"/>
      <c r="CL635" s="29"/>
      <c r="CM635" s="29"/>
      <c r="CN635" s="29"/>
      <c r="CO635" s="29"/>
      <c r="CP635" s="29"/>
      <c r="CQ635" s="29"/>
      <c r="CR635" s="29"/>
      <c r="CS635" s="29"/>
      <c r="CT635" s="29"/>
      <c r="CU635" s="29"/>
      <c r="CV635" s="29"/>
      <c r="CW635" s="29"/>
      <c r="CX635" s="29"/>
      <c r="CY635" s="29"/>
      <c r="CZ635" s="29"/>
      <c r="DA635" s="29"/>
      <c r="DB635" s="29"/>
      <c r="DC635" s="29"/>
      <c r="DD635" s="29"/>
      <c r="DE635" s="29"/>
      <c r="DF635" s="29"/>
      <c r="DG635" s="31"/>
      <c r="DH635" s="29"/>
      <c r="DI635" s="29"/>
    </row>
    <row r="636" spans="1:113" ht="15.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30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30"/>
      <c r="AE636" s="29"/>
      <c r="AF636" s="29"/>
      <c r="AG636" s="29"/>
      <c r="AH636" s="29"/>
      <c r="AI636" s="29"/>
      <c r="AJ636" s="29"/>
      <c r="AK636" s="29"/>
      <c r="AL636" s="29"/>
      <c r="AM636" s="29"/>
      <c r="AN636" s="29"/>
      <c r="AO636" s="30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G636" s="29"/>
      <c r="BH636" s="29"/>
      <c r="BI636" s="29"/>
      <c r="BJ636" s="29"/>
      <c r="BK636" s="29"/>
      <c r="BL636" s="29"/>
      <c r="BM636" s="29"/>
      <c r="BN636" s="29"/>
      <c r="BO636" s="29"/>
      <c r="BP636" s="29"/>
      <c r="BQ636" s="29"/>
      <c r="BR636" s="29"/>
      <c r="BS636" s="29"/>
      <c r="BT636" s="29"/>
      <c r="BU636" s="29"/>
      <c r="BV636" s="29"/>
      <c r="BW636" s="29"/>
      <c r="BX636" s="29"/>
      <c r="BY636" s="29"/>
      <c r="BZ636" s="29"/>
      <c r="CA636" s="29"/>
      <c r="CB636" s="29"/>
      <c r="CC636" s="29"/>
      <c r="CD636" s="29"/>
      <c r="CE636" s="29"/>
      <c r="CF636" s="29"/>
      <c r="CG636" s="29"/>
      <c r="CH636" s="29"/>
      <c r="CI636" s="29"/>
      <c r="CJ636" s="29"/>
      <c r="CK636" s="29"/>
      <c r="CL636" s="29"/>
      <c r="CM636" s="29"/>
      <c r="CN636" s="29"/>
      <c r="CO636" s="29"/>
      <c r="CP636" s="29"/>
      <c r="CQ636" s="29"/>
      <c r="CR636" s="29"/>
      <c r="CS636" s="29"/>
      <c r="CT636" s="29"/>
      <c r="CU636" s="29"/>
      <c r="CV636" s="29"/>
      <c r="CW636" s="29"/>
      <c r="CX636" s="29"/>
      <c r="CY636" s="29"/>
      <c r="CZ636" s="29"/>
      <c r="DA636" s="29"/>
      <c r="DB636" s="29"/>
      <c r="DC636" s="29"/>
      <c r="DD636" s="29"/>
      <c r="DE636" s="29"/>
      <c r="DF636" s="29"/>
      <c r="DG636" s="31"/>
      <c r="DH636" s="29"/>
      <c r="DI636" s="29"/>
    </row>
    <row r="637" spans="1:113" ht="15.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30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30"/>
      <c r="AE637" s="29"/>
      <c r="AF637" s="29"/>
      <c r="AG637" s="29"/>
      <c r="AH637" s="29"/>
      <c r="AI637" s="29"/>
      <c r="AJ637" s="29"/>
      <c r="AK637" s="29"/>
      <c r="AL637" s="29"/>
      <c r="AM637" s="29"/>
      <c r="AN637" s="29"/>
      <c r="AO637" s="30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G637" s="29"/>
      <c r="BH637" s="29"/>
      <c r="BI637" s="29"/>
      <c r="BJ637" s="29"/>
      <c r="BK637" s="29"/>
      <c r="BL637" s="29"/>
      <c r="BM637" s="29"/>
      <c r="BN637" s="29"/>
      <c r="BO637" s="29"/>
      <c r="BP637" s="29"/>
      <c r="BQ637" s="29"/>
      <c r="BR637" s="29"/>
      <c r="BS637" s="29"/>
      <c r="BT637" s="29"/>
      <c r="BU637" s="29"/>
      <c r="BV637" s="29"/>
      <c r="BW637" s="29"/>
      <c r="BX637" s="29"/>
      <c r="BY637" s="29"/>
      <c r="BZ637" s="29"/>
      <c r="CA637" s="29"/>
      <c r="CB637" s="29"/>
      <c r="CC637" s="29"/>
      <c r="CD637" s="29"/>
      <c r="CE637" s="29"/>
      <c r="CF637" s="29"/>
      <c r="CG637" s="29"/>
      <c r="CH637" s="29"/>
      <c r="CI637" s="29"/>
      <c r="CJ637" s="29"/>
      <c r="CK637" s="29"/>
      <c r="CL637" s="29"/>
      <c r="CM637" s="29"/>
      <c r="CN637" s="29"/>
      <c r="CO637" s="29"/>
      <c r="CP637" s="29"/>
      <c r="CQ637" s="29"/>
      <c r="CR637" s="29"/>
      <c r="CS637" s="29"/>
      <c r="CT637" s="29"/>
      <c r="CU637" s="29"/>
      <c r="CV637" s="29"/>
      <c r="CW637" s="29"/>
      <c r="CX637" s="29"/>
      <c r="CY637" s="29"/>
      <c r="CZ637" s="29"/>
      <c r="DA637" s="29"/>
      <c r="DB637" s="29"/>
      <c r="DC637" s="29"/>
      <c r="DD637" s="29"/>
      <c r="DE637" s="29"/>
      <c r="DF637" s="29"/>
      <c r="DG637" s="31"/>
      <c r="DH637" s="29"/>
      <c r="DI637" s="29"/>
    </row>
    <row r="638" spans="1:113" ht="15.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30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30"/>
      <c r="AE638" s="29"/>
      <c r="AF638" s="29"/>
      <c r="AG638" s="29"/>
      <c r="AH638" s="29"/>
      <c r="AI638" s="29"/>
      <c r="AJ638" s="29"/>
      <c r="AK638" s="29"/>
      <c r="AL638" s="29"/>
      <c r="AM638" s="29"/>
      <c r="AN638" s="29"/>
      <c r="AO638" s="30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G638" s="29"/>
      <c r="BH638" s="29"/>
      <c r="BI638" s="29"/>
      <c r="BJ638" s="29"/>
      <c r="BK638" s="29"/>
      <c r="BL638" s="29"/>
      <c r="BM638" s="29"/>
      <c r="BN638" s="29"/>
      <c r="BO638" s="29"/>
      <c r="BP638" s="29"/>
      <c r="BQ638" s="29"/>
      <c r="BR638" s="29"/>
      <c r="BS638" s="29"/>
      <c r="BT638" s="29"/>
      <c r="BU638" s="29"/>
      <c r="BV638" s="29"/>
      <c r="BW638" s="29"/>
      <c r="BX638" s="29"/>
      <c r="BY638" s="29"/>
      <c r="BZ638" s="29"/>
      <c r="CA638" s="29"/>
      <c r="CB638" s="29"/>
      <c r="CC638" s="29"/>
      <c r="CD638" s="29"/>
      <c r="CE638" s="29"/>
      <c r="CF638" s="29"/>
      <c r="CG638" s="29"/>
      <c r="CH638" s="29"/>
      <c r="CI638" s="29"/>
      <c r="CJ638" s="29"/>
      <c r="CK638" s="29"/>
      <c r="CL638" s="29"/>
      <c r="CM638" s="29"/>
      <c r="CN638" s="29"/>
      <c r="CO638" s="29"/>
      <c r="CP638" s="29"/>
      <c r="CQ638" s="29"/>
      <c r="CR638" s="29"/>
      <c r="CS638" s="29"/>
      <c r="CT638" s="29"/>
      <c r="CU638" s="29"/>
      <c r="CV638" s="29"/>
      <c r="CW638" s="29"/>
      <c r="CX638" s="29"/>
      <c r="CY638" s="29"/>
      <c r="CZ638" s="29"/>
      <c r="DA638" s="29"/>
      <c r="DB638" s="29"/>
      <c r="DC638" s="29"/>
      <c r="DD638" s="29"/>
      <c r="DE638" s="29"/>
      <c r="DF638" s="29"/>
      <c r="DG638" s="31"/>
      <c r="DH638" s="29"/>
      <c r="DI638" s="29"/>
    </row>
    <row r="639" spans="1:113" ht="15.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30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30"/>
      <c r="AE639" s="29"/>
      <c r="AF639" s="29"/>
      <c r="AG639" s="29"/>
      <c r="AH639" s="29"/>
      <c r="AI639" s="29"/>
      <c r="AJ639" s="29"/>
      <c r="AK639" s="29"/>
      <c r="AL639" s="29"/>
      <c r="AM639" s="29"/>
      <c r="AN639" s="29"/>
      <c r="AO639" s="30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G639" s="29"/>
      <c r="BH639" s="29"/>
      <c r="BI639" s="29"/>
      <c r="BJ639" s="29"/>
      <c r="BK639" s="29"/>
      <c r="BL639" s="29"/>
      <c r="BM639" s="29"/>
      <c r="BN639" s="29"/>
      <c r="BO639" s="29"/>
      <c r="BP639" s="29"/>
      <c r="BQ639" s="29"/>
      <c r="BR639" s="29"/>
      <c r="BS639" s="29"/>
      <c r="BT639" s="29"/>
      <c r="BU639" s="29"/>
      <c r="BV639" s="29"/>
      <c r="BW639" s="29"/>
      <c r="BX639" s="29"/>
      <c r="BY639" s="29"/>
      <c r="BZ639" s="29"/>
      <c r="CA639" s="29"/>
      <c r="CB639" s="29"/>
      <c r="CC639" s="29"/>
      <c r="CD639" s="29"/>
      <c r="CE639" s="29"/>
      <c r="CF639" s="29"/>
      <c r="CG639" s="29"/>
      <c r="CH639" s="29"/>
      <c r="CI639" s="29"/>
      <c r="CJ639" s="29"/>
      <c r="CK639" s="29"/>
      <c r="CL639" s="29"/>
      <c r="CM639" s="29"/>
      <c r="CN639" s="29"/>
      <c r="CO639" s="29"/>
      <c r="CP639" s="29"/>
      <c r="CQ639" s="29"/>
      <c r="CR639" s="29"/>
      <c r="CS639" s="29"/>
      <c r="CT639" s="29"/>
      <c r="CU639" s="29"/>
      <c r="CV639" s="29"/>
      <c r="CW639" s="29"/>
      <c r="CX639" s="29"/>
      <c r="CY639" s="29"/>
      <c r="CZ639" s="29"/>
      <c r="DA639" s="29"/>
      <c r="DB639" s="29"/>
      <c r="DC639" s="29"/>
      <c r="DD639" s="29"/>
      <c r="DE639" s="29"/>
      <c r="DF639" s="29"/>
      <c r="DG639" s="31"/>
      <c r="DH639" s="29"/>
      <c r="DI639" s="29"/>
    </row>
    <row r="640" spans="1:113" ht="15.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30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30"/>
      <c r="AE640" s="29"/>
      <c r="AF640" s="29"/>
      <c r="AG640" s="29"/>
      <c r="AH640" s="29"/>
      <c r="AI640" s="29"/>
      <c r="AJ640" s="29"/>
      <c r="AK640" s="29"/>
      <c r="AL640" s="29"/>
      <c r="AM640" s="29"/>
      <c r="AN640" s="29"/>
      <c r="AO640" s="30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G640" s="29"/>
      <c r="BH640" s="29"/>
      <c r="BI640" s="29"/>
      <c r="BJ640" s="29"/>
      <c r="BK640" s="29"/>
      <c r="BL640" s="29"/>
      <c r="BM640" s="29"/>
      <c r="BN640" s="29"/>
      <c r="BO640" s="29"/>
      <c r="BP640" s="29"/>
      <c r="BQ640" s="29"/>
      <c r="BR640" s="29"/>
      <c r="BS640" s="29"/>
      <c r="BT640" s="29"/>
      <c r="BU640" s="29"/>
      <c r="BV640" s="29"/>
      <c r="BW640" s="29"/>
      <c r="BX640" s="29"/>
      <c r="BY640" s="29"/>
      <c r="BZ640" s="29"/>
      <c r="CA640" s="29"/>
      <c r="CB640" s="29"/>
      <c r="CC640" s="29"/>
      <c r="CD640" s="29"/>
      <c r="CE640" s="29"/>
      <c r="CF640" s="29"/>
      <c r="CG640" s="29"/>
      <c r="CH640" s="29"/>
      <c r="CI640" s="29"/>
      <c r="CJ640" s="29"/>
      <c r="CK640" s="29"/>
      <c r="CL640" s="29"/>
      <c r="CM640" s="29"/>
      <c r="CN640" s="29"/>
      <c r="CO640" s="29"/>
      <c r="CP640" s="29"/>
      <c r="CQ640" s="29"/>
      <c r="CR640" s="29"/>
      <c r="CS640" s="29"/>
      <c r="CT640" s="29"/>
      <c r="CU640" s="29"/>
      <c r="CV640" s="29"/>
      <c r="CW640" s="29"/>
      <c r="CX640" s="29"/>
      <c r="CY640" s="29"/>
      <c r="CZ640" s="29"/>
      <c r="DA640" s="29"/>
      <c r="DB640" s="29"/>
      <c r="DC640" s="29"/>
      <c r="DD640" s="29"/>
      <c r="DE640" s="29"/>
      <c r="DF640" s="29"/>
      <c r="DG640" s="31"/>
      <c r="DH640" s="29"/>
      <c r="DI640" s="29"/>
    </row>
    <row r="641" spans="1:113" ht="15.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30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30"/>
      <c r="AE641" s="29"/>
      <c r="AF641" s="29"/>
      <c r="AG641" s="29"/>
      <c r="AH641" s="29"/>
      <c r="AI641" s="29"/>
      <c r="AJ641" s="29"/>
      <c r="AK641" s="29"/>
      <c r="AL641" s="29"/>
      <c r="AM641" s="29"/>
      <c r="AN641" s="29"/>
      <c r="AO641" s="30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G641" s="29"/>
      <c r="BH641" s="29"/>
      <c r="BI641" s="29"/>
      <c r="BJ641" s="29"/>
      <c r="BK641" s="29"/>
      <c r="BL641" s="29"/>
      <c r="BM641" s="29"/>
      <c r="BN641" s="29"/>
      <c r="BO641" s="29"/>
      <c r="BP641" s="29"/>
      <c r="BQ641" s="29"/>
      <c r="BR641" s="29"/>
      <c r="BS641" s="29"/>
      <c r="BT641" s="29"/>
      <c r="BU641" s="29"/>
      <c r="BV641" s="29"/>
      <c r="BW641" s="29"/>
      <c r="BX641" s="29"/>
      <c r="BY641" s="29"/>
      <c r="BZ641" s="29"/>
      <c r="CA641" s="29"/>
      <c r="CB641" s="29"/>
      <c r="CC641" s="29"/>
      <c r="CD641" s="29"/>
      <c r="CE641" s="29"/>
      <c r="CF641" s="29"/>
      <c r="CG641" s="29"/>
      <c r="CH641" s="29"/>
      <c r="CI641" s="29"/>
      <c r="CJ641" s="29"/>
      <c r="CK641" s="29"/>
      <c r="CL641" s="29"/>
      <c r="CM641" s="29"/>
      <c r="CN641" s="29"/>
      <c r="CO641" s="29"/>
      <c r="CP641" s="29"/>
      <c r="CQ641" s="29"/>
      <c r="CR641" s="29"/>
      <c r="CS641" s="29"/>
      <c r="CT641" s="29"/>
      <c r="CU641" s="29"/>
      <c r="CV641" s="29"/>
      <c r="CW641" s="29"/>
      <c r="CX641" s="29"/>
      <c r="CY641" s="29"/>
      <c r="CZ641" s="29"/>
      <c r="DA641" s="29"/>
      <c r="DB641" s="29"/>
      <c r="DC641" s="29"/>
      <c r="DD641" s="29"/>
      <c r="DE641" s="29"/>
      <c r="DF641" s="29"/>
      <c r="DG641" s="31"/>
      <c r="DH641" s="29"/>
      <c r="DI641" s="29"/>
    </row>
    <row r="642" spans="1:113" ht="15.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30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30"/>
      <c r="AE642" s="29"/>
      <c r="AF642" s="29"/>
      <c r="AG642" s="29"/>
      <c r="AH642" s="29"/>
      <c r="AI642" s="29"/>
      <c r="AJ642" s="29"/>
      <c r="AK642" s="29"/>
      <c r="AL642" s="29"/>
      <c r="AM642" s="29"/>
      <c r="AN642" s="29"/>
      <c r="AO642" s="30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G642" s="29"/>
      <c r="BH642" s="29"/>
      <c r="BI642" s="29"/>
      <c r="BJ642" s="29"/>
      <c r="BK642" s="29"/>
      <c r="BL642" s="29"/>
      <c r="BM642" s="29"/>
      <c r="BN642" s="29"/>
      <c r="BO642" s="29"/>
      <c r="BP642" s="29"/>
      <c r="BQ642" s="29"/>
      <c r="BR642" s="29"/>
      <c r="BS642" s="29"/>
      <c r="BT642" s="29"/>
      <c r="BU642" s="29"/>
      <c r="BV642" s="29"/>
      <c r="BW642" s="29"/>
      <c r="BX642" s="29"/>
      <c r="BY642" s="29"/>
      <c r="BZ642" s="29"/>
      <c r="CA642" s="29"/>
      <c r="CB642" s="29"/>
      <c r="CC642" s="29"/>
      <c r="CD642" s="29"/>
      <c r="CE642" s="29"/>
      <c r="CF642" s="29"/>
      <c r="CG642" s="29"/>
      <c r="CH642" s="29"/>
      <c r="CI642" s="29"/>
      <c r="CJ642" s="29"/>
      <c r="CK642" s="29"/>
      <c r="CL642" s="29"/>
      <c r="CM642" s="29"/>
      <c r="CN642" s="29"/>
      <c r="CO642" s="29"/>
      <c r="CP642" s="29"/>
      <c r="CQ642" s="29"/>
      <c r="CR642" s="29"/>
      <c r="CS642" s="29"/>
      <c r="CT642" s="29"/>
      <c r="CU642" s="29"/>
      <c r="CV642" s="29"/>
      <c r="CW642" s="29"/>
      <c r="CX642" s="29"/>
      <c r="CY642" s="29"/>
      <c r="CZ642" s="29"/>
      <c r="DA642" s="29"/>
      <c r="DB642" s="29"/>
      <c r="DC642" s="29"/>
      <c r="DD642" s="29"/>
      <c r="DE642" s="29"/>
      <c r="DF642" s="29"/>
      <c r="DG642" s="31"/>
      <c r="DH642" s="29"/>
      <c r="DI642" s="29"/>
    </row>
    <row r="643" spans="1:113" ht="15.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30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30"/>
      <c r="AE643" s="29"/>
      <c r="AF643" s="29"/>
      <c r="AG643" s="29"/>
      <c r="AH643" s="29"/>
      <c r="AI643" s="29"/>
      <c r="AJ643" s="29"/>
      <c r="AK643" s="29"/>
      <c r="AL643" s="29"/>
      <c r="AM643" s="29"/>
      <c r="AN643" s="29"/>
      <c r="AO643" s="30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G643" s="29"/>
      <c r="BH643" s="29"/>
      <c r="BI643" s="29"/>
      <c r="BJ643" s="29"/>
      <c r="BK643" s="29"/>
      <c r="BL643" s="29"/>
      <c r="BM643" s="29"/>
      <c r="BN643" s="29"/>
      <c r="BO643" s="29"/>
      <c r="BP643" s="29"/>
      <c r="BQ643" s="29"/>
      <c r="BR643" s="29"/>
      <c r="BS643" s="29"/>
      <c r="BT643" s="29"/>
      <c r="BU643" s="29"/>
      <c r="BV643" s="29"/>
      <c r="BW643" s="29"/>
      <c r="BX643" s="29"/>
      <c r="BY643" s="29"/>
      <c r="BZ643" s="29"/>
      <c r="CA643" s="29"/>
      <c r="CB643" s="29"/>
      <c r="CC643" s="29"/>
      <c r="CD643" s="29"/>
      <c r="CE643" s="29"/>
      <c r="CF643" s="29"/>
      <c r="CG643" s="29"/>
      <c r="CH643" s="29"/>
      <c r="CI643" s="29"/>
      <c r="CJ643" s="29"/>
      <c r="CK643" s="29"/>
      <c r="CL643" s="29"/>
      <c r="CM643" s="29"/>
      <c r="CN643" s="29"/>
      <c r="CO643" s="29"/>
      <c r="CP643" s="29"/>
      <c r="CQ643" s="29"/>
      <c r="CR643" s="29"/>
      <c r="CS643" s="29"/>
      <c r="CT643" s="29"/>
      <c r="CU643" s="29"/>
      <c r="CV643" s="29"/>
      <c r="CW643" s="29"/>
      <c r="CX643" s="29"/>
      <c r="CY643" s="29"/>
      <c r="CZ643" s="29"/>
      <c r="DA643" s="29"/>
      <c r="DB643" s="29"/>
      <c r="DC643" s="29"/>
      <c r="DD643" s="29"/>
      <c r="DE643" s="29"/>
      <c r="DF643" s="29"/>
      <c r="DG643" s="31"/>
      <c r="DH643" s="29"/>
      <c r="DI643" s="29"/>
    </row>
    <row r="644" spans="1:113" ht="15.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30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30"/>
      <c r="AE644" s="29"/>
      <c r="AF644" s="29"/>
      <c r="AG644" s="29"/>
      <c r="AH644" s="29"/>
      <c r="AI644" s="29"/>
      <c r="AJ644" s="29"/>
      <c r="AK644" s="29"/>
      <c r="AL644" s="29"/>
      <c r="AM644" s="29"/>
      <c r="AN644" s="29"/>
      <c r="AO644" s="30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G644" s="29"/>
      <c r="BH644" s="29"/>
      <c r="BI644" s="29"/>
      <c r="BJ644" s="29"/>
      <c r="BK644" s="29"/>
      <c r="BL644" s="29"/>
      <c r="BM644" s="29"/>
      <c r="BN644" s="29"/>
      <c r="BO644" s="29"/>
      <c r="BP644" s="29"/>
      <c r="BQ644" s="29"/>
      <c r="BR644" s="29"/>
      <c r="BS644" s="29"/>
      <c r="BT644" s="29"/>
      <c r="BU644" s="29"/>
      <c r="BV644" s="29"/>
      <c r="BW644" s="29"/>
      <c r="BX644" s="29"/>
      <c r="BY644" s="29"/>
      <c r="BZ644" s="29"/>
      <c r="CA644" s="29"/>
      <c r="CB644" s="29"/>
      <c r="CC644" s="29"/>
      <c r="CD644" s="29"/>
      <c r="CE644" s="29"/>
      <c r="CF644" s="29"/>
      <c r="CG644" s="29"/>
      <c r="CH644" s="29"/>
      <c r="CI644" s="29"/>
      <c r="CJ644" s="29"/>
      <c r="CK644" s="29"/>
      <c r="CL644" s="29"/>
      <c r="CM644" s="29"/>
      <c r="CN644" s="29"/>
      <c r="CO644" s="29"/>
      <c r="CP644" s="29"/>
      <c r="CQ644" s="29"/>
      <c r="CR644" s="29"/>
      <c r="CS644" s="29"/>
      <c r="CT644" s="29"/>
      <c r="CU644" s="29"/>
      <c r="CV644" s="29"/>
      <c r="CW644" s="29"/>
      <c r="CX644" s="29"/>
      <c r="CY644" s="29"/>
      <c r="CZ644" s="29"/>
      <c r="DA644" s="29"/>
      <c r="DB644" s="29"/>
      <c r="DC644" s="29"/>
      <c r="DD644" s="29"/>
      <c r="DE644" s="29"/>
      <c r="DF644" s="29"/>
      <c r="DG644" s="31"/>
      <c r="DH644" s="29"/>
      <c r="DI644" s="29"/>
    </row>
    <row r="645" spans="1:113" ht="15.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30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30"/>
      <c r="AE645" s="29"/>
      <c r="AF645" s="29"/>
      <c r="AG645" s="29"/>
      <c r="AH645" s="29"/>
      <c r="AI645" s="29"/>
      <c r="AJ645" s="29"/>
      <c r="AK645" s="29"/>
      <c r="AL645" s="29"/>
      <c r="AM645" s="29"/>
      <c r="AN645" s="29"/>
      <c r="AO645" s="30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G645" s="29"/>
      <c r="BH645" s="29"/>
      <c r="BI645" s="29"/>
      <c r="BJ645" s="29"/>
      <c r="BK645" s="29"/>
      <c r="BL645" s="29"/>
      <c r="BM645" s="29"/>
      <c r="BN645" s="29"/>
      <c r="BO645" s="29"/>
      <c r="BP645" s="29"/>
      <c r="BQ645" s="29"/>
      <c r="BR645" s="29"/>
      <c r="BS645" s="29"/>
      <c r="BT645" s="29"/>
      <c r="BU645" s="29"/>
      <c r="BV645" s="29"/>
      <c r="BW645" s="29"/>
      <c r="BX645" s="29"/>
      <c r="BY645" s="29"/>
      <c r="BZ645" s="29"/>
      <c r="CA645" s="29"/>
      <c r="CB645" s="29"/>
      <c r="CC645" s="29"/>
      <c r="CD645" s="29"/>
      <c r="CE645" s="29"/>
      <c r="CF645" s="29"/>
      <c r="CG645" s="29"/>
      <c r="CH645" s="29"/>
      <c r="CI645" s="29"/>
      <c r="CJ645" s="29"/>
      <c r="CK645" s="29"/>
      <c r="CL645" s="29"/>
      <c r="CM645" s="29"/>
      <c r="CN645" s="29"/>
      <c r="CO645" s="29"/>
      <c r="CP645" s="29"/>
      <c r="CQ645" s="29"/>
      <c r="CR645" s="29"/>
      <c r="CS645" s="29"/>
      <c r="CT645" s="29"/>
      <c r="CU645" s="29"/>
      <c r="CV645" s="29"/>
      <c r="CW645" s="29"/>
      <c r="CX645" s="29"/>
      <c r="CY645" s="29"/>
      <c r="CZ645" s="29"/>
      <c r="DA645" s="29"/>
      <c r="DB645" s="29"/>
      <c r="DC645" s="29"/>
      <c r="DD645" s="29"/>
      <c r="DE645" s="29"/>
      <c r="DF645" s="29"/>
      <c r="DG645" s="31"/>
      <c r="DH645" s="29"/>
      <c r="DI645" s="29"/>
    </row>
    <row r="646" spans="1:113" ht="15.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30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30"/>
      <c r="AE646" s="29"/>
      <c r="AF646" s="29"/>
      <c r="AG646" s="29"/>
      <c r="AH646" s="29"/>
      <c r="AI646" s="29"/>
      <c r="AJ646" s="29"/>
      <c r="AK646" s="29"/>
      <c r="AL646" s="29"/>
      <c r="AM646" s="29"/>
      <c r="AN646" s="29"/>
      <c r="AO646" s="30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G646" s="29"/>
      <c r="BH646" s="29"/>
      <c r="BI646" s="29"/>
      <c r="BJ646" s="29"/>
      <c r="BK646" s="29"/>
      <c r="BL646" s="29"/>
      <c r="BM646" s="29"/>
      <c r="BN646" s="29"/>
      <c r="BO646" s="29"/>
      <c r="BP646" s="29"/>
      <c r="BQ646" s="29"/>
      <c r="BR646" s="29"/>
      <c r="BS646" s="29"/>
      <c r="BT646" s="29"/>
      <c r="BU646" s="29"/>
      <c r="BV646" s="29"/>
      <c r="BW646" s="29"/>
      <c r="BX646" s="29"/>
      <c r="BY646" s="29"/>
      <c r="BZ646" s="29"/>
      <c r="CA646" s="29"/>
      <c r="CB646" s="29"/>
      <c r="CC646" s="29"/>
      <c r="CD646" s="29"/>
      <c r="CE646" s="29"/>
      <c r="CF646" s="29"/>
      <c r="CG646" s="29"/>
      <c r="CH646" s="29"/>
      <c r="CI646" s="29"/>
      <c r="CJ646" s="29"/>
      <c r="CK646" s="29"/>
      <c r="CL646" s="29"/>
      <c r="CM646" s="29"/>
      <c r="CN646" s="29"/>
      <c r="CO646" s="29"/>
      <c r="CP646" s="29"/>
      <c r="CQ646" s="29"/>
      <c r="CR646" s="29"/>
      <c r="CS646" s="29"/>
      <c r="CT646" s="29"/>
      <c r="CU646" s="29"/>
      <c r="CV646" s="29"/>
      <c r="CW646" s="29"/>
      <c r="CX646" s="29"/>
      <c r="CY646" s="29"/>
      <c r="CZ646" s="29"/>
      <c r="DA646" s="29"/>
      <c r="DB646" s="29"/>
      <c r="DC646" s="29"/>
      <c r="DD646" s="29"/>
      <c r="DE646" s="29"/>
      <c r="DF646" s="29"/>
      <c r="DG646" s="31"/>
      <c r="DH646" s="29"/>
      <c r="DI646" s="29"/>
    </row>
    <row r="647" spans="1:113" ht="15.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30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30"/>
      <c r="AE647" s="29"/>
      <c r="AF647" s="29"/>
      <c r="AG647" s="29"/>
      <c r="AH647" s="29"/>
      <c r="AI647" s="29"/>
      <c r="AJ647" s="29"/>
      <c r="AK647" s="29"/>
      <c r="AL647" s="29"/>
      <c r="AM647" s="29"/>
      <c r="AN647" s="29"/>
      <c r="AO647" s="30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G647" s="29"/>
      <c r="BH647" s="29"/>
      <c r="BI647" s="29"/>
      <c r="BJ647" s="29"/>
      <c r="BK647" s="29"/>
      <c r="BL647" s="29"/>
      <c r="BM647" s="29"/>
      <c r="BN647" s="29"/>
      <c r="BO647" s="29"/>
      <c r="BP647" s="29"/>
      <c r="BQ647" s="29"/>
      <c r="BR647" s="29"/>
      <c r="BS647" s="29"/>
      <c r="BT647" s="29"/>
      <c r="BU647" s="29"/>
      <c r="BV647" s="29"/>
      <c r="BW647" s="29"/>
      <c r="BX647" s="29"/>
      <c r="BY647" s="29"/>
      <c r="BZ647" s="29"/>
      <c r="CA647" s="29"/>
      <c r="CB647" s="29"/>
      <c r="CC647" s="29"/>
      <c r="CD647" s="29"/>
      <c r="CE647" s="29"/>
      <c r="CF647" s="29"/>
      <c r="CG647" s="29"/>
      <c r="CH647" s="29"/>
      <c r="CI647" s="29"/>
      <c r="CJ647" s="29"/>
      <c r="CK647" s="29"/>
      <c r="CL647" s="29"/>
      <c r="CM647" s="29"/>
      <c r="CN647" s="29"/>
      <c r="CO647" s="29"/>
      <c r="CP647" s="29"/>
      <c r="CQ647" s="29"/>
      <c r="CR647" s="29"/>
      <c r="CS647" s="29"/>
      <c r="CT647" s="29"/>
      <c r="CU647" s="29"/>
      <c r="CV647" s="29"/>
      <c r="CW647" s="29"/>
      <c r="CX647" s="29"/>
      <c r="CY647" s="29"/>
      <c r="CZ647" s="29"/>
      <c r="DA647" s="29"/>
      <c r="DB647" s="29"/>
      <c r="DC647" s="29"/>
      <c r="DD647" s="29"/>
      <c r="DE647" s="29"/>
      <c r="DF647" s="29"/>
      <c r="DG647" s="31"/>
      <c r="DH647" s="29"/>
      <c r="DI647" s="29"/>
    </row>
    <row r="648" spans="1:113" ht="15.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30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30"/>
      <c r="AE648" s="29"/>
      <c r="AF648" s="29"/>
      <c r="AG648" s="29"/>
      <c r="AH648" s="29"/>
      <c r="AI648" s="29"/>
      <c r="AJ648" s="29"/>
      <c r="AK648" s="29"/>
      <c r="AL648" s="29"/>
      <c r="AM648" s="29"/>
      <c r="AN648" s="29"/>
      <c r="AO648" s="30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G648" s="29"/>
      <c r="BH648" s="29"/>
      <c r="BI648" s="29"/>
      <c r="BJ648" s="29"/>
      <c r="BK648" s="29"/>
      <c r="BL648" s="29"/>
      <c r="BM648" s="29"/>
      <c r="BN648" s="29"/>
      <c r="BO648" s="29"/>
      <c r="BP648" s="29"/>
      <c r="BQ648" s="29"/>
      <c r="BR648" s="29"/>
      <c r="BS648" s="29"/>
      <c r="BT648" s="29"/>
      <c r="BU648" s="29"/>
      <c r="BV648" s="29"/>
      <c r="BW648" s="29"/>
      <c r="BX648" s="29"/>
      <c r="BY648" s="29"/>
      <c r="BZ648" s="29"/>
      <c r="CA648" s="29"/>
      <c r="CB648" s="29"/>
      <c r="CC648" s="29"/>
      <c r="CD648" s="29"/>
      <c r="CE648" s="29"/>
      <c r="CF648" s="29"/>
      <c r="CG648" s="29"/>
      <c r="CH648" s="29"/>
      <c r="CI648" s="29"/>
      <c r="CJ648" s="29"/>
      <c r="CK648" s="29"/>
      <c r="CL648" s="29"/>
      <c r="CM648" s="29"/>
      <c r="CN648" s="29"/>
      <c r="CO648" s="29"/>
      <c r="CP648" s="29"/>
      <c r="CQ648" s="29"/>
      <c r="CR648" s="29"/>
      <c r="CS648" s="29"/>
      <c r="CT648" s="29"/>
      <c r="CU648" s="29"/>
      <c r="CV648" s="29"/>
      <c r="CW648" s="29"/>
      <c r="CX648" s="29"/>
      <c r="CY648" s="29"/>
      <c r="CZ648" s="29"/>
      <c r="DA648" s="29"/>
      <c r="DB648" s="29"/>
      <c r="DC648" s="29"/>
      <c r="DD648" s="29"/>
      <c r="DE648" s="29"/>
      <c r="DF648" s="29"/>
      <c r="DG648" s="31"/>
      <c r="DH648" s="29"/>
      <c r="DI648" s="29"/>
    </row>
    <row r="649" spans="1:113" ht="15.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30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30"/>
      <c r="AE649" s="29"/>
      <c r="AF649" s="29"/>
      <c r="AG649" s="29"/>
      <c r="AH649" s="29"/>
      <c r="AI649" s="29"/>
      <c r="AJ649" s="29"/>
      <c r="AK649" s="29"/>
      <c r="AL649" s="29"/>
      <c r="AM649" s="29"/>
      <c r="AN649" s="29"/>
      <c r="AO649" s="30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G649" s="29"/>
      <c r="BH649" s="29"/>
      <c r="BI649" s="29"/>
      <c r="BJ649" s="29"/>
      <c r="BK649" s="29"/>
      <c r="BL649" s="29"/>
      <c r="BM649" s="29"/>
      <c r="BN649" s="29"/>
      <c r="BO649" s="29"/>
      <c r="BP649" s="29"/>
      <c r="BQ649" s="29"/>
      <c r="BR649" s="29"/>
      <c r="BS649" s="29"/>
      <c r="BT649" s="29"/>
      <c r="BU649" s="29"/>
      <c r="BV649" s="29"/>
      <c r="BW649" s="29"/>
      <c r="BX649" s="29"/>
      <c r="BY649" s="29"/>
      <c r="BZ649" s="29"/>
      <c r="CA649" s="29"/>
      <c r="CB649" s="29"/>
      <c r="CC649" s="29"/>
      <c r="CD649" s="29"/>
      <c r="CE649" s="29"/>
      <c r="CF649" s="29"/>
      <c r="CG649" s="29"/>
      <c r="CH649" s="29"/>
      <c r="CI649" s="29"/>
      <c r="CJ649" s="29"/>
      <c r="CK649" s="29"/>
      <c r="CL649" s="29"/>
      <c r="CM649" s="29"/>
      <c r="CN649" s="29"/>
      <c r="CO649" s="29"/>
      <c r="CP649" s="29"/>
      <c r="CQ649" s="29"/>
      <c r="CR649" s="29"/>
      <c r="CS649" s="29"/>
      <c r="CT649" s="29"/>
      <c r="CU649" s="29"/>
      <c r="CV649" s="29"/>
      <c r="CW649" s="29"/>
      <c r="CX649" s="29"/>
      <c r="CY649" s="29"/>
      <c r="CZ649" s="29"/>
      <c r="DA649" s="29"/>
      <c r="DB649" s="29"/>
      <c r="DC649" s="29"/>
      <c r="DD649" s="29"/>
      <c r="DE649" s="29"/>
      <c r="DF649" s="29"/>
      <c r="DG649" s="31"/>
      <c r="DH649" s="29"/>
      <c r="DI649" s="29"/>
    </row>
    <row r="650" spans="1:113" ht="15.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30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30"/>
      <c r="AE650" s="29"/>
      <c r="AF650" s="29"/>
      <c r="AG650" s="29"/>
      <c r="AH650" s="29"/>
      <c r="AI650" s="29"/>
      <c r="AJ650" s="29"/>
      <c r="AK650" s="29"/>
      <c r="AL650" s="29"/>
      <c r="AM650" s="29"/>
      <c r="AN650" s="29"/>
      <c r="AO650" s="30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G650" s="29"/>
      <c r="BH650" s="29"/>
      <c r="BI650" s="29"/>
      <c r="BJ650" s="29"/>
      <c r="BK650" s="29"/>
      <c r="BL650" s="29"/>
      <c r="BM650" s="29"/>
      <c r="BN650" s="29"/>
      <c r="BO650" s="29"/>
      <c r="BP650" s="29"/>
      <c r="BQ650" s="29"/>
      <c r="BR650" s="29"/>
      <c r="BS650" s="29"/>
      <c r="BT650" s="29"/>
      <c r="BU650" s="29"/>
      <c r="BV650" s="29"/>
      <c r="BW650" s="29"/>
      <c r="BX650" s="29"/>
      <c r="BY650" s="29"/>
      <c r="BZ650" s="29"/>
      <c r="CA650" s="29"/>
      <c r="CB650" s="29"/>
      <c r="CC650" s="29"/>
      <c r="CD650" s="29"/>
      <c r="CE650" s="29"/>
      <c r="CF650" s="29"/>
      <c r="CG650" s="29"/>
      <c r="CH650" s="29"/>
      <c r="CI650" s="29"/>
      <c r="CJ650" s="29"/>
      <c r="CK650" s="29"/>
      <c r="CL650" s="29"/>
      <c r="CM650" s="29"/>
      <c r="CN650" s="29"/>
      <c r="CO650" s="29"/>
      <c r="CP650" s="29"/>
      <c r="CQ650" s="29"/>
      <c r="CR650" s="29"/>
      <c r="CS650" s="29"/>
      <c r="CT650" s="29"/>
      <c r="CU650" s="29"/>
      <c r="CV650" s="29"/>
      <c r="CW650" s="29"/>
      <c r="CX650" s="29"/>
      <c r="CY650" s="29"/>
      <c r="CZ650" s="29"/>
      <c r="DA650" s="29"/>
      <c r="DB650" s="29"/>
      <c r="DC650" s="29"/>
      <c r="DD650" s="29"/>
      <c r="DE650" s="29"/>
      <c r="DF650" s="29"/>
      <c r="DG650" s="31"/>
      <c r="DH650" s="29"/>
      <c r="DI650" s="29"/>
    </row>
    <row r="651" spans="1:113" ht="15.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30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30"/>
      <c r="AE651" s="29"/>
      <c r="AF651" s="29"/>
      <c r="AG651" s="29"/>
      <c r="AH651" s="29"/>
      <c r="AI651" s="29"/>
      <c r="AJ651" s="29"/>
      <c r="AK651" s="29"/>
      <c r="AL651" s="29"/>
      <c r="AM651" s="29"/>
      <c r="AN651" s="29"/>
      <c r="AO651" s="30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G651" s="29"/>
      <c r="BH651" s="29"/>
      <c r="BI651" s="29"/>
      <c r="BJ651" s="29"/>
      <c r="BK651" s="29"/>
      <c r="BL651" s="29"/>
      <c r="BM651" s="29"/>
      <c r="BN651" s="29"/>
      <c r="BO651" s="29"/>
      <c r="BP651" s="29"/>
      <c r="BQ651" s="29"/>
      <c r="BR651" s="29"/>
      <c r="BS651" s="29"/>
      <c r="BT651" s="29"/>
      <c r="BU651" s="29"/>
      <c r="BV651" s="29"/>
      <c r="BW651" s="29"/>
      <c r="BX651" s="29"/>
      <c r="BY651" s="29"/>
      <c r="BZ651" s="29"/>
      <c r="CA651" s="29"/>
      <c r="CB651" s="29"/>
      <c r="CC651" s="29"/>
      <c r="CD651" s="29"/>
      <c r="CE651" s="29"/>
      <c r="CF651" s="29"/>
      <c r="CG651" s="29"/>
      <c r="CH651" s="29"/>
      <c r="CI651" s="29"/>
      <c r="CJ651" s="29"/>
      <c r="CK651" s="29"/>
      <c r="CL651" s="29"/>
      <c r="CM651" s="29"/>
      <c r="CN651" s="29"/>
      <c r="CO651" s="29"/>
      <c r="CP651" s="29"/>
      <c r="CQ651" s="29"/>
      <c r="CR651" s="29"/>
      <c r="CS651" s="29"/>
      <c r="CT651" s="29"/>
      <c r="CU651" s="29"/>
      <c r="CV651" s="29"/>
      <c r="CW651" s="29"/>
      <c r="CX651" s="29"/>
      <c r="CY651" s="29"/>
      <c r="CZ651" s="29"/>
      <c r="DA651" s="29"/>
      <c r="DB651" s="29"/>
      <c r="DC651" s="29"/>
      <c r="DD651" s="29"/>
      <c r="DE651" s="29"/>
      <c r="DF651" s="29"/>
      <c r="DG651" s="31"/>
      <c r="DH651" s="29"/>
      <c r="DI651" s="29"/>
    </row>
    <row r="652" spans="1:113" ht="15.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30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30"/>
      <c r="AE652" s="29"/>
      <c r="AF652" s="29"/>
      <c r="AG652" s="29"/>
      <c r="AH652" s="29"/>
      <c r="AI652" s="29"/>
      <c r="AJ652" s="29"/>
      <c r="AK652" s="29"/>
      <c r="AL652" s="29"/>
      <c r="AM652" s="29"/>
      <c r="AN652" s="29"/>
      <c r="AO652" s="30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G652" s="29"/>
      <c r="BH652" s="29"/>
      <c r="BI652" s="29"/>
      <c r="BJ652" s="29"/>
      <c r="BK652" s="29"/>
      <c r="BL652" s="29"/>
      <c r="BM652" s="29"/>
      <c r="BN652" s="29"/>
      <c r="BO652" s="29"/>
      <c r="BP652" s="29"/>
      <c r="BQ652" s="29"/>
      <c r="BR652" s="29"/>
      <c r="BS652" s="29"/>
      <c r="BT652" s="29"/>
      <c r="BU652" s="29"/>
      <c r="BV652" s="29"/>
      <c r="BW652" s="29"/>
      <c r="BX652" s="29"/>
      <c r="BY652" s="29"/>
      <c r="BZ652" s="29"/>
      <c r="CA652" s="29"/>
      <c r="CB652" s="29"/>
      <c r="CC652" s="29"/>
      <c r="CD652" s="29"/>
      <c r="CE652" s="29"/>
      <c r="CF652" s="29"/>
      <c r="CG652" s="29"/>
      <c r="CH652" s="29"/>
      <c r="CI652" s="29"/>
      <c r="CJ652" s="29"/>
      <c r="CK652" s="29"/>
      <c r="CL652" s="29"/>
      <c r="CM652" s="29"/>
      <c r="CN652" s="29"/>
      <c r="CO652" s="29"/>
      <c r="CP652" s="29"/>
      <c r="CQ652" s="29"/>
      <c r="CR652" s="29"/>
      <c r="CS652" s="29"/>
      <c r="CT652" s="29"/>
      <c r="CU652" s="29"/>
      <c r="CV652" s="29"/>
      <c r="CW652" s="29"/>
      <c r="CX652" s="29"/>
      <c r="CY652" s="29"/>
      <c r="CZ652" s="29"/>
      <c r="DA652" s="29"/>
      <c r="DB652" s="29"/>
      <c r="DC652" s="29"/>
      <c r="DD652" s="29"/>
      <c r="DE652" s="29"/>
      <c r="DF652" s="29"/>
      <c r="DG652" s="31"/>
      <c r="DH652" s="29"/>
      <c r="DI652" s="29"/>
    </row>
    <row r="653" spans="1:113" ht="15.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30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30"/>
      <c r="AE653" s="29"/>
      <c r="AF653" s="29"/>
      <c r="AG653" s="29"/>
      <c r="AH653" s="29"/>
      <c r="AI653" s="29"/>
      <c r="AJ653" s="29"/>
      <c r="AK653" s="29"/>
      <c r="AL653" s="29"/>
      <c r="AM653" s="29"/>
      <c r="AN653" s="29"/>
      <c r="AO653" s="30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G653" s="29"/>
      <c r="BH653" s="29"/>
      <c r="BI653" s="29"/>
      <c r="BJ653" s="29"/>
      <c r="BK653" s="29"/>
      <c r="BL653" s="29"/>
      <c r="BM653" s="29"/>
      <c r="BN653" s="29"/>
      <c r="BO653" s="29"/>
      <c r="BP653" s="29"/>
      <c r="BQ653" s="29"/>
      <c r="BR653" s="29"/>
      <c r="BS653" s="29"/>
      <c r="BT653" s="29"/>
      <c r="BU653" s="29"/>
      <c r="BV653" s="29"/>
      <c r="BW653" s="29"/>
      <c r="BX653" s="29"/>
      <c r="BY653" s="29"/>
      <c r="BZ653" s="29"/>
      <c r="CA653" s="29"/>
      <c r="CB653" s="29"/>
      <c r="CC653" s="29"/>
      <c r="CD653" s="29"/>
      <c r="CE653" s="29"/>
      <c r="CF653" s="29"/>
      <c r="CG653" s="29"/>
      <c r="CH653" s="29"/>
      <c r="CI653" s="29"/>
      <c r="CJ653" s="29"/>
      <c r="CK653" s="29"/>
      <c r="CL653" s="29"/>
      <c r="CM653" s="29"/>
      <c r="CN653" s="29"/>
      <c r="CO653" s="29"/>
      <c r="CP653" s="29"/>
      <c r="CQ653" s="29"/>
      <c r="CR653" s="29"/>
      <c r="CS653" s="29"/>
      <c r="CT653" s="29"/>
      <c r="CU653" s="29"/>
      <c r="CV653" s="29"/>
      <c r="CW653" s="29"/>
      <c r="CX653" s="29"/>
      <c r="CY653" s="29"/>
      <c r="CZ653" s="29"/>
      <c r="DA653" s="29"/>
      <c r="DB653" s="29"/>
      <c r="DC653" s="29"/>
      <c r="DD653" s="29"/>
      <c r="DE653" s="29"/>
      <c r="DF653" s="29"/>
      <c r="DG653" s="31"/>
      <c r="DH653" s="29"/>
      <c r="DI653" s="29"/>
    </row>
    <row r="654" spans="1:113" ht="15.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30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30"/>
      <c r="AE654" s="29"/>
      <c r="AF654" s="29"/>
      <c r="AG654" s="29"/>
      <c r="AH654" s="29"/>
      <c r="AI654" s="29"/>
      <c r="AJ654" s="29"/>
      <c r="AK654" s="29"/>
      <c r="AL654" s="29"/>
      <c r="AM654" s="29"/>
      <c r="AN654" s="29"/>
      <c r="AO654" s="30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G654" s="29"/>
      <c r="BH654" s="29"/>
      <c r="BI654" s="29"/>
      <c r="BJ654" s="29"/>
      <c r="BK654" s="29"/>
      <c r="BL654" s="29"/>
      <c r="BM654" s="29"/>
      <c r="BN654" s="29"/>
      <c r="BO654" s="29"/>
      <c r="BP654" s="29"/>
      <c r="BQ654" s="29"/>
      <c r="BR654" s="29"/>
      <c r="BS654" s="29"/>
      <c r="BT654" s="29"/>
      <c r="BU654" s="29"/>
      <c r="BV654" s="29"/>
      <c r="BW654" s="29"/>
      <c r="BX654" s="29"/>
      <c r="BY654" s="29"/>
      <c r="BZ654" s="29"/>
      <c r="CA654" s="29"/>
      <c r="CB654" s="29"/>
      <c r="CC654" s="29"/>
      <c r="CD654" s="29"/>
      <c r="CE654" s="29"/>
      <c r="CF654" s="29"/>
      <c r="CG654" s="29"/>
      <c r="CH654" s="29"/>
      <c r="CI654" s="29"/>
      <c r="CJ654" s="29"/>
      <c r="CK654" s="29"/>
      <c r="CL654" s="29"/>
      <c r="CM654" s="29"/>
      <c r="CN654" s="29"/>
      <c r="CO654" s="29"/>
      <c r="CP654" s="29"/>
      <c r="CQ654" s="29"/>
      <c r="CR654" s="29"/>
      <c r="CS654" s="29"/>
      <c r="CT654" s="29"/>
      <c r="CU654" s="29"/>
      <c r="CV654" s="29"/>
      <c r="CW654" s="29"/>
      <c r="CX654" s="29"/>
      <c r="CY654" s="29"/>
      <c r="CZ654" s="29"/>
      <c r="DA654" s="29"/>
      <c r="DB654" s="29"/>
      <c r="DC654" s="29"/>
      <c r="DD654" s="29"/>
      <c r="DE654" s="29"/>
      <c r="DF654" s="29"/>
      <c r="DG654" s="31"/>
      <c r="DH654" s="29"/>
      <c r="DI654" s="29"/>
    </row>
    <row r="655" spans="1:113" ht="15.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30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30"/>
      <c r="AE655" s="29"/>
      <c r="AF655" s="29"/>
      <c r="AG655" s="29"/>
      <c r="AH655" s="29"/>
      <c r="AI655" s="29"/>
      <c r="AJ655" s="29"/>
      <c r="AK655" s="29"/>
      <c r="AL655" s="29"/>
      <c r="AM655" s="29"/>
      <c r="AN655" s="29"/>
      <c r="AO655" s="30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G655" s="29"/>
      <c r="BH655" s="29"/>
      <c r="BI655" s="29"/>
      <c r="BJ655" s="29"/>
      <c r="BK655" s="29"/>
      <c r="BL655" s="29"/>
      <c r="BM655" s="29"/>
      <c r="BN655" s="29"/>
      <c r="BO655" s="29"/>
      <c r="BP655" s="29"/>
      <c r="BQ655" s="29"/>
      <c r="BR655" s="29"/>
      <c r="BS655" s="29"/>
      <c r="BT655" s="29"/>
      <c r="BU655" s="29"/>
      <c r="BV655" s="29"/>
      <c r="BW655" s="29"/>
      <c r="BX655" s="29"/>
      <c r="BY655" s="29"/>
      <c r="BZ655" s="29"/>
      <c r="CA655" s="29"/>
      <c r="CB655" s="29"/>
      <c r="CC655" s="29"/>
      <c r="CD655" s="29"/>
      <c r="CE655" s="29"/>
      <c r="CF655" s="29"/>
      <c r="CG655" s="29"/>
      <c r="CH655" s="29"/>
      <c r="CI655" s="29"/>
      <c r="CJ655" s="29"/>
      <c r="CK655" s="29"/>
      <c r="CL655" s="29"/>
      <c r="CM655" s="29"/>
      <c r="CN655" s="29"/>
      <c r="CO655" s="29"/>
      <c r="CP655" s="29"/>
      <c r="CQ655" s="29"/>
      <c r="CR655" s="29"/>
      <c r="CS655" s="29"/>
      <c r="CT655" s="29"/>
      <c r="CU655" s="29"/>
      <c r="CV655" s="29"/>
      <c r="CW655" s="29"/>
      <c r="CX655" s="29"/>
      <c r="CY655" s="29"/>
      <c r="CZ655" s="29"/>
      <c r="DA655" s="29"/>
      <c r="DB655" s="29"/>
      <c r="DC655" s="29"/>
      <c r="DD655" s="29"/>
      <c r="DE655" s="29"/>
      <c r="DF655" s="29"/>
      <c r="DG655" s="31"/>
      <c r="DH655" s="29"/>
      <c r="DI655" s="29"/>
    </row>
    <row r="656" spans="1:113" ht="15.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30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30"/>
      <c r="AE656" s="29"/>
      <c r="AF656" s="29"/>
      <c r="AG656" s="29"/>
      <c r="AH656" s="29"/>
      <c r="AI656" s="29"/>
      <c r="AJ656" s="29"/>
      <c r="AK656" s="29"/>
      <c r="AL656" s="29"/>
      <c r="AM656" s="29"/>
      <c r="AN656" s="29"/>
      <c r="AO656" s="30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G656" s="29"/>
      <c r="BH656" s="29"/>
      <c r="BI656" s="29"/>
      <c r="BJ656" s="29"/>
      <c r="BK656" s="29"/>
      <c r="BL656" s="29"/>
      <c r="BM656" s="29"/>
      <c r="BN656" s="29"/>
      <c r="BO656" s="29"/>
      <c r="BP656" s="29"/>
      <c r="BQ656" s="29"/>
      <c r="BR656" s="29"/>
      <c r="BS656" s="29"/>
      <c r="BT656" s="29"/>
      <c r="BU656" s="29"/>
      <c r="BV656" s="29"/>
      <c r="BW656" s="29"/>
      <c r="BX656" s="29"/>
      <c r="BY656" s="29"/>
      <c r="BZ656" s="29"/>
      <c r="CA656" s="29"/>
      <c r="CB656" s="29"/>
      <c r="CC656" s="29"/>
      <c r="CD656" s="29"/>
      <c r="CE656" s="29"/>
      <c r="CF656" s="29"/>
      <c r="CG656" s="29"/>
      <c r="CH656" s="29"/>
      <c r="CI656" s="29"/>
      <c r="CJ656" s="29"/>
      <c r="CK656" s="29"/>
      <c r="CL656" s="29"/>
      <c r="CM656" s="29"/>
      <c r="CN656" s="29"/>
      <c r="CO656" s="29"/>
      <c r="CP656" s="29"/>
      <c r="CQ656" s="29"/>
      <c r="CR656" s="29"/>
      <c r="CS656" s="29"/>
      <c r="CT656" s="29"/>
      <c r="CU656" s="29"/>
      <c r="CV656" s="29"/>
      <c r="CW656" s="29"/>
      <c r="CX656" s="29"/>
      <c r="CY656" s="29"/>
      <c r="CZ656" s="29"/>
      <c r="DA656" s="29"/>
      <c r="DB656" s="29"/>
      <c r="DC656" s="29"/>
      <c r="DD656" s="29"/>
      <c r="DE656" s="29"/>
      <c r="DF656" s="29"/>
      <c r="DG656" s="31"/>
      <c r="DH656" s="29"/>
      <c r="DI656" s="29"/>
    </row>
    <row r="657" spans="1:113" ht="15.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30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30"/>
      <c r="AE657" s="29"/>
      <c r="AF657" s="29"/>
      <c r="AG657" s="29"/>
      <c r="AH657" s="29"/>
      <c r="AI657" s="29"/>
      <c r="AJ657" s="29"/>
      <c r="AK657" s="29"/>
      <c r="AL657" s="29"/>
      <c r="AM657" s="29"/>
      <c r="AN657" s="29"/>
      <c r="AO657" s="30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G657" s="29"/>
      <c r="BH657" s="29"/>
      <c r="BI657" s="29"/>
      <c r="BJ657" s="29"/>
      <c r="BK657" s="29"/>
      <c r="BL657" s="29"/>
      <c r="BM657" s="29"/>
      <c r="BN657" s="29"/>
      <c r="BO657" s="29"/>
      <c r="BP657" s="29"/>
      <c r="BQ657" s="29"/>
      <c r="BR657" s="29"/>
      <c r="BS657" s="29"/>
      <c r="BT657" s="29"/>
      <c r="BU657" s="29"/>
      <c r="BV657" s="29"/>
      <c r="BW657" s="29"/>
      <c r="BX657" s="29"/>
      <c r="BY657" s="29"/>
      <c r="BZ657" s="29"/>
      <c r="CA657" s="29"/>
      <c r="CB657" s="29"/>
      <c r="CC657" s="29"/>
      <c r="CD657" s="29"/>
      <c r="CE657" s="29"/>
      <c r="CF657" s="29"/>
      <c r="CG657" s="29"/>
      <c r="CH657" s="29"/>
      <c r="CI657" s="29"/>
      <c r="CJ657" s="29"/>
      <c r="CK657" s="29"/>
      <c r="CL657" s="29"/>
      <c r="CM657" s="29"/>
      <c r="CN657" s="29"/>
      <c r="CO657" s="29"/>
      <c r="CP657" s="29"/>
      <c r="CQ657" s="29"/>
      <c r="CR657" s="29"/>
      <c r="CS657" s="29"/>
      <c r="CT657" s="29"/>
      <c r="CU657" s="29"/>
      <c r="CV657" s="29"/>
      <c r="CW657" s="29"/>
      <c r="CX657" s="29"/>
      <c r="CY657" s="29"/>
      <c r="CZ657" s="29"/>
      <c r="DA657" s="29"/>
      <c r="DB657" s="29"/>
      <c r="DC657" s="29"/>
      <c r="DD657" s="29"/>
      <c r="DE657" s="29"/>
      <c r="DF657" s="29"/>
      <c r="DG657" s="31"/>
      <c r="DH657" s="29"/>
      <c r="DI657" s="29"/>
    </row>
    <row r="658" spans="1:113" ht="15.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30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30"/>
      <c r="AE658" s="29"/>
      <c r="AF658" s="29"/>
      <c r="AG658" s="29"/>
      <c r="AH658" s="29"/>
      <c r="AI658" s="29"/>
      <c r="AJ658" s="29"/>
      <c r="AK658" s="29"/>
      <c r="AL658" s="29"/>
      <c r="AM658" s="29"/>
      <c r="AN658" s="29"/>
      <c r="AO658" s="30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G658" s="29"/>
      <c r="BH658" s="29"/>
      <c r="BI658" s="29"/>
      <c r="BJ658" s="29"/>
      <c r="BK658" s="29"/>
      <c r="BL658" s="29"/>
      <c r="BM658" s="29"/>
      <c r="BN658" s="29"/>
      <c r="BO658" s="29"/>
      <c r="BP658" s="29"/>
      <c r="BQ658" s="29"/>
      <c r="BR658" s="29"/>
      <c r="BS658" s="29"/>
      <c r="BT658" s="29"/>
      <c r="BU658" s="29"/>
      <c r="BV658" s="29"/>
      <c r="BW658" s="29"/>
      <c r="BX658" s="29"/>
      <c r="BY658" s="29"/>
      <c r="BZ658" s="29"/>
      <c r="CA658" s="29"/>
      <c r="CB658" s="29"/>
      <c r="CC658" s="29"/>
      <c r="CD658" s="29"/>
      <c r="CE658" s="29"/>
      <c r="CF658" s="29"/>
      <c r="CG658" s="29"/>
      <c r="CH658" s="29"/>
      <c r="CI658" s="29"/>
      <c r="CJ658" s="29"/>
      <c r="CK658" s="29"/>
      <c r="CL658" s="29"/>
      <c r="CM658" s="29"/>
      <c r="CN658" s="29"/>
      <c r="CO658" s="29"/>
      <c r="CP658" s="29"/>
      <c r="CQ658" s="29"/>
      <c r="CR658" s="29"/>
      <c r="CS658" s="29"/>
      <c r="CT658" s="29"/>
      <c r="CU658" s="29"/>
      <c r="CV658" s="29"/>
      <c r="CW658" s="29"/>
      <c r="CX658" s="29"/>
      <c r="CY658" s="29"/>
      <c r="CZ658" s="29"/>
      <c r="DA658" s="29"/>
      <c r="DB658" s="29"/>
      <c r="DC658" s="29"/>
      <c r="DD658" s="29"/>
      <c r="DE658" s="29"/>
      <c r="DF658" s="29"/>
      <c r="DG658" s="31"/>
      <c r="DH658" s="29"/>
      <c r="DI658" s="29"/>
    </row>
    <row r="659" spans="1:113" ht="15.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30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30"/>
      <c r="AE659" s="29"/>
      <c r="AF659" s="29"/>
      <c r="AG659" s="29"/>
      <c r="AH659" s="29"/>
      <c r="AI659" s="29"/>
      <c r="AJ659" s="29"/>
      <c r="AK659" s="29"/>
      <c r="AL659" s="29"/>
      <c r="AM659" s="29"/>
      <c r="AN659" s="29"/>
      <c r="AO659" s="30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G659" s="29"/>
      <c r="BH659" s="29"/>
      <c r="BI659" s="29"/>
      <c r="BJ659" s="29"/>
      <c r="BK659" s="29"/>
      <c r="BL659" s="29"/>
      <c r="BM659" s="29"/>
      <c r="BN659" s="29"/>
      <c r="BO659" s="29"/>
      <c r="BP659" s="29"/>
      <c r="BQ659" s="29"/>
      <c r="BR659" s="29"/>
      <c r="BS659" s="29"/>
      <c r="BT659" s="29"/>
      <c r="BU659" s="29"/>
      <c r="BV659" s="29"/>
      <c r="BW659" s="29"/>
      <c r="BX659" s="29"/>
      <c r="BY659" s="29"/>
      <c r="BZ659" s="29"/>
      <c r="CA659" s="29"/>
      <c r="CB659" s="29"/>
      <c r="CC659" s="29"/>
      <c r="CD659" s="29"/>
      <c r="CE659" s="29"/>
      <c r="CF659" s="29"/>
      <c r="CG659" s="29"/>
      <c r="CH659" s="29"/>
      <c r="CI659" s="29"/>
      <c r="CJ659" s="29"/>
      <c r="CK659" s="29"/>
      <c r="CL659" s="29"/>
      <c r="CM659" s="29"/>
      <c r="CN659" s="29"/>
      <c r="CO659" s="29"/>
      <c r="CP659" s="29"/>
      <c r="CQ659" s="29"/>
      <c r="CR659" s="29"/>
      <c r="CS659" s="29"/>
      <c r="CT659" s="29"/>
      <c r="CU659" s="29"/>
      <c r="CV659" s="29"/>
      <c r="CW659" s="29"/>
      <c r="CX659" s="29"/>
      <c r="CY659" s="29"/>
      <c r="CZ659" s="29"/>
      <c r="DA659" s="29"/>
      <c r="DB659" s="29"/>
      <c r="DC659" s="29"/>
      <c r="DD659" s="29"/>
      <c r="DE659" s="29"/>
      <c r="DF659" s="29"/>
      <c r="DG659" s="31"/>
      <c r="DH659" s="29"/>
      <c r="DI659" s="29"/>
    </row>
    <row r="660" spans="1:113" ht="15.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30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30"/>
      <c r="AE660" s="29"/>
      <c r="AF660" s="29"/>
      <c r="AG660" s="29"/>
      <c r="AH660" s="29"/>
      <c r="AI660" s="29"/>
      <c r="AJ660" s="29"/>
      <c r="AK660" s="29"/>
      <c r="AL660" s="29"/>
      <c r="AM660" s="29"/>
      <c r="AN660" s="29"/>
      <c r="AO660" s="30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G660" s="29"/>
      <c r="BH660" s="29"/>
      <c r="BI660" s="29"/>
      <c r="BJ660" s="29"/>
      <c r="BK660" s="29"/>
      <c r="BL660" s="29"/>
      <c r="BM660" s="29"/>
      <c r="BN660" s="29"/>
      <c r="BO660" s="29"/>
      <c r="BP660" s="29"/>
      <c r="BQ660" s="29"/>
      <c r="BR660" s="29"/>
      <c r="BS660" s="29"/>
      <c r="BT660" s="29"/>
      <c r="BU660" s="29"/>
      <c r="BV660" s="29"/>
      <c r="BW660" s="29"/>
      <c r="BX660" s="29"/>
      <c r="BY660" s="29"/>
      <c r="BZ660" s="29"/>
      <c r="CA660" s="29"/>
      <c r="CB660" s="29"/>
      <c r="CC660" s="29"/>
      <c r="CD660" s="29"/>
      <c r="CE660" s="29"/>
      <c r="CF660" s="29"/>
      <c r="CG660" s="29"/>
      <c r="CH660" s="29"/>
      <c r="CI660" s="29"/>
      <c r="CJ660" s="29"/>
      <c r="CK660" s="29"/>
      <c r="CL660" s="29"/>
      <c r="CM660" s="29"/>
      <c r="CN660" s="29"/>
      <c r="CO660" s="29"/>
      <c r="CP660" s="29"/>
      <c r="CQ660" s="29"/>
      <c r="CR660" s="29"/>
      <c r="CS660" s="29"/>
      <c r="CT660" s="29"/>
      <c r="CU660" s="29"/>
      <c r="CV660" s="29"/>
      <c r="CW660" s="29"/>
      <c r="CX660" s="29"/>
      <c r="CY660" s="29"/>
      <c r="CZ660" s="29"/>
      <c r="DA660" s="29"/>
      <c r="DB660" s="29"/>
      <c r="DC660" s="29"/>
      <c r="DD660" s="29"/>
      <c r="DE660" s="29"/>
      <c r="DF660" s="29"/>
      <c r="DG660" s="31"/>
      <c r="DH660" s="29"/>
      <c r="DI660" s="29"/>
    </row>
    <row r="661" spans="1:113" ht="15.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30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30"/>
      <c r="AE661" s="29"/>
      <c r="AF661" s="29"/>
      <c r="AG661" s="29"/>
      <c r="AH661" s="29"/>
      <c r="AI661" s="29"/>
      <c r="AJ661" s="29"/>
      <c r="AK661" s="29"/>
      <c r="AL661" s="29"/>
      <c r="AM661" s="29"/>
      <c r="AN661" s="29"/>
      <c r="AO661" s="30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G661" s="29"/>
      <c r="BH661" s="29"/>
      <c r="BI661" s="29"/>
      <c r="BJ661" s="29"/>
      <c r="BK661" s="29"/>
      <c r="BL661" s="29"/>
      <c r="BM661" s="29"/>
      <c r="BN661" s="29"/>
      <c r="BO661" s="29"/>
      <c r="BP661" s="29"/>
      <c r="BQ661" s="29"/>
      <c r="BR661" s="29"/>
      <c r="BS661" s="29"/>
      <c r="BT661" s="29"/>
      <c r="BU661" s="29"/>
      <c r="BV661" s="29"/>
      <c r="BW661" s="29"/>
      <c r="BX661" s="29"/>
      <c r="BY661" s="29"/>
      <c r="BZ661" s="29"/>
      <c r="CA661" s="29"/>
      <c r="CB661" s="29"/>
      <c r="CC661" s="29"/>
      <c r="CD661" s="29"/>
      <c r="CE661" s="29"/>
      <c r="CF661" s="29"/>
      <c r="CG661" s="29"/>
      <c r="CH661" s="29"/>
      <c r="CI661" s="29"/>
      <c r="CJ661" s="29"/>
      <c r="CK661" s="29"/>
      <c r="CL661" s="29"/>
      <c r="CM661" s="29"/>
      <c r="CN661" s="29"/>
      <c r="CO661" s="29"/>
      <c r="CP661" s="29"/>
      <c r="CQ661" s="29"/>
      <c r="CR661" s="29"/>
      <c r="CS661" s="29"/>
      <c r="CT661" s="29"/>
      <c r="CU661" s="29"/>
      <c r="CV661" s="29"/>
      <c r="CW661" s="29"/>
      <c r="CX661" s="29"/>
      <c r="CY661" s="29"/>
      <c r="CZ661" s="29"/>
      <c r="DA661" s="29"/>
      <c r="DB661" s="29"/>
      <c r="DC661" s="29"/>
      <c r="DD661" s="29"/>
      <c r="DE661" s="29"/>
      <c r="DF661" s="29"/>
      <c r="DG661" s="31"/>
      <c r="DH661" s="29"/>
      <c r="DI661" s="29"/>
    </row>
    <row r="662" spans="1:113" ht="15.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30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30"/>
      <c r="AE662" s="29"/>
      <c r="AF662" s="29"/>
      <c r="AG662" s="29"/>
      <c r="AH662" s="29"/>
      <c r="AI662" s="29"/>
      <c r="AJ662" s="29"/>
      <c r="AK662" s="29"/>
      <c r="AL662" s="29"/>
      <c r="AM662" s="29"/>
      <c r="AN662" s="29"/>
      <c r="AO662" s="30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G662" s="29"/>
      <c r="BH662" s="29"/>
      <c r="BI662" s="29"/>
      <c r="BJ662" s="29"/>
      <c r="BK662" s="29"/>
      <c r="BL662" s="29"/>
      <c r="BM662" s="29"/>
      <c r="BN662" s="29"/>
      <c r="BO662" s="29"/>
      <c r="BP662" s="29"/>
      <c r="BQ662" s="29"/>
      <c r="BR662" s="29"/>
      <c r="BS662" s="29"/>
      <c r="BT662" s="29"/>
      <c r="BU662" s="29"/>
      <c r="BV662" s="29"/>
      <c r="BW662" s="29"/>
      <c r="BX662" s="29"/>
      <c r="BY662" s="29"/>
      <c r="BZ662" s="29"/>
      <c r="CA662" s="29"/>
      <c r="CB662" s="29"/>
      <c r="CC662" s="29"/>
      <c r="CD662" s="29"/>
      <c r="CE662" s="29"/>
      <c r="CF662" s="29"/>
      <c r="CG662" s="29"/>
      <c r="CH662" s="29"/>
      <c r="CI662" s="29"/>
      <c r="CJ662" s="29"/>
      <c r="CK662" s="29"/>
      <c r="CL662" s="29"/>
      <c r="CM662" s="29"/>
      <c r="CN662" s="29"/>
      <c r="CO662" s="29"/>
      <c r="CP662" s="29"/>
      <c r="CQ662" s="29"/>
      <c r="CR662" s="29"/>
      <c r="CS662" s="29"/>
      <c r="CT662" s="29"/>
      <c r="CU662" s="29"/>
      <c r="CV662" s="29"/>
      <c r="CW662" s="29"/>
      <c r="CX662" s="29"/>
      <c r="CY662" s="29"/>
      <c r="CZ662" s="29"/>
      <c r="DA662" s="29"/>
      <c r="DB662" s="29"/>
      <c r="DC662" s="29"/>
      <c r="DD662" s="29"/>
      <c r="DE662" s="29"/>
      <c r="DF662" s="29"/>
      <c r="DG662" s="31"/>
      <c r="DH662" s="29"/>
      <c r="DI662" s="29"/>
    </row>
    <row r="663" spans="1:113" ht="15.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30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30"/>
      <c r="AE663" s="29"/>
      <c r="AF663" s="29"/>
      <c r="AG663" s="29"/>
      <c r="AH663" s="29"/>
      <c r="AI663" s="29"/>
      <c r="AJ663" s="29"/>
      <c r="AK663" s="29"/>
      <c r="AL663" s="29"/>
      <c r="AM663" s="29"/>
      <c r="AN663" s="29"/>
      <c r="AO663" s="30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G663" s="29"/>
      <c r="BH663" s="29"/>
      <c r="BI663" s="29"/>
      <c r="BJ663" s="29"/>
      <c r="BK663" s="29"/>
      <c r="BL663" s="29"/>
      <c r="BM663" s="29"/>
      <c r="BN663" s="29"/>
      <c r="BO663" s="29"/>
      <c r="BP663" s="29"/>
      <c r="BQ663" s="29"/>
      <c r="BR663" s="29"/>
      <c r="BS663" s="29"/>
      <c r="BT663" s="29"/>
      <c r="BU663" s="29"/>
      <c r="BV663" s="29"/>
      <c r="BW663" s="29"/>
      <c r="BX663" s="29"/>
      <c r="BY663" s="29"/>
      <c r="BZ663" s="29"/>
      <c r="CA663" s="29"/>
      <c r="CB663" s="29"/>
      <c r="CC663" s="29"/>
      <c r="CD663" s="29"/>
      <c r="CE663" s="29"/>
      <c r="CF663" s="29"/>
      <c r="CG663" s="29"/>
      <c r="CH663" s="29"/>
      <c r="CI663" s="29"/>
      <c r="CJ663" s="29"/>
      <c r="CK663" s="29"/>
      <c r="CL663" s="29"/>
      <c r="CM663" s="29"/>
      <c r="CN663" s="29"/>
      <c r="CO663" s="29"/>
      <c r="CP663" s="29"/>
      <c r="CQ663" s="29"/>
      <c r="CR663" s="29"/>
      <c r="CS663" s="29"/>
      <c r="CT663" s="29"/>
      <c r="CU663" s="29"/>
      <c r="CV663" s="29"/>
      <c r="CW663" s="29"/>
      <c r="CX663" s="29"/>
      <c r="CY663" s="29"/>
      <c r="CZ663" s="29"/>
      <c r="DA663" s="29"/>
      <c r="DB663" s="29"/>
      <c r="DC663" s="29"/>
      <c r="DD663" s="29"/>
      <c r="DE663" s="29"/>
      <c r="DF663" s="29"/>
      <c r="DG663" s="31"/>
      <c r="DH663" s="29"/>
      <c r="DI663" s="29"/>
    </row>
    <row r="664" spans="1:113" ht="15.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30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30"/>
      <c r="AE664" s="29"/>
      <c r="AF664" s="29"/>
      <c r="AG664" s="29"/>
      <c r="AH664" s="29"/>
      <c r="AI664" s="29"/>
      <c r="AJ664" s="29"/>
      <c r="AK664" s="29"/>
      <c r="AL664" s="29"/>
      <c r="AM664" s="29"/>
      <c r="AN664" s="29"/>
      <c r="AO664" s="30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G664" s="29"/>
      <c r="BH664" s="29"/>
      <c r="BI664" s="29"/>
      <c r="BJ664" s="29"/>
      <c r="BK664" s="29"/>
      <c r="BL664" s="29"/>
      <c r="BM664" s="29"/>
      <c r="BN664" s="29"/>
      <c r="BO664" s="29"/>
      <c r="BP664" s="29"/>
      <c r="BQ664" s="29"/>
      <c r="BR664" s="29"/>
      <c r="BS664" s="29"/>
      <c r="BT664" s="29"/>
      <c r="BU664" s="29"/>
      <c r="BV664" s="29"/>
      <c r="BW664" s="29"/>
      <c r="BX664" s="29"/>
      <c r="BY664" s="29"/>
      <c r="BZ664" s="29"/>
      <c r="CA664" s="29"/>
      <c r="CB664" s="29"/>
      <c r="CC664" s="29"/>
      <c r="CD664" s="29"/>
      <c r="CE664" s="29"/>
      <c r="CF664" s="29"/>
      <c r="CG664" s="29"/>
      <c r="CH664" s="29"/>
      <c r="CI664" s="29"/>
      <c r="CJ664" s="29"/>
      <c r="CK664" s="29"/>
      <c r="CL664" s="29"/>
      <c r="CM664" s="29"/>
      <c r="CN664" s="29"/>
      <c r="CO664" s="29"/>
      <c r="CP664" s="29"/>
      <c r="CQ664" s="29"/>
      <c r="CR664" s="29"/>
      <c r="CS664" s="29"/>
      <c r="CT664" s="29"/>
      <c r="CU664" s="29"/>
      <c r="CV664" s="29"/>
      <c r="CW664" s="29"/>
      <c r="CX664" s="29"/>
      <c r="CY664" s="29"/>
      <c r="CZ664" s="29"/>
      <c r="DA664" s="29"/>
      <c r="DB664" s="29"/>
      <c r="DC664" s="29"/>
      <c r="DD664" s="29"/>
      <c r="DE664" s="29"/>
      <c r="DF664" s="29"/>
      <c r="DG664" s="31"/>
      <c r="DH664" s="29"/>
      <c r="DI664" s="29"/>
    </row>
    <row r="665" spans="1:113" ht="15.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30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30"/>
      <c r="AE665" s="29"/>
      <c r="AF665" s="29"/>
      <c r="AG665" s="29"/>
      <c r="AH665" s="29"/>
      <c r="AI665" s="29"/>
      <c r="AJ665" s="29"/>
      <c r="AK665" s="29"/>
      <c r="AL665" s="29"/>
      <c r="AM665" s="29"/>
      <c r="AN665" s="29"/>
      <c r="AO665" s="30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G665" s="29"/>
      <c r="BH665" s="29"/>
      <c r="BI665" s="29"/>
      <c r="BJ665" s="29"/>
      <c r="BK665" s="29"/>
      <c r="BL665" s="29"/>
      <c r="BM665" s="29"/>
      <c r="BN665" s="29"/>
      <c r="BO665" s="29"/>
      <c r="BP665" s="29"/>
      <c r="BQ665" s="29"/>
      <c r="BR665" s="29"/>
      <c r="BS665" s="29"/>
      <c r="BT665" s="29"/>
      <c r="BU665" s="29"/>
      <c r="BV665" s="29"/>
      <c r="BW665" s="29"/>
      <c r="BX665" s="29"/>
      <c r="BY665" s="29"/>
      <c r="BZ665" s="29"/>
      <c r="CA665" s="29"/>
      <c r="CB665" s="29"/>
      <c r="CC665" s="29"/>
      <c r="CD665" s="29"/>
      <c r="CE665" s="29"/>
      <c r="CF665" s="29"/>
      <c r="CG665" s="29"/>
      <c r="CH665" s="29"/>
      <c r="CI665" s="29"/>
      <c r="CJ665" s="29"/>
      <c r="CK665" s="29"/>
      <c r="CL665" s="29"/>
      <c r="CM665" s="29"/>
      <c r="CN665" s="29"/>
      <c r="CO665" s="29"/>
      <c r="CP665" s="29"/>
      <c r="CQ665" s="29"/>
      <c r="CR665" s="29"/>
      <c r="CS665" s="29"/>
      <c r="CT665" s="29"/>
      <c r="CU665" s="29"/>
      <c r="CV665" s="29"/>
      <c r="CW665" s="29"/>
      <c r="CX665" s="29"/>
      <c r="CY665" s="29"/>
      <c r="CZ665" s="29"/>
      <c r="DA665" s="29"/>
      <c r="DB665" s="29"/>
      <c r="DC665" s="29"/>
      <c r="DD665" s="29"/>
      <c r="DE665" s="29"/>
      <c r="DF665" s="29"/>
      <c r="DG665" s="31"/>
      <c r="DH665" s="29"/>
      <c r="DI665" s="29"/>
    </row>
    <row r="666" spans="1:113" ht="15.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30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30"/>
      <c r="AE666" s="29"/>
      <c r="AF666" s="29"/>
      <c r="AG666" s="29"/>
      <c r="AH666" s="29"/>
      <c r="AI666" s="29"/>
      <c r="AJ666" s="29"/>
      <c r="AK666" s="29"/>
      <c r="AL666" s="29"/>
      <c r="AM666" s="29"/>
      <c r="AN666" s="29"/>
      <c r="AO666" s="30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G666" s="29"/>
      <c r="BH666" s="29"/>
      <c r="BI666" s="29"/>
      <c r="BJ666" s="29"/>
      <c r="BK666" s="29"/>
      <c r="BL666" s="29"/>
      <c r="BM666" s="29"/>
      <c r="BN666" s="29"/>
      <c r="BO666" s="29"/>
      <c r="BP666" s="29"/>
      <c r="BQ666" s="29"/>
      <c r="BR666" s="29"/>
      <c r="BS666" s="29"/>
      <c r="BT666" s="29"/>
      <c r="BU666" s="29"/>
      <c r="BV666" s="29"/>
      <c r="BW666" s="29"/>
      <c r="BX666" s="29"/>
      <c r="BY666" s="29"/>
      <c r="BZ666" s="29"/>
      <c r="CA666" s="29"/>
      <c r="CB666" s="29"/>
      <c r="CC666" s="29"/>
      <c r="CD666" s="29"/>
      <c r="CE666" s="29"/>
      <c r="CF666" s="29"/>
      <c r="CG666" s="29"/>
      <c r="CH666" s="29"/>
      <c r="CI666" s="29"/>
      <c r="CJ666" s="29"/>
      <c r="CK666" s="29"/>
      <c r="CL666" s="29"/>
      <c r="CM666" s="29"/>
      <c r="CN666" s="29"/>
      <c r="CO666" s="29"/>
      <c r="CP666" s="29"/>
      <c r="CQ666" s="29"/>
      <c r="CR666" s="29"/>
      <c r="CS666" s="29"/>
      <c r="CT666" s="29"/>
      <c r="CU666" s="29"/>
      <c r="CV666" s="29"/>
      <c r="CW666" s="29"/>
      <c r="CX666" s="29"/>
      <c r="CY666" s="29"/>
      <c r="CZ666" s="29"/>
      <c r="DA666" s="29"/>
      <c r="DB666" s="29"/>
      <c r="DC666" s="29"/>
      <c r="DD666" s="29"/>
      <c r="DE666" s="29"/>
      <c r="DF666" s="29"/>
      <c r="DG666" s="31"/>
      <c r="DH666" s="29"/>
      <c r="DI666" s="29"/>
    </row>
    <row r="667" spans="1:113" ht="15.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30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30"/>
      <c r="AE667" s="29"/>
      <c r="AF667" s="29"/>
      <c r="AG667" s="29"/>
      <c r="AH667" s="29"/>
      <c r="AI667" s="29"/>
      <c r="AJ667" s="29"/>
      <c r="AK667" s="29"/>
      <c r="AL667" s="29"/>
      <c r="AM667" s="29"/>
      <c r="AN667" s="29"/>
      <c r="AO667" s="30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G667" s="29"/>
      <c r="BH667" s="29"/>
      <c r="BI667" s="29"/>
      <c r="BJ667" s="29"/>
      <c r="BK667" s="29"/>
      <c r="BL667" s="29"/>
      <c r="BM667" s="29"/>
      <c r="BN667" s="29"/>
      <c r="BO667" s="29"/>
      <c r="BP667" s="29"/>
      <c r="BQ667" s="29"/>
      <c r="BR667" s="29"/>
      <c r="BS667" s="29"/>
      <c r="BT667" s="29"/>
      <c r="BU667" s="29"/>
      <c r="BV667" s="29"/>
      <c r="BW667" s="29"/>
      <c r="BX667" s="29"/>
      <c r="BY667" s="29"/>
      <c r="BZ667" s="29"/>
      <c r="CA667" s="29"/>
      <c r="CB667" s="29"/>
      <c r="CC667" s="29"/>
      <c r="CD667" s="29"/>
      <c r="CE667" s="29"/>
      <c r="CF667" s="29"/>
      <c r="CG667" s="29"/>
      <c r="CH667" s="29"/>
      <c r="CI667" s="29"/>
      <c r="CJ667" s="29"/>
      <c r="CK667" s="29"/>
      <c r="CL667" s="29"/>
      <c r="CM667" s="29"/>
      <c r="CN667" s="29"/>
      <c r="CO667" s="29"/>
      <c r="CP667" s="29"/>
      <c r="CQ667" s="29"/>
      <c r="CR667" s="29"/>
      <c r="CS667" s="29"/>
      <c r="CT667" s="29"/>
      <c r="CU667" s="29"/>
      <c r="CV667" s="29"/>
      <c r="CW667" s="29"/>
      <c r="CX667" s="29"/>
      <c r="CY667" s="29"/>
      <c r="CZ667" s="29"/>
      <c r="DA667" s="29"/>
      <c r="DB667" s="29"/>
      <c r="DC667" s="29"/>
      <c r="DD667" s="29"/>
      <c r="DE667" s="29"/>
      <c r="DF667" s="29"/>
      <c r="DG667" s="31"/>
      <c r="DH667" s="29"/>
      <c r="DI667" s="29"/>
    </row>
    <row r="668" spans="1:113" ht="15.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30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30"/>
      <c r="AE668" s="29"/>
      <c r="AF668" s="29"/>
      <c r="AG668" s="29"/>
      <c r="AH668" s="29"/>
      <c r="AI668" s="29"/>
      <c r="AJ668" s="29"/>
      <c r="AK668" s="29"/>
      <c r="AL668" s="29"/>
      <c r="AM668" s="29"/>
      <c r="AN668" s="29"/>
      <c r="AO668" s="30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G668" s="29"/>
      <c r="BH668" s="29"/>
      <c r="BI668" s="29"/>
      <c r="BJ668" s="29"/>
      <c r="BK668" s="29"/>
      <c r="BL668" s="29"/>
      <c r="BM668" s="29"/>
      <c r="BN668" s="29"/>
      <c r="BO668" s="29"/>
      <c r="BP668" s="29"/>
      <c r="BQ668" s="29"/>
      <c r="BR668" s="29"/>
      <c r="BS668" s="29"/>
      <c r="BT668" s="29"/>
      <c r="BU668" s="29"/>
      <c r="BV668" s="29"/>
      <c r="BW668" s="29"/>
      <c r="BX668" s="29"/>
      <c r="BY668" s="29"/>
      <c r="BZ668" s="29"/>
      <c r="CA668" s="29"/>
      <c r="CB668" s="29"/>
      <c r="CC668" s="29"/>
      <c r="CD668" s="29"/>
      <c r="CE668" s="29"/>
      <c r="CF668" s="29"/>
      <c r="CG668" s="29"/>
      <c r="CH668" s="29"/>
      <c r="CI668" s="29"/>
      <c r="CJ668" s="29"/>
      <c r="CK668" s="29"/>
      <c r="CL668" s="29"/>
      <c r="CM668" s="29"/>
      <c r="CN668" s="29"/>
      <c r="CO668" s="29"/>
      <c r="CP668" s="29"/>
      <c r="CQ668" s="29"/>
      <c r="CR668" s="29"/>
      <c r="CS668" s="29"/>
      <c r="CT668" s="29"/>
      <c r="CU668" s="29"/>
      <c r="CV668" s="29"/>
      <c r="CW668" s="29"/>
      <c r="CX668" s="29"/>
      <c r="CY668" s="29"/>
      <c r="CZ668" s="29"/>
      <c r="DA668" s="29"/>
      <c r="DB668" s="29"/>
      <c r="DC668" s="29"/>
      <c r="DD668" s="29"/>
      <c r="DE668" s="29"/>
      <c r="DF668" s="29"/>
      <c r="DG668" s="31"/>
      <c r="DH668" s="29"/>
      <c r="DI668" s="29"/>
    </row>
    <row r="669" spans="1:113" ht="15.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30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30"/>
      <c r="AE669" s="29"/>
      <c r="AF669" s="29"/>
      <c r="AG669" s="29"/>
      <c r="AH669" s="29"/>
      <c r="AI669" s="29"/>
      <c r="AJ669" s="29"/>
      <c r="AK669" s="29"/>
      <c r="AL669" s="29"/>
      <c r="AM669" s="29"/>
      <c r="AN669" s="29"/>
      <c r="AO669" s="30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G669" s="29"/>
      <c r="BH669" s="29"/>
      <c r="BI669" s="29"/>
      <c r="BJ669" s="29"/>
      <c r="BK669" s="29"/>
      <c r="BL669" s="29"/>
      <c r="BM669" s="29"/>
      <c r="BN669" s="29"/>
      <c r="BO669" s="29"/>
      <c r="BP669" s="29"/>
      <c r="BQ669" s="29"/>
      <c r="BR669" s="29"/>
      <c r="BS669" s="29"/>
      <c r="BT669" s="29"/>
      <c r="BU669" s="29"/>
      <c r="BV669" s="29"/>
      <c r="BW669" s="29"/>
      <c r="BX669" s="29"/>
      <c r="BY669" s="29"/>
      <c r="BZ669" s="29"/>
      <c r="CA669" s="29"/>
      <c r="CB669" s="29"/>
      <c r="CC669" s="29"/>
      <c r="CD669" s="29"/>
      <c r="CE669" s="29"/>
      <c r="CF669" s="29"/>
      <c r="CG669" s="29"/>
      <c r="CH669" s="29"/>
      <c r="CI669" s="29"/>
      <c r="CJ669" s="29"/>
      <c r="CK669" s="29"/>
      <c r="CL669" s="29"/>
      <c r="CM669" s="29"/>
      <c r="CN669" s="29"/>
      <c r="CO669" s="29"/>
      <c r="CP669" s="29"/>
      <c r="CQ669" s="29"/>
      <c r="CR669" s="29"/>
      <c r="CS669" s="29"/>
      <c r="CT669" s="29"/>
      <c r="CU669" s="29"/>
      <c r="CV669" s="29"/>
      <c r="CW669" s="29"/>
      <c r="CX669" s="29"/>
      <c r="CY669" s="29"/>
      <c r="CZ669" s="29"/>
      <c r="DA669" s="29"/>
      <c r="DB669" s="29"/>
      <c r="DC669" s="29"/>
      <c r="DD669" s="29"/>
      <c r="DE669" s="29"/>
      <c r="DF669" s="29"/>
      <c r="DG669" s="31"/>
      <c r="DH669" s="29"/>
      <c r="DI669" s="29"/>
    </row>
    <row r="670" spans="1:113" ht="15.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30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30"/>
      <c r="AE670" s="29"/>
      <c r="AF670" s="29"/>
      <c r="AG670" s="29"/>
      <c r="AH670" s="29"/>
      <c r="AI670" s="29"/>
      <c r="AJ670" s="29"/>
      <c r="AK670" s="29"/>
      <c r="AL670" s="29"/>
      <c r="AM670" s="29"/>
      <c r="AN670" s="29"/>
      <c r="AO670" s="30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G670" s="29"/>
      <c r="BH670" s="29"/>
      <c r="BI670" s="29"/>
      <c r="BJ670" s="29"/>
      <c r="BK670" s="29"/>
      <c r="BL670" s="29"/>
      <c r="BM670" s="29"/>
      <c r="BN670" s="29"/>
      <c r="BO670" s="29"/>
      <c r="BP670" s="29"/>
      <c r="BQ670" s="29"/>
      <c r="BR670" s="29"/>
      <c r="BS670" s="29"/>
      <c r="BT670" s="29"/>
      <c r="BU670" s="29"/>
      <c r="BV670" s="29"/>
      <c r="BW670" s="29"/>
      <c r="BX670" s="29"/>
      <c r="BY670" s="29"/>
      <c r="BZ670" s="29"/>
      <c r="CA670" s="29"/>
      <c r="CB670" s="29"/>
      <c r="CC670" s="29"/>
      <c r="CD670" s="29"/>
      <c r="CE670" s="29"/>
      <c r="CF670" s="29"/>
      <c r="CG670" s="29"/>
      <c r="CH670" s="29"/>
      <c r="CI670" s="29"/>
      <c r="CJ670" s="29"/>
      <c r="CK670" s="29"/>
      <c r="CL670" s="29"/>
      <c r="CM670" s="29"/>
      <c r="CN670" s="29"/>
      <c r="CO670" s="29"/>
      <c r="CP670" s="29"/>
      <c r="CQ670" s="29"/>
      <c r="CR670" s="29"/>
      <c r="CS670" s="29"/>
      <c r="CT670" s="29"/>
      <c r="CU670" s="29"/>
      <c r="CV670" s="29"/>
      <c r="CW670" s="29"/>
      <c r="CX670" s="29"/>
      <c r="CY670" s="29"/>
      <c r="CZ670" s="29"/>
      <c r="DA670" s="29"/>
      <c r="DB670" s="29"/>
      <c r="DC670" s="29"/>
      <c r="DD670" s="29"/>
      <c r="DE670" s="29"/>
      <c r="DF670" s="29"/>
      <c r="DG670" s="31"/>
      <c r="DH670" s="29"/>
      <c r="DI670" s="29"/>
    </row>
    <row r="671" spans="1:113" ht="15.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30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30"/>
      <c r="AE671" s="29"/>
      <c r="AF671" s="29"/>
      <c r="AG671" s="29"/>
      <c r="AH671" s="29"/>
      <c r="AI671" s="29"/>
      <c r="AJ671" s="29"/>
      <c r="AK671" s="29"/>
      <c r="AL671" s="29"/>
      <c r="AM671" s="29"/>
      <c r="AN671" s="29"/>
      <c r="AO671" s="30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G671" s="29"/>
      <c r="BH671" s="29"/>
      <c r="BI671" s="29"/>
      <c r="BJ671" s="29"/>
      <c r="BK671" s="29"/>
      <c r="BL671" s="29"/>
      <c r="BM671" s="29"/>
      <c r="BN671" s="29"/>
      <c r="BO671" s="29"/>
      <c r="BP671" s="29"/>
      <c r="BQ671" s="29"/>
      <c r="BR671" s="29"/>
      <c r="BS671" s="29"/>
      <c r="BT671" s="29"/>
      <c r="BU671" s="29"/>
      <c r="BV671" s="29"/>
      <c r="BW671" s="29"/>
      <c r="BX671" s="29"/>
      <c r="BY671" s="29"/>
      <c r="BZ671" s="29"/>
      <c r="CA671" s="29"/>
      <c r="CB671" s="29"/>
      <c r="CC671" s="29"/>
      <c r="CD671" s="29"/>
      <c r="CE671" s="29"/>
      <c r="CF671" s="29"/>
      <c r="CG671" s="29"/>
      <c r="CH671" s="29"/>
      <c r="CI671" s="29"/>
      <c r="CJ671" s="29"/>
      <c r="CK671" s="29"/>
      <c r="CL671" s="29"/>
      <c r="CM671" s="29"/>
      <c r="CN671" s="29"/>
      <c r="CO671" s="29"/>
      <c r="CP671" s="29"/>
      <c r="CQ671" s="29"/>
      <c r="CR671" s="29"/>
      <c r="CS671" s="29"/>
      <c r="CT671" s="29"/>
      <c r="CU671" s="29"/>
      <c r="CV671" s="29"/>
      <c r="CW671" s="29"/>
      <c r="CX671" s="29"/>
      <c r="CY671" s="29"/>
      <c r="CZ671" s="29"/>
      <c r="DA671" s="29"/>
      <c r="DB671" s="29"/>
      <c r="DC671" s="29"/>
      <c r="DD671" s="29"/>
      <c r="DE671" s="29"/>
      <c r="DF671" s="29"/>
      <c r="DG671" s="31"/>
      <c r="DH671" s="29"/>
      <c r="DI671" s="29"/>
    </row>
    <row r="672" spans="1:113" ht="15.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30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30"/>
      <c r="AE672" s="29"/>
      <c r="AF672" s="29"/>
      <c r="AG672" s="29"/>
      <c r="AH672" s="29"/>
      <c r="AI672" s="29"/>
      <c r="AJ672" s="29"/>
      <c r="AK672" s="29"/>
      <c r="AL672" s="29"/>
      <c r="AM672" s="29"/>
      <c r="AN672" s="29"/>
      <c r="AO672" s="30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G672" s="29"/>
      <c r="BH672" s="29"/>
      <c r="BI672" s="29"/>
      <c r="BJ672" s="29"/>
      <c r="BK672" s="29"/>
      <c r="BL672" s="29"/>
      <c r="BM672" s="29"/>
      <c r="BN672" s="29"/>
      <c r="BO672" s="29"/>
      <c r="BP672" s="29"/>
      <c r="BQ672" s="29"/>
      <c r="BR672" s="29"/>
      <c r="BS672" s="29"/>
      <c r="BT672" s="29"/>
      <c r="BU672" s="29"/>
      <c r="BV672" s="29"/>
      <c r="BW672" s="29"/>
      <c r="BX672" s="29"/>
      <c r="BY672" s="29"/>
      <c r="BZ672" s="29"/>
      <c r="CA672" s="29"/>
      <c r="CB672" s="29"/>
      <c r="CC672" s="29"/>
      <c r="CD672" s="29"/>
      <c r="CE672" s="29"/>
      <c r="CF672" s="29"/>
      <c r="CG672" s="29"/>
      <c r="CH672" s="29"/>
      <c r="CI672" s="29"/>
      <c r="CJ672" s="29"/>
      <c r="CK672" s="29"/>
      <c r="CL672" s="29"/>
      <c r="CM672" s="29"/>
      <c r="CN672" s="29"/>
      <c r="CO672" s="29"/>
      <c r="CP672" s="29"/>
      <c r="CQ672" s="29"/>
      <c r="CR672" s="29"/>
      <c r="CS672" s="29"/>
      <c r="CT672" s="29"/>
      <c r="CU672" s="29"/>
      <c r="CV672" s="29"/>
      <c r="CW672" s="29"/>
      <c r="CX672" s="29"/>
      <c r="CY672" s="29"/>
      <c r="CZ672" s="29"/>
      <c r="DA672" s="29"/>
      <c r="DB672" s="29"/>
      <c r="DC672" s="29"/>
      <c r="DD672" s="29"/>
      <c r="DE672" s="29"/>
      <c r="DF672" s="29"/>
      <c r="DG672" s="31"/>
      <c r="DH672" s="29"/>
      <c r="DI672" s="29"/>
    </row>
    <row r="673" spans="1:113" ht="15.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30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30"/>
      <c r="AE673" s="29"/>
      <c r="AF673" s="29"/>
      <c r="AG673" s="29"/>
      <c r="AH673" s="29"/>
      <c r="AI673" s="29"/>
      <c r="AJ673" s="29"/>
      <c r="AK673" s="29"/>
      <c r="AL673" s="29"/>
      <c r="AM673" s="29"/>
      <c r="AN673" s="29"/>
      <c r="AO673" s="30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G673" s="29"/>
      <c r="BH673" s="29"/>
      <c r="BI673" s="29"/>
      <c r="BJ673" s="29"/>
      <c r="BK673" s="29"/>
      <c r="BL673" s="29"/>
      <c r="BM673" s="29"/>
      <c r="BN673" s="29"/>
      <c r="BO673" s="29"/>
      <c r="BP673" s="29"/>
      <c r="BQ673" s="29"/>
      <c r="BR673" s="29"/>
      <c r="BS673" s="29"/>
      <c r="BT673" s="29"/>
      <c r="BU673" s="29"/>
      <c r="BV673" s="29"/>
      <c r="BW673" s="29"/>
      <c r="BX673" s="29"/>
      <c r="BY673" s="29"/>
      <c r="BZ673" s="29"/>
      <c r="CA673" s="29"/>
      <c r="CB673" s="29"/>
      <c r="CC673" s="29"/>
      <c r="CD673" s="29"/>
      <c r="CE673" s="29"/>
      <c r="CF673" s="29"/>
      <c r="CG673" s="29"/>
      <c r="CH673" s="29"/>
      <c r="CI673" s="29"/>
      <c r="CJ673" s="29"/>
      <c r="CK673" s="29"/>
      <c r="CL673" s="29"/>
      <c r="CM673" s="29"/>
      <c r="CN673" s="29"/>
      <c r="CO673" s="29"/>
      <c r="CP673" s="29"/>
      <c r="CQ673" s="29"/>
      <c r="CR673" s="29"/>
      <c r="CS673" s="29"/>
      <c r="CT673" s="29"/>
      <c r="CU673" s="29"/>
      <c r="CV673" s="29"/>
      <c r="CW673" s="29"/>
      <c r="CX673" s="29"/>
      <c r="CY673" s="29"/>
      <c r="CZ673" s="29"/>
      <c r="DA673" s="29"/>
      <c r="DB673" s="29"/>
      <c r="DC673" s="29"/>
      <c r="DD673" s="29"/>
      <c r="DE673" s="29"/>
      <c r="DF673" s="29"/>
      <c r="DG673" s="31"/>
      <c r="DH673" s="29"/>
      <c r="DI673" s="29"/>
    </row>
    <row r="674" spans="1:113" ht="15.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30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30"/>
      <c r="AE674" s="29"/>
      <c r="AF674" s="29"/>
      <c r="AG674" s="29"/>
      <c r="AH674" s="29"/>
      <c r="AI674" s="29"/>
      <c r="AJ674" s="29"/>
      <c r="AK674" s="29"/>
      <c r="AL674" s="29"/>
      <c r="AM674" s="29"/>
      <c r="AN674" s="29"/>
      <c r="AO674" s="30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G674" s="29"/>
      <c r="BH674" s="29"/>
      <c r="BI674" s="29"/>
      <c r="BJ674" s="29"/>
      <c r="BK674" s="29"/>
      <c r="BL674" s="29"/>
      <c r="BM674" s="29"/>
      <c r="BN674" s="29"/>
      <c r="BO674" s="29"/>
      <c r="BP674" s="29"/>
      <c r="BQ674" s="29"/>
      <c r="BR674" s="29"/>
      <c r="BS674" s="29"/>
      <c r="BT674" s="29"/>
      <c r="BU674" s="29"/>
      <c r="BV674" s="29"/>
      <c r="BW674" s="29"/>
      <c r="BX674" s="29"/>
      <c r="BY674" s="29"/>
      <c r="BZ674" s="29"/>
      <c r="CA674" s="29"/>
      <c r="CB674" s="29"/>
      <c r="CC674" s="29"/>
      <c r="CD674" s="29"/>
      <c r="CE674" s="29"/>
      <c r="CF674" s="29"/>
      <c r="CG674" s="29"/>
      <c r="CH674" s="29"/>
      <c r="CI674" s="29"/>
      <c r="CJ674" s="29"/>
      <c r="CK674" s="29"/>
      <c r="CL674" s="29"/>
      <c r="CM674" s="29"/>
      <c r="CN674" s="29"/>
      <c r="CO674" s="29"/>
      <c r="CP674" s="29"/>
      <c r="CQ674" s="29"/>
      <c r="CR674" s="29"/>
      <c r="CS674" s="29"/>
      <c r="CT674" s="29"/>
      <c r="CU674" s="29"/>
      <c r="CV674" s="29"/>
      <c r="CW674" s="29"/>
      <c r="CX674" s="29"/>
      <c r="CY674" s="29"/>
      <c r="CZ674" s="29"/>
      <c r="DA674" s="29"/>
      <c r="DB674" s="29"/>
      <c r="DC674" s="29"/>
      <c r="DD674" s="29"/>
      <c r="DE674" s="29"/>
      <c r="DF674" s="29"/>
      <c r="DG674" s="31"/>
      <c r="DH674" s="29"/>
      <c r="DI674" s="29"/>
    </row>
    <row r="675" spans="1:113" ht="15.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30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30"/>
      <c r="AE675" s="29"/>
      <c r="AF675" s="29"/>
      <c r="AG675" s="29"/>
      <c r="AH675" s="29"/>
      <c r="AI675" s="29"/>
      <c r="AJ675" s="29"/>
      <c r="AK675" s="29"/>
      <c r="AL675" s="29"/>
      <c r="AM675" s="29"/>
      <c r="AN675" s="29"/>
      <c r="AO675" s="30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G675" s="29"/>
      <c r="BH675" s="29"/>
      <c r="BI675" s="29"/>
      <c r="BJ675" s="29"/>
      <c r="BK675" s="29"/>
      <c r="BL675" s="29"/>
      <c r="BM675" s="29"/>
      <c r="BN675" s="29"/>
      <c r="BO675" s="29"/>
      <c r="BP675" s="29"/>
      <c r="BQ675" s="29"/>
      <c r="BR675" s="29"/>
      <c r="BS675" s="29"/>
      <c r="BT675" s="29"/>
      <c r="BU675" s="29"/>
      <c r="BV675" s="29"/>
      <c r="BW675" s="29"/>
      <c r="BX675" s="29"/>
      <c r="BY675" s="29"/>
      <c r="BZ675" s="29"/>
      <c r="CA675" s="29"/>
      <c r="CB675" s="29"/>
      <c r="CC675" s="29"/>
      <c r="CD675" s="29"/>
      <c r="CE675" s="29"/>
      <c r="CF675" s="29"/>
      <c r="CG675" s="29"/>
      <c r="CH675" s="29"/>
      <c r="CI675" s="29"/>
      <c r="CJ675" s="29"/>
      <c r="CK675" s="29"/>
      <c r="CL675" s="29"/>
      <c r="CM675" s="29"/>
      <c r="CN675" s="29"/>
      <c r="CO675" s="29"/>
      <c r="CP675" s="29"/>
      <c r="CQ675" s="29"/>
      <c r="CR675" s="29"/>
      <c r="CS675" s="29"/>
      <c r="CT675" s="29"/>
      <c r="CU675" s="29"/>
      <c r="CV675" s="29"/>
      <c r="CW675" s="29"/>
      <c r="CX675" s="29"/>
      <c r="CY675" s="29"/>
      <c r="CZ675" s="29"/>
      <c r="DA675" s="29"/>
      <c r="DB675" s="29"/>
      <c r="DC675" s="29"/>
      <c r="DD675" s="29"/>
      <c r="DE675" s="29"/>
      <c r="DF675" s="29"/>
      <c r="DG675" s="31"/>
      <c r="DH675" s="29"/>
      <c r="DI675" s="29"/>
    </row>
    <row r="676" spans="1:113" ht="15.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30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30"/>
      <c r="AE676" s="29"/>
      <c r="AF676" s="29"/>
      <c r="AG676" s="29"/>
      <c r="AH676" s="29"/>
      <c r="AI676" s="29"/>
      <c r="AJ676" s="29"/>
      <c r="AK676" s="29"/>
      <c r="AL676" s="29"/>
      <c r="AM676" s="29"/>
      <c r="AN676" s="29"/>
      <c r="AO676" s="30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G676" s="29"/>
      <c r="BH676" s="29"/>
      <c r="BI676" s="29"/>
      <c r="BJ676" s="29"/>
      <c r="BK676" s="29"/>
      <c r="BL676" s="29"/>
      <c r="BM676" s="29"/>
      <c r="BN676" s="29"/>
      <c r="BO676" s="29"/>
      <c r="BP676" s="29"/>
      <c r="BQ676" s="29"/>
      <c r="BR676" s="29"/>
      <c r="BS676" s="29"/>
      <c r="BT676" s="29"/>
      <c r="BU676" s="29"/>
      <c r="BV676" s="29"/>
      <c r="BW676" s="29"/>
      <c r="BX676" s="29"/>
      <c r="BY676" s="29"/>
      <c r="BZ676" s="29"/>
      <c r="CA676" s="29"/>
      <c r="CB676" s="29"/>
      <c r="CC676" s="29"/>
      <c r="CD676" s="29"/>
      <c r="CE676" s="29"/>
      <c r="CF676" s="29"/>
      <c r="CG676" s="29"/>
      <c r="CH676" s="29"/>
      <c r="CI676" s="29"/>
      <c r="CJ676" s="29"/>
      <c r="CK676" s="29"/>
      <c r="CL676" s="29"/>
      <c r="CM676" s="29"/>
      <c r="CN676" s="29"/>
      <c r="CO676" s="29"/>
      <c r="CP676" s="29"/>
      <c r="CQ676" s="29"/>
      <c r="CR676" s="29"/>
      <c r="CS676" s="29"/>
      <c r="CT676" s="29"/>
      <c r="CU676" s="29"/>
      <c r="CV676" s="29"/>
      <c r="CW676" s="29"/>
      <c r="CX676" s="29"/>
      <c r="CY676" s="29"/>
      <c r="CZ676" s="29"/>
      <c r="DA676" s="29"/>
      <c r="DB676" s="29"/>
      <c r="DC676" s="29"/>
      <c r="DD676" s="29"/>
      <c r="DE676" s="29"/>
      <c r="DF676" s="29"/>
      <c r="DG676" s="31"/>
      <c r="DH676" s="29"/>
      <c r="DI676" s="29"/>
    </row>
    <row r="677" spans="1:113" ht="15.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30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30"/>
      <c r="AE677" s="29"/>
      <c r="AF677" s="29"/>
      <c r="AG677" s="29"/>
      <c r="AH677" s="29"/>
      <c r="AI677" s="29"/>
      <c r="AJ677" s="29"/>
      <c r="AK677" s="29"/>
      <c r="AL677" s="29"/>
      <c r="AM677" s="29"/>
      <c r="AN677" s="29"/>
      <c r="AO677" s="30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G677" s="29"/>
      <c r="BH677" s="29"/>
      <c r="BI677" s="29"/>
      <c r="BJ677" s="29"/>
      <c r="BK677" s="29"/>
      <c r="BL677" s="29"/>
      <c r="BM677" s="29"/>
      <c r="BN677" s="29"/>
      <c r="BO677" s="29"/>
      <c r="BP677" s="29"/>
      <c r="BQ677" s="29"/>
      <c r="BR677" s="29"/>
      <c r="BS677" s="29"/>
      <c r="BT677" s="29"/>
      <c r="BU677" s="29"/>
      <c r="BV677" s="29"/>
      <c r="BW677" s="29"/>
      <c r="BX677" s="29"/>
      <c r="BY677" s="29"/>
      <c r="BZ677" s="29"/>
      <c r="CA677" s="29"/>
      <c r="CB677" s="29"/>
      <c r="CC677" s="29"/>
      <c r="CD677" s="29"/>
      <c r="CE677" s="29"/>
      <c r="CF677" s="29"/>
      <c r="CG677" s="29"/>
      <c r="CH677" s="29"/>
      <c r="CI677" s="29"/>
      <c r="CJ677" s="29"/>
      <c r="CK677" s="29"/>
      <c r="CL677" s="29"/>
      <c r="CM677" s="29"/>
      <c r="CN677" s="29"/>
      <c r="CO677" s="29"/>
      <c r="CP677" s="29"/>
      <c r="CQ677" s="29"/>
      <c r="CR677" s="29"/>
      <c r="CS677" s="29"/>
      <c r="CT677" s="29"/>
      <c r="CU677" s="29"/>
      <c r="CV677" s="29"/>
      <c r="CW677" s="29"/>
      <c r="CX677" s="29"/>
      <c r="CY677" s="29"/>
      <c r="CZ677" s="29"/>
      <c r="DA677" s="29"/>
      <c r="DB677" s="29"/>
      <c r="DC677" s="29"/>
      <c r="DD677" s="29"/>
      <c r="DE677" s="29"/>
      <c r="DF677" s="29"/>
      <c r="DG677" s="31"/>
      <c r="DH677" s="29"/>
      <c r="DI677" s="29"/>
    </row>
    <row r="678" spans="1:113" ht="15.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30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30"/>
      <c r="AE678" s="29"/>
      <c r="AF678" s="29"/>
      <c r="AG678" s="29"/>
      <c r="AH678" s="29"/>
      <c r="AI678" s="29"/>
      <c r="AJ678" s="29"/>
      <c r="AK678" s="29"/>
      <c r="AL678" s="29"/>
      <c r="AM678" s="29"/>
      <c r="AN678" s="29"/>
      <c r="AO678" s="30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G678" s="29"/>
      <c r="BH678" s="29"/>
      <c r="BI678" s="29"/>
      <c r="BJ678" s="29"/>
      <c r="BK678" s="29"/>
      <c r="BL678" s="29"/>
      <c r="BM678" s="29"/>
      <c r="BN678" s="29"/>
      <c r="BO678" s="29"/>
      <c r="BP678" s="29"/>
      <c r="BQ678" s="29"/>
      <c r="BR678" s="29"/>
      <c r="BS678" s="29"/>
      <c r="BT678" s="29"/>
      <c r="BU678" s="29"/>
      <c r="BV678" s="29"/>
      <c r="BW678" s="29"/>
      <c r="BX678" s="29"/>
      <c r="BY678" s="29"/>
      <c r="BZ678" s="29"/>
      <c r="CA678" s="29"/>
      <c r="CB678" s="29"/>
      <c r="CC678" s="29"/>
      <c r="CD678" s="29"/>
      <c r="CE678" s="29"/>
      <c r="CF678" s="29"/>
      <c r="CG678" s="29"/>
      <c r="CH678" s="29"/>
      <c r="CI678" s="29"/>
      <c r="CJ678" s="29"/>
      <c r="CK678" s="29"/>
      <c r="CL678" s="29"/>
      <c r="CM678" s="29"/>
      <c r="CN678" s="29"/>
      <c r="CO678" s="29"/>
      <c r="CP678" s="29"/>
      <c r="CQ678" s="29"/>
      <c r="CR678" s="29"/>
      <c r="CS678" s="29"/>
      <c r="CT678" s="29"/>
      <c r="CU678" s="29"/>
      <c r="CV678" s="29"/>
      <c r="CW678" s="29"/>
      <c r="CX678" s="29"/>
      <c r="CY678" s="29"/>
      <c r="CZ678" s="29"/>
      <c r="DA678" s="29"/>
      <c r="DB678" s="29"/>
      <c r="DC678" s="29"/>
      <c r="DD678" s="29"/>
      <c r="DE678" s="29"/>
      <c r="DF678" s="29"/>
      <c r="DG678" s="31"/>
      <c r="DH678" s="29"/>
      <c r="DI678" s="29"/>
    </row>
    <row r="679" spans="1:113" ht="15.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30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30"/>
      <c r="AE679" s="29"/>
      <c r="AF679" s="29"/>
      <c r="AG679" s="29"/>
      <c r="AH679" s="29"/>
      <c r="AI679" s="29"/>
      <c r="AJ679" s="29"/>
      <c r="AK679" s="29"/>
      <c r="AL679" s="29"/>
      <c r="AM679" s="29"/>
      <c r="AN679" s="29"/>
      <c r="AO679" s="30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G679" s="29"/>
      <c r="BH679" s="29"/>
      <c r="BI679" s="29"/>
      <c r="BJ679" s="29"/>
      <c r="BK679" s="29"/>
      <c r="BL679" s="29"/>
      <c r="BM679" s="29"/>
      <c r="BN679" s="29"/>
      <c r="BO679" s="29"/>
      <c r="BP679" s="29"/>
      <c r="BQ679" s="29"/>
      <c r="BR679" s="29"/>
      <c r="BS679" s="29"/>
      <c r="BT679" s="29"/>
      <c r="BU679" s="29"/>
      <c r="BV679" s="29"/>
      <c r="BW679" s="29"/>
      <c r="BX679" s="29"/>
      <c r="BY679" s="29"/>
      <c r="BZ679" s="29"/>
      <c r="CA679" s="29"/>
      <c r="CB679" s="29"/>
      <c r="CC679" s="29"/>
      <c r="CD679" s="29"/>
      <c r="CE679" s="29"/>
      <c r="CF679" s="29"/>
      <c r="CG679" s="29"/>
      <c r="CH679" s="29"/>
      <c r="CI679" s="29"/>
      <c r="CJ679" s="29"/>
      <c r="CK679" s="29"/>
      <c r="CL679" s="29"/>
      <c r="CM679" s="29"/>
      <c r="CN679" s="29"/>
      <c r="CO679" s="29"/>
      <c r="CP679" s="29"/>
      <c r="CQ679" s="29"/>
      <c r="CR679" s="29"/>
      <c r="CS679" s="29"/>
      <c r="CT679" s="29"/>
      <c r="CU679" s="29"/>
      <c r="CV679" s="29"/>
      <c r="CW679" s="29"/>
      <c r="CX679" s="29"/>
      <c r="CY679" s="29"/>
      <c r="CZ679" s="29"/>
      <c r="DA679" s="29"/>
      <c r="DB679" s="29"/>
      <c r="DC679" s="29"/>
      <c r="DD679" s="29"/>
      <c r="DE679" s="29"/>
      <c r="DF679" s="29"/>
      <c r="DG679" s="31"/>
      <c r="DH679" s="29"/>
      <c r="DI679" s="29"/>
    </row>
    <row r="680" spans="1:113" ht="15.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30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30"/>
      <c r="AE680" s="29"/>
      <c r="AF680" s="29"/>
      <c r="AG680" s="29"/>
      <c r="AH680" s="29"/>
      <c r="AI680" s="29"/>
      <c r="AJ680" s="29"/>
      <c r="AK680" s="29"/>
      <c r="AL680" s="29"/>
      <c r="AM680" s="29"/>
      <c r="AN680" s="29"/>
      <c r="AO680" s="30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G680" s="29"/>
      <c r="BH680" s="29"/>
      <c r="BI680" s="29"/>
      <c r="BJ680" s="29"/>
      <c r="BK680" s="29"/>
      <c r="BL680" s="29"/>
      <c r="BM680" s="29"/>
      <c r="BN680" s="29"/>
      <c r="BO680" s="29"/>
      <c r="BP680" s="29"/>
      <c r="BQ680" s="29"/>
      <c r="BR680" s="29"/>
      <c r="BS680" s="29"/>
      <c r="BT680" s="29"/>
      <c r="BU680" s="29"/>
      <c r="BV680" s="29"/>
      <c r="BW680" s="29"/>
      <c r="BX680" s="29"/>
      <c r="BY680" s="29"/>
      <c r="BZ680" s="29"/>
      <c r="CA680" s="29"/>
      <c r="CB680" s="29"/>
      <c r="CC680" s="29"/>
      <c r="CD680" s="29"/>
      <c r="CE680" s="29"/>
      <c r="CF680" s="29"/>
      <c r="CG680" s="29"/>
      <c r="CH680" s="29"/>
      <c r="CI680" s="29"/>
      <c r="CJ680" s="29"/>
      <c r="CK680" s="29"/>
      <c r="CL680" s="29"/>
      <c r="CM680" s="29"/>
      <c r="CN680" s="29"/>
      <c r="CO680" s="29"/>
      <c r="CP680" s="29"/>
      <c r="CQ680" s="29"/>
      <c r="CR680" s="29"/>
      <c r="CS680" s="29"/>
      <c r="CT680" s="29"/>
      <c r="CU680" s="29"/>
      <c r="CV680" s="29"/>
      <c r="CW680" s="29"/>
      <c r="CX680" s="29"/>
      <c r="CY680" s="29"/>
      <c r="CZ680" s="29"/>
      <c r="DA680" s="29"/>
      <c r="DB680" s="29"/>
      <c r="DC680" s="29"/>
      <c r="DD680" s="29"/>
      <c r="DE680" s="29"/>
      <c r="DF680" s="29"/>
      <c r="DG680" s="31"/>
      <c r="DH680" s="29"/>
      <c r="DI680" s="29"/>
    </row>
    <row r="681" spans="1:113" ht="15.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30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30"/>
      <c r="AE681" s="29"/>
      <c r="AF681" s="29"/>
      <c r="AG681" s="29"/>
      <c r="AH681" s="29"/>
      <c r="AI681" s="29"/>
      <c r="AJ681" s="29"/>
      <c r="AK681" s="29"/>
      <c r="AL681" s="29"/>
      <c r="AM681" s="29"/>
      <c r="AN681" s="29"/>
      <c r="AO681" s="30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G681" s="29"/>
      <c r="BH681" s="29"/>
      <c r="BI681" s="29"/>
      <c r="BJ681" s="29"/>
      <c r="BK681" s="29"/>
      <c r="BL681" s="29"/>
      <c r="BM681" s="29"/>
      <c r="BN681" s="29"/>
      <c r="BO681" s="29"/>
      <c r="BP681" s="29"/>
      <c r="BQ681" s="29"/>
      <c r="BR681" s="29"/>
      <c r="BS681" s="29"/>
      <c r="BT681" s="29"/>
      <c r="BU681" s="29"/>
      <c r="BV681" s="29"/>
      <c r="BW681" s="29"/>
      <c r="BX681" s="29"/>
      <c r="BY681" s="29"/>
      <c r="BZ681" s="29"/>
      <c r="CA681" s="29"/>
      <c r="CB681" s="29"/>
      <c r="CC681" s="29"/>
      <c r="CD681" s="29"/>
      <c r="CE681" s="29"/>
      <c r="CF681" s="29"/>
      <c r="CG681" s="29"/>
      <c r="CH681" s="29"/>
      <c r="CI681" s="29"/>
      <c r="CJ681" s="29"/>
      <c r="CK681" s="29"/>
      <c r="CL681" s="29"/>
      <c r="CM681" s="29"/>
      <c r="CN681" s="29"/>
      <c r="CO681" s="29"/>
      <c r="CP681" s="29"/>
      <c r="CQ681" s="29"/>
      <c r="CR681" s="29"/>
      <c r="CS681" s="29"/>
      <c r="CT681" s="29"/>
      <c r="CU681" s="29"/>
      <c r="CV681" s="29"/>
      <c r="CW681" s="29"/>
      <c r="CX681" s="29"/>
      <c r="CY681" s="29"/>
      <c r="CZ681" s="29"/>
      <c r="DA681" s="29"/>
      <c r="DB681" s="29"/>
      <c r="DC681" s="29"/>
      <c r="DD681" s="29"/>
      <c r="DE681" s="29"/>
      <c r="DF681" s="29"/>
      <c r="DG681" s="31"/>
      <c r="DH681" s="29"/>
      <c r="DI681" s="29"/>
    </row>
    <row r="682" spans="1:113" ht="15.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30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30"/>
      <c r="AE682" s="29"/>
      <c r="AF682" s="29"/>
      <c r="AG682" s="29"/>
      <c r="AH682" s="29"/>
      <c r="AI682" s="29"/>
      <c r="AJ682" s="29"/>
      <c r="AK682" s="29"/>
      <c r="AL682" s="29"/>
      <c r="AM682" s="29"/>
      <c r="AN682" s="29"/>
      <c r="AO682" s="30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G682" s="29"/>
      <c r="BH682" s="29"/>
      <c r="BI682" s="29"/>
      <c r="BJ682" s="29"/>
      <c r="BK682" s="29"/>
      <c r="BL682" s="29"/>
      <c r="BM682" s="29"/>
      <c r="BN682" s="29"/>
      <c r="BO682" s="29"/>
      <c r="BP682" s="29"/>
      <c r="BQ682" s="29"/>
      <c r="BR682" s="29"/>
      <c r="BS682" s="29"/>
      <c r="BT682" s="29"/>
      <c r="BU682" s="29"/>
      <c r="BV682" s="29"/>
      <c r="BW682" s="29"/>
      <c r="BX682" s="29"/>
      <c r="BY682" s="29"/>
      <c r="BZ682" s="29"/>
      <c r="CA682" s="29"/>
      <c r="CB682" s="29"/>
      <c r="CC682" s="29"/>
      <c r="CD682" s="29"/>
      <c r="CE682" s="29"/>
      <c r="CF682" s="29"/>
      <c r="CG682" s="29"/>
      <c r="CH682" s="29"/>
      <c r="CI682" s="29"/>
      <c r="CJ682" s="29"/>
      <c r="CK682" s="29"/>
      <c r="CL682" s="29"/>
      <c r="CM682" s="29"/>
      <c r="CN682" s="29"/>
      <c r="CO682" s="29"/>
      <c r="CP682" s="29"/>
      <c r="CQ682" s="29"/>
      <c r="CR682" s="29"/>
      <c r="CS682" s="29"/>
      <c r="CT682" s="29"/>
      <c r="CU682" s="29"/>
      <c r="CV682" s="29"/>
      <c r="CW682" s="29"/>
      <c r="CX682" s="29"/>
      <c r="CY682" s="29"/>
      <c r="CZ682" s="29"/>
      <c r="DA682" s="29"/>
      <c r="DB682" s="29"/>
      <c r="DC682" s="29"/>
      <c r="DD682" s="29"/>
      <c r="DE682" s="29"/>
      <c r="DF682" s="29"/>
      <c r="DG682" s="31"/>
      <c r="DH682" s="29"/>
      <c r="DI682" s="29"/>
    </row>
    <row r="683" spans="1:113" ht="15.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30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30"/>
      <c r="AE683" s="29"/>
      <c r="AF683" s="29"/>
      <c r="AG683" s="29"/>
      <c r="AH683" s="29"/>
      <c r="AI683" s="29"/>
      <c r="AJ683" s="29"/>
      <c r="AK683" s="29"/>
      <c r="AL683" s="29"/>
      <c r="AM683" s="29"/>
      <c r="AN683" s="29"/>
      <c r="AO683" s="30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G683" s="29"/>
      <c r="BH683" s="29"/>
      <c r="BI683" s="29"/>
      <c r="BJ683" s="29"/>
      <c r="BK683" s="29"/>
      <c r="BL683" s="29"/>
      <c r="BM683" s="29"/>
      <c r="BN683" s="29"/>
      <c r="BO683" s="29"/>
      <c r="BP683" s="29"/>
      <c r="BQ683" s="29"/>
      <c r="BR683" s="29"/>
      <c r="BS683" s="29"/>
      <c r="BT683" s="29"/>
      <c r="BU683" s="29"/>
      <c r="BV683" s="29"/>
      <c r="BW683" s="29"/>
      <c r="BX683" s="29"/>
      <c r="BY683" s="29"/>
      <c r="BZ683" s="29"/>
      <c r="CA683" s="29"/>
      <c r="CB683" s="29"/>
      <c r="CC683" s="29"/>
      <c r="CD683" s="29"/>
      <c r="CE683" s="29"/>
      <c r="CF683" s="29"/>
      <c r="CG683" s="29"/>
      <c r="CH683" s="29"/>
      <c r="CI683" s="29"/>
      <c r="CJ683" s="29"/>
      <c r="CK683" s="29"/>
      <c r="CL683" s="29"/>
      <c r="CM683" s="29"/>
      <c r="CN683" s="29"/>
      <c r="CO683" s="29"/>
      <c r="CP683" s="29"/>
      <c r="CQ683" s="29"/>
      <c r="CR683" s="29"/>
      <c r="CS683" s="29"/>
      <c r="CT683" s="29"/>
      <c r="CU683" s="29"/>
      <c r="CV683" s="29"/>
      <c r="CW683" s="29"/>
      <c r="CX683" s="29"/>
      <c r="CY683" s="29"/>
      <c r="CZ683" s="29"/>
      <c r="DA683" s="29"/>
      <c r="DB683" s="29"/>
      <c r="DC683" s="29"/>
      <c r="DD683" s="29"/>
      <c r="DE683" s="29"/>
      <c r="DF683" s="29"/>
      <c r="DG683" s="31"/>
      <c r="DH683" s="29"/>
      <c r="DI683" s="29"/>
    </row>
    <row r="684" spans="1:113" ht="15.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30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30"/>
      <c r="AE684" s="29"/>
      <c r="AF684" s="29"/>
      <c r="AG684" s="29"/>
      <c r="AH684" s="29"/>
      <c r="AI684" s="29"/>
      <c r="AJ684" s="29"/>
      <c r="AK684" s="29"/>
      <c r="AL684" s="29"/>
      <c r="AM684" s="29"/>
      <c r="AN684" s="29"/>
      <c r="AO684" s="30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G684" s="29"/>
      <c r="BH684" s="29"/>
      <c r="BI684" s="29"/>
      <c r="BJ684" s="29"/>
      <c r="BK684" s="29"/>
      <c r="BL684" s="29"/>
      <c r="BM684" s="29"/>
      <c r="BN684" s="29"/>
      <c r="BO684" s="29"/>
      <c r="BP684" s="29"/>
      <c r="BQ684" s="29"/>
      <c r="BR684" s="29"/>
      <c r="BS684" s="29"/>
      <c r="BT684" s="29"/>
      <c r="BU684" s="29"/>
      <c r="BV684" s="29"/>
      <c r="BW684" s="29"/>
      <c r="BX684" s="29"/>
      <c r="BY684" s="29"/>
      <c r="BZ684" s="29"/>
      <c r="CA684" s="29"/>
      <c r="CB684" s="29"/>
      <c r="CC684" s="29"/>
      <c r="CD684" s="29"/>
      <c r="CE684" s="29"/>
      <c r="CF684" s="29"/>
      <c r="CG684" s="29"/>
      <c r="CH684" s="29"/>
      <c r="CI684" s="29"/>
      <c r="CJ684" s="29"/>
      <c r="CK684" s="29"/>
      <c r="CL684" s="29"/>
      <c r="CM684" s="29"/>
      <c r="CN684" s="29"/>
      <c r="CO684" s="29"/>
      <c r="CP684" s="29"/>
      <c r="CQ684" s="29"/>
      <c r="CR684" s="29"/>
      <c r="CS684" s="29"/>
      <c r="CT684" s="29"/>
      <c r="CU684" s="29"/>
      <c r="CV684" s="29"/>
      <c r="CW684" s="29"/>
      <c r="CX684" s="29"/>
      <c r="CY684" s="29"/>
      <c r="CZ684" s="29"/>
      <c r="DA684" s="29"/>
      <c r="DB684" s="29"/>
      <c r="DC684" s="29"/>
      <c r="DD684" s="29"/>
      <c r="DE684" s="29"/>
      <c r="DF684" s="29"/>
      <c r="DG684" s="31"/>
      <c r="DH684" s="29"/>
      <c r="DI684" s="29"/>
    </row>
    <row r="685" spans="1:113" ht="15.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30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30"/>
      <c r="AE685" s="29"/>
      <c r="AF685" s="29"/>
      <c r="AG685" s="29"/>
      <c r="AH685" s="29"/>
      <c r="AI685" s="29"/>
      <c r="AJ685" s="29"/>
      <c r="AK685" s="29"/>
      <c r="AL685" s="29"/>
      <c r="AM685" s="29"/>
      <c r="AN685" s="29"/>
      <c r="AO685" s="30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G685" s="29"/>
      <c r="BH685" s="29"/>
      <c r="BI685" s="29"/>
      <c r="BJ685" s="29"/>
      <c r="BK685" s="29"/>
      <c r="BL685" s="29"/>
      <c r="BM685" s="29"/>
      <c r="BN685" s="29"/>
      <c r="BO685" s="29"/>
      <c r="BP685" s="29"/>
      <c r="BQ685" s="29"/>
      <c r="BR685" s="29"/>
      <c r="BS685" s="29"/>
      <c r="BT685" s="29"/>
      <c r="BU685" s="29"/>
      <c r="BV685" s="29"/>
      <c r="BW685" s="29"/>
      <c r="BX685" s="29"/>
      <c r="BY685" s="29"/>
      <c r="BZ685" s="29"/>
      <c r="CA685" s="29"/>
      <c r="CB685" s="29"/>
      <c r="CC685" s="29"/>
      <c r="CD685" s="29"/>
      <c r="CE685" s="29"/>
      <c r="CF685" s="29"/>
      <c r="CG685" s="29"/>
      <c r="CH685" s="29"/>
      <c r="CI685" s="29"/>
      <c r="CJ685" s="29"/>
      <c r="CK685" s="29"/>
      <c r="CL685" s="29"/>
      <c r="CM685" s="29"/>
      <c r="CN685" s="29"/>
      <c r="CO685" s="29"/>
      <c r="CP685" s="29"/>
      <c r="CQ685" s="29"/>
      <c r="CR685" s="29"/>
      <c r="CS685" s="29"/>
      <c r="CT685" s="29"/>
      <c r="CU685" s="29"/>
      <c r="CV685" s="29"/>
      <c r="CW685" s="29"/>
      <c r="CX685" s="29"/>
      <c r="CY685" s="29"/>
      <c r="CZ685" s="29"/>
      <c r="DA685" s="29"/>
      <c r="DB685" s="29"/>
      <c r="DC685" s="29"/>
      <c r="DD685" s="29"/>
      <c r="DE685" s="29"/>
      <c r="DF685" s="29"/>
      <c r="DG685" s="31"/>
      <c r="DH685" s="29"/>
      <c r="DI685" s="29"/>
    </row>
    <row r="686" spans="1:113" ht="15.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30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30"/>
      <c r="AE686" s="29"/>
      <c r="AF686" s="29"/>
      <c r="AG686" s="29"/>
      <c r="AH686" s="29"/>
      <c r="AI686" s="29"/>
      <c r="AJ686" s="29"/>
      <c r="AK686" s="29"/>
      <c r="AL686" s="29"/>
      <c r="AM686" s="29"/>
      <c r="AN686" s="29"/>
      <c r="AO686" s="30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G686" s="29"/>
      <c r="BH686" s="29"/>
      <c r="BI686" s="29"/>
      <c r="BJ686" s="29"/>
      <c r="BK686" s="29"/>
      <c r="BL686" s="29"/>
      <c r="BM686" s="29"/>
      <c r="BN686" s="29"/>
      <c r="BO686" s="29"/>
      <c r="BP686" s="29"/>
      <c r="BQ686" s="29"/>
      <c r="BR686" s="29"/>
      <c r="BS686" s="29"/>
      <c r="BT686" s="29"/>
      <c r="BU686" s="29"/>
      <c r="BV686" s="29"/>
      <c r="BW686" s="29"/>
      <c r="BX686" s="29"/>
      <c r="BY686" s="29"/>
      <c r="BZ686" s="29"/>
      <c r="CA686" s="29"/>
      <c r="CB686" s="29"/>
      <c r="CC686" s="29"/>
      <c r="CD686" s="29"/>
      <c r="CE686" s="29"/>
      <c r="CF686" s="29"/>
      <c r="CG686" s="29"/>
      <c r="CH686" s="29"/>
      <c r="CI686" s="29"/>
      <c r="CJ686" s="29"/>
      <c r="CK686" s="29"/>
      <c r="CL686" s="29"/>
      <c r="CM686" s="29"/>
      <c r="CN686" s="29"/>
      <c r="CO686" s="29"/>
      <c r="CP686" s="29"/>
      <c r="CQ686" s="29"/>
      <c r="CR686" s="29"/>
      <c r="CS686" s="29"/>
      <c r="CT686" s="29"/>
      <c r="CU686" s="29"/>
      <c r="CV686" s="29"/>
      <c r="CW686" s="29"/>
      <c r="CX686" s="29"/>
      <c r="CY686" s="29"/>
      <c r="CZ686" s="29"/>
      <c r="DA686" s="29"/>
      <c r="DB686" s="29"/>
      <c r="DC686" s="29"/>
      <c r="DD686" s="29"/>
      <c r="DE686" s="29"/>
      <c r="DF686" s="29"/>
      <c r="DG686" s="31"/>
      <c r="DH686" s="29"/>
      <c r="DI686" s="29"/>
    </row>
    <row r="687" spans="1:113" ht="15.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30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30"/>
      <c r="AE687" s="29"/>
      <c r="AF687" s="29"/>
      <c r="AG687" s="29"/>
      <c r="AH687" s="29"/>
      <c r="AI687" s="29"/>
      <c r="AJ687" s="29"/>
      <c r="AK687" s="29"/>
      <c r="AL687" s="29"/>
      <c r="AM687" s="29"/>
      <c r="AN687" s="29"/>
      <c r="AO687" s="30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G687" s="29"/>
      <c r="BH687" s="29"/>
      <c r="BI687" s="29"/>
      <c r="BJ687" s="29"/>
      <c r="BK687" s="29"/>
      <c r="BL687" s="29"/>
      <c r="BM687" s="29"/>
      <c r="BN687" s="29"/>
      <c r="BO687" s="29"/>
      <c r="BP687" s="29"/>
      <c r="BQ687" s="29"/>
      <c r="BR687" s="29"/>
      <c r="BS687" s="29"/>
      <c r="BT687" s="29"/>
      <c r="BU687" s="29"/>
      <c r="BV687" s="29"/>
      <c r="BW687" s="29"/>
      <c r="BX687" s="29"/>
      <c r="BY687" s="29"/>
      <c r="BZ687" s="29"/>
      <c r="CA687" s="29"/>
      <c r="CB687" s="29"/>
      <c r="CC687" s="29"/>
      <c r="CD687" s="29"/>
      <c r="CE687" s="29"/>
      <c r="CF687" s="29"/>
      <c r="CG687" s="29"/>
      <c r="CH687" s="29"/>
      <c r="CI687" s="29"/>
      <c r="CJ687" s="29"/>
      <c r="CK687" s="29"/>
      <c r="CL687" s="29"/>
      <c r="CM687" s="29"/>
      <c r="CN687" s="29"/>
      <c r="CO687" s="29"/>
      <c r="CP687" s="29"/>
      <c r="CQ687" s="29"/>
      <c r="CR687" s="29"/>
      <c r="CS687" s="29"/>
      <c r="CT687" s="29"/>
      <c r="CU687" s="29"/>
      <c r="CV687" s="29"/>
      <c r="CW687" s="29"/>
      <c r="CX687" s="29"/>
      <c r="CY687" s="29"/>
      <c r="CZ687" s="29"/>
      <c r="DA687" s="29"/>
      <c r="DB687" s="29"/>
      <c r="DC687" s="29"/>
      <c r="DD687" s="29"/>
      <c r="DE687" s="29"/>
      <c r="DF687" s="29"/>
      <c r="DG687" s="31"/>
      <c r="DH687" s="29"/>
      <c r="DI687" s="29"/>
    </row>
    <row r="688" spans="1:113" ht="15.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30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30"/>
      <c r="AE688" s="29"/>
      <c r="AF688" s="29"/>
      <c r="AG688" s="29"/>
      <c r="AH688" s="29"/>
      <c r="AI688" s="29"/>
      <c r="AJ688" s="29"/>
      <c r="AK688" s="29"/>
      <c r="AL688" s="29"/>
      <c r="AM688" s="29"/>
      <c r="AN688" s="29"/>
      <c r="AO688" s="30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G688" s="29"/>
      <c r="BH688" s="29"/>
      <c r="BI688" s="29"/>
      <c r="BJ688" s="29"/>
      <c r="BK688" s="29"/>
      <c r="BL688" s="29"/>
      <c r="BM688" s="29"/>
      <c r="BN688" s="29"/>
      <c r="BO688" s="29"/>
      <c r="BP688" s="29"/>
      <c r="BQ688" s="29"/>
      <c r="BR688" s="29"/>
      <c r="BS688" s="29"/>
      <c r="BT688" s="29"/>
      <c r="BU688" s="29"/>
      <c r="BV688" s="29"/>
      <c r="BW688" s="29"/>
      <c r="BX688" s="29"/>
      <c r="BY688" s="29"/>
      <c r="BZ688" s="29"/>
      <c r="CA688" s="29"/>
      <c r="CB688" s="29"/>
      <c r="CC688" s="29"/>
      <c r="CD688" s="29"/>
      <c r="CE688" s="29"/>
      <c r="CF688" s="29"/>
      <c r="CG688" s="29"/>
      <c r="CH688" s="29"/>
      <c r="CI688" s="29"/>
      <c r="CJ688" s="29"/>
      <c r="CK688" s="29"/>
      <c r="CL688" s="29"/>
      <c r="CM688" s="29"/>
      <c r="CN688" s="29"/>
      <c r="CO688" s="29"/>
      <c r="CP688" s="29"/>
      <c r="CQ688" s="29"/>
      <c r="CR688" s="29"/>
      <c r="CS688" s="29"/>
      <c r="CT688" s="29"/>
      <c r="CU688" s="29"/>
      <c r="CV688" s="29"/>
      <c r="CW688" s="29"/>
      <c r="CX688" s="29"/>
      <c r="CY688" s="29"/>
      <c r="CZ688" s="29"/>
      <c r="DA688" s="29"/>
      <c r="DB688" s="29"/>
      <c r="DC688" s="29"/>
      <c r="DD688" s="29"/>
      <c r="DE688" s="29"/>
      <c r="DF688" s="29"/>
      <c r="DG688" s="31"/>
      <c r="DH688" s="29"/>
      <c r="DI688" s="29"/>
    </row>
    <row r="689" spans="1:113" ht="15.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30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30"/>
      <c r="AE689" s="29"/>
      <c r="AF689" s="29"/>
      <c r="AG689" s="29"/>
      <c r="AH689" s="29"/>
      <c r="AI689" s="29"/>
      <c r="AJ689" s="29"/>
      <c r="AK689" s="29"/>
      <c r="AL689" s="29"/>
      <c r="AM689" s="29"/>
      <c r="AN689" s="29"/>
      <c r="AO689" s="30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G689" s="29"/>
      <c r="BH689" s="29"/>
      <c r="BI689" s="29"/>
      <c r="BJ689" s="29"/>
      <c r="BK689" s="29"/>
      <c r="BL689" s="29"/>
      <c r="BM689" s="29"/>
      <c r="BN689" s="29"/>
      <c r="BO689" s="29"/>
      <c r="BP689" s="29"/>
      <c r="BQ689" s="29"/>
      <c r="BR689" s="29"/>
      <c r="BS689" s="29"/>
      <c r="BT689" s="29"/>
      <c r="BU689" s="29"/>
      <c r="BV689" s="29"/>
      <c r="BW689" s="29"/>
      <c r="BX689" s="29"/>
      <c r="BY689" s="29"/>
      <c r="BZ689" s="29"/>
      <c r="CA689" s="29"/>
      <c r="CB689" s="29"/>
      <c r="CC689" s="29"/>
      <c r="CD689" s="29"/>
      <c r="CE689" s="29"/>
      <c r="CF689" s="29"/>
      <c r="CG689" s="29"/>
      <c r="CH689" s="29"/>
      <c r="CI689" s="29"/>
      <c r="CJ689" s="29"/>
      <c r="CK689" s="29"/>
      <c r="CL689" s="29"/>
      <c r="CM689" s="29"/>
      <c r="CN689" s="29"/>
      <c r="CO689" s="29"/>
      <c r="CP689" s="29"/>
      <c r="CQ689" s="29"/>
      <c r="CR689" s="29"/>
      <c r="CS689" s="29"/>
      <c r="CT689" s="29"/>
      <c r="CU689" s="29"/>
      <c r="CV689" s="29"/>
      <c r="CW689" s="29"/>
      <c r="CX689" s="29"/>
      <c r="CY689" s="29"/>
      <c r="CZ689" s="29"/>
      <c r="DA689" s="29"/>
      <c r="DB689" s="29"/>
      <c r="DC689" s="29"/>
      <c r="DD689" s="29"/>
      <c r="DE689" s="29"/>
      <c r="DF689" s="29"/>
      <c r="DG689" s="31"/>
      <c r="DH689" s="29"/>
      <c r="DI689" s="29"/>
    </row>
    <row r="690" spans="1:113" ht="15.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30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30"/>
      <c r="AE690" s="29"/>
      <c r="AF690" s="29"/>
      <c r="AG690" s="29"/>
      <c r="AH690" s="29"/>
      <c r="AI690" s="29"/>
      <c r="AJ690" s="29"/>
      <c r="AK690" s="29"/>
      <c r="AL690" s="29"/>
      <c r="AM690" s="29"/>
      <c r="AN690" s="29"/>
      <c r="AO690" s="30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G690" s="29"/>
      <c r="BH690" s="29"/>
      <c r="BI690" s="29"/>
      <c r="BJ690" s="29"/>
      <c r="BK690" s="29"/>
      <c r="BL690" s="29"/>
      <c r="BM690" s="29"/>
      <c r="BN690" s="29"/>
      <c r="BO690" s="29"/>
      <c r="BP690" s="29"/>
      <c r="BQ690" s="29"/>
      <c r="BR690" s="29"/>
      <c r="BS690" s="29"/>
      <c r="BT690" s="29"/>
      <c r="BU690" s="29"/>
      <c r="BV690" s="29"/>
      <c r="BW690" s="29"/>
      <c r="BX690" s="29"/>
      <c r="BY690" s="29"/>
      <c r="BZ690" s="29"/>
      <c r="CA690" s="29"/>
      <c r="CB690" s="29"/>
      <c r="CC690" s="29"/>
      <c r="CD690" s="29"/>
      <c r="CE690" s="29"/>
      <c r="CF690" s="29"/>
      <c r="CG690" s="29"/>
      <c r="CH690" s="29"/>
      <c r="CI690" s="29"/>
      <c r="CJ690" s="29"/>
      <c r="CK690" s="29"/>
      <c r="CL690" s="29"/>
      <c r="CM690" s="29"/>
      <c r="CN690" s="29"/>
      <c r="CO690" s="29"/>
      <c r="CP690" s="29"/>
      <c r="CQ690" s="29"/>
      <c r="CR690" s="29"/>
      <c r="CS690" s="29"/>
      <c r="CT690" s="29"/>
      <c r="CU690" s="29"/>
      <c r="CV690" s="29"/>
      <c r="CW690" s="29"/>
      <c r="CX690" s="29"/>
      <c r="CY690" s="29"/>
      <c r="CZ690" s="29"/>
      <c r="DA690" s="29"/>
      <c r="DB690" s="29"/>
      <c r="DC690" s="29"/>
      <c r="DD690" s="29"/>
      <c r="DE690" s="29"/>
      <c r="DF690" s="29"/>
      <c r="DG690" s="31"/>
      <c r="DH690" s="29"/>
      <c r="DI690" s="29"/>
    </row>
    <row r="691" spans="1:113" ht="15.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30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30"/>
      <c r="AE691" s="29"/>
      <c r="AF691" s="29"/>
      <c r="AG691" s="29"/>
      <c r="AH691" s="29"/>
      <c r="AI691" s="29"/>
      <c r="AJ691" s="29"/>
      <c r="AK691" s="29"/>
      <c r="AL691" s="29"/>
      <c r="AM691" s="29"/>
      <c r="AN691" s="29"/>
      <c r="AO691" s="30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G691" s="29"/>
      <c r="BH691" s="29"/>
      <c r="BI691" s="29"/>
      <c r="BJ691" s="29"/>
      <c r="BK691" s="29"/>
      <c r="BL691" s="29"/>
      <c r="BM691" s="29"/>
      <c r="BN691" s="29"/>
      <c r="BO691" s="29"/>
      <c r="BP691" s="29"/>
      <c r="BQ691" s="29"/>
      <c r="BR691" s="29"/>
      <c r="BS691" s="29"/>
      <c r="BT691" s="29"/>
      <c r="BU691" s="29"/>
      <c r="BV691" s="29"/>
      <c r="BW691" s="29"/>
      <c r="BX691" s="29"/>
      <c r="BY691" s="29"/>
      <c r="BZ691" s="29"/>
      <c r="CA691" s="29"/>
      <c r="CB691" s="29"/>
      <c r="CC691" s="29"/>
      <c r="CD691" s="29"/>
      <c r="CE691" s="29"/>
      <c r="CF691" s="29"/>
      <c r="CG691" s="29"/>
      <c r="CH691" s="29"/>
      <c r="CI691" s="29"/>
      <c r="CJ691" s="29"/>
      <c r="CK691" s="29"/>
      <c r="CL691" s="29"/>
      <c r="CM691" s="29"/>
      <c r="CN691" s="29"/>
      <c r="CO691" s="29"/>
      <c r="CP691" s="29"/>
      <c r="CQ691" s="29"/>
      <c r="CR691" s="29"/>
      <c r="CS691" s="29"/>
      <c r="CT691" s="29"/>
      <c r="CU691" s="29"/>
      <c r="CV691" s="29"/>
      <c r="CW691" s="29"/>
      <c r="CX691" s="29"/>
      <c r="CY691" s="29"/>
      <c r="CZ691" s="29"/>
      <c r="DA691" s="29"/>
      <c r="DB691" s="29"/>
      <c r="DC691" s="29"/>
      <c r="DD691" s="29"/>
      <c r="DE691" s="29"/>
      <c r="DF691" s="29"/>
      <c r="DG691" s="31"/>
      <c r="DH691" s="29"/>
      <c r="DI691" s="29"/>
    </row>
    <row r="692" spans="1:113" ht="15.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30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30"/>
      <c r="AE692" s="29"/>
      <c r="AF692" s="29"/>
      <c r="AG692" s="29"/>
      <c r="AH692" s="29"/>
      <c r="AI692" s="29"/>
      <c r="AJ692" s="29"/>
      <c r="AK692" s="29"/>
      <c r="AL692" s="29"/>
      <c r="AM692" s="29"/>
      <c r="AN692" s="29"/>
      <c r="AO692" s="30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G692" s="29"/>
      <c r="BH692" s="29"/>
      <c r="BI692" s="29"/>
      <c r="BJ692" s="29"/>
      <c r="BK692" s="29"/>
      <c r="BL692" s="29"/>
      <c r="BM692" s="29"/>
      <c r="BN692" s="29"/>
      <c r="BO692" s="29"/>
      <c r="BP692" s="29"/>
      <c r="BQ692" s="29"/>
      <c r="BR692" s="29"/>
      <c r="BS692" s="29"/>
      <c r="BT692" s="29"/>
      <c r="BU692" s="29"/>
      <c r="BV692" s="29"/>
      <c r="BW692" s="29"/>
      <c r="BX692" s="29"/>
      <c r="BY692" s="29"/>
      <c r="BZ692" s="29"/>
      <c r="CA692" s="29"/>
      <c r="CB692" s="29"/>
      <c r="CC692" s="29"/>
      <c r="CD692" s="29"/>
      <c r="CE692" s="29"/>
      <c r="CF692" s="29"/>
      <c r="CG692" s="29"/>
      <c r="CH692" s="29"/>
      <c r="CI692" s="29"/>
      <c r="CJ692" s="29"/>
      <c r="CK692" s="29"/>
      <c r="CL692" s="29"/>
      <c r="CM692" s="29"/>
      <c r="CN692" s="29"/>
      <c r="CO692" s="29"/>
      <c r="CP692" s="29"/>
      <c r="CQ692" s="29"/>
      <c r="CR692" s="29"/>
      <c r="CS692" s="29"/>
      <c r="CT692" s="29"/>
      <c r="CU692" s="29"/>
      <c r="CV692" s="29"/>
      <c r="CW692" s="29"/>
      <c r="CX692" s="29"/>
      <c r="CY692" s="29"/>
      <c r="CZ692" s="29"/>
      <c r="DA692" s="29"/>
      <c r="DB692" s="29"/>
      <c r="DC692" s="29"/>
      <c r="DD692" s="29"/>
      <c r="DE692" s="29"/>
      <c r="DF692" s="29"/>
      <c r="DG692" s="31"/>
      <c r="DH692" s="29"/>
      <c r="DI692" s="29"/>
    </row>
    <row r="693" spans="1:113" ht="15.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30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30"/>
      <c r="AE693" s="29"/>
      <c r="AF693" s="29"/>
      <c r="AG693" s="29"/>
      <c r="AH693" s="29"/>
      <c r="AI693" s="29"/>
      <c r="AJ693" s="29"/>
      <c r="AK693" s="29"/>
      <c r="AL693" s="29"/>
      <c r="AM693" s="29"/>
      <c r="AN693" s="29"/>
      <c r="AO693" s="30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G693" s="29"/>
      <c r="BH693" s="29"/>
      <c r="BI693" s="29"/>
      <c r="BJ693" s="29"/>
      <c r="BK693" s="29"/>
      <c r="BL693" s="29"/>
      <c r="BM693" s="29"/>
      <c r="BN693" s="29"/>
      <c r="BO693" s="29"/>
      <c r="BP693" s="29"/>
      <c r="BQ693" s="29"/>
      <c r="BR693" s="29"/>
      <c r="BS693" s="29"/>
      <c r="BT693" s="29"/>
      <c r="BU693" s="29"/>
      <c r="BV693" s="29"/>
      <c r="BW693" s="29"/>
      <c r="BX693" s="29"/>
      <c r="BY693" s="29"/>
      <c r="BZ693" s="29"/>
      <c r="CA693" s="29"/>
      <c r="CB693" s="29"/>
      <c r="CC693" s="29"/>
      <c r="CD693" s="29"/>
      <c r="CE693" s="29"/>
      <c r="CF693" s="29"/>
      <c r="CG693" s="29"/>
      <c r="CH693" s="29"/>
      <c r="CI693" s="29"/>
      <c r="CJ693" s="29"/>
      <c r="CK693" s="29"/>
      <c r="CL693" s="29"/>
      <c r="CM693" s="29"/>
      <c r="CN693" s="29"/>
      <c r="CO693" s="29"/>
      <c r="CP693" s="29"/>
      <c r="CQ693" s="29"/>
      <c r="CR693" s="29"/>
      <c r="CS693" s="29"/>
      <c r="CT693" s="29"/>
      <c r="CU693" s="29"/>
      <c r="CV693" s="29"/>
      <c r="CW693" s="29"/>
      <c r="CX693" s="29"/>
      <c r="CY693" s="29"/>
      <c r="CZ693" s="29"/>
      <c r="DA693" s="29"/>
      <c r="DB693" s="29"/>
      <c r="DC693" s="29"/>
      <c r="DD693" s="29"/>
      <c r="DE693" s="29"/>
      <c r="DF693" s="29"/>
      <c r="DG693" s="31"/>
      <c r="DH693" s="29"/>
      <c r="DI693" s="29"/>
    </row>
    <row r="694" spans="1:113" ht="15.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30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30"/>
      <c r="AE694" s="29"/>
      <c r="AF694" s="29"/>
      <c r="AG694" s="29"/>
      <c r="AH694" s="29"/>
      <c r="AI694" s="29"/>
      <c r="AJ694" s="29"/>
      <c r="AK694" s="29"/>
      <c r="AL694" s="29"/>
      <c r="AM694" s="29"/>
      <c r="AN694" s="29"/>
      <c r="AO694" s="30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G694" s="29"/>
      <c r="BH694" s="29"/>
      <c r="BI694" s="29"/>
      <c r="BJ694" s="29"/>
      <c r="BK694" s="29"/>
      <c r="BL694" s="29"/>
      <c r="BM694" s="29"/>
      <c r="BN694" s="29"/>
      <c r="BO694" s="29"/>
      <c r="BP694" s="29"/>
      <c r="BQ694" s="29"/>
      <c r="BR694" s="29"/>
      <c r="BS694" s="29"/>
      <c r="BT694" s="29"/>
      <c r="BU694" s="29"/>
      <c r="BV694" s="29"/>
      <c r="BW694" s="29"/>
      <c r="BX694" s="29"/>
      <c r="BY694" s="29"/>
      <c r="BZ694" s="29"/>
      <c r="CA694" s="29"/>
      <c r="CB694" s="29"/>
      <c r="CC694" s="29"/>
      <c r="CD694" s="29"/>
      <c r="CE694" s="29"/>
      <c r="CF694" s="29"/>
      <c r="CG694" s="29"/>
      <c r="CH694" s="29"/>
      <c r="CI694" s="29"/>
      <c r="CJ694" s="29"/>
      <c r="CK694" s="29"/>
      <c r="CL694" s="29"/>
      <c r="CM694" s="29"/>
      <c r="CN694" s="29"/>
      <c r="CO694" s="29"/>
      <c r="CP694" s="29"/>
      <c r="CQ694" s="29"/>
      <c r="CR694" s="29"/>
      <c r="CS694" s="29"/>
      <c r="CT694" s="29"/>
      <c r="CU694" s="29"/>
      <c r="CV694" s="29"/>
      <c r="CW694" s="29"/>
      <c r="CX694" s="29"/>
      <c r="CY694" s="29"/>
      <c r="CZ694" s="29"/>
      <c r="DA694" s="29"/>
      <c r="DB694" s="29"/>
      <c r="DC694" s="29"/>
      <c r="DD694" s="29"/>
      <c r="DE694" s="29"/>
      <c r="DF694" s="29"/>
      <c r="DG694" s="31"/>
      <c r="DH694" s="29"/>
      <c r="DI694" s="29"/>
    </row>
    <row r="695" spans="1:113" ht="15.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30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30"/>
      <c r="AE695" s="29"/>
      <c r="AF695" s="29"/>
      <c r="AG695" s="29"/>
      <c r="AH695" s="29"/>
      <c r="AI695" s="29"/>
      <c r="AJ695" s="29"/>
      <c r="AK695" s="29"/>
      <c r="AL695" s="29"/>
      <c r="AM695" s="29"/>
      <c r="AN695" s="29"/>
      <c r="AO695" s="30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G695" s="29"/>
      <c r="BH695" s="29"/>
      <c r="BI695" s="29"/>
      <c r="BJ695" s="29"/>
      <c r="BK695" s="29"/>
      <c r="BL695" s="29"/>
      <c r="BM695" s="29"/>
      <c r="BN695" s="29"/>
      <c r="BO695" s="29"/>
      <c r="BP695" s="29"/>
      <c r="BQ695" s="29"/>
      <c r="BR695" s="29"/>
      <c r="BS695" s="29"/>
      <c r="BT695" s="29"/>
      <c r="BU695" s="29"/>
      <c r="BV695" s="29"/>
      <c r="BW695" s="29"/>
      <c r="BX695" s="29"/>
      <c r="BY695" s="29"/>
      <c r="BZ695" s="29"/>
      <c r="CA695" s="29"/>
      <c r="CB695" s="29"/>
      <c r="CC695" s="29"/>
      <c r="CD695" s="29"/>
      <c r="CE695" s="29"/>
      <c r="CF695" s="29"/>
      <c r="CG695" s="29"/>
      <c r="CH695" s="29"/>
      <c r="CI695" s="29"/>
      <c r="CJ695" s="29"/>
      <c r="CK695" s="29"/>
      <c r="CL695" s="29"/>
      <c r="CM695" s="29"/>
      <c r="CN695" s="29"/>
      <c r="CO695" s="29"/>
      <c r="CP695" s="29"/>
      <c r="CQ695" s="29"/>
      <c r="CR695" s="29"/>
      <c r="CS695" s="29"/>
      <c r="CT695" s="29"/>
      <c r="CU695" s="29"/>
      <c r="CV695" s="29"/>
      <c r="CW695" s="29"/>
      <c r="CX695" s="29"/>
      <c r="CY695" s="29"/>
      <c r="CZ695" s="29"/>
      <c r="DA695" s="29"/>
      <c r="DB695" s="29"/>
      <c r="DC695" s="29"/>
      <c r="DD695" s="29"/>
      <c r="DE695" s="29"/>
      <c r="DF695" s="29"/>
      <c r="DG695" s="31"/>
      <c r="DH695" s="29"/>
      <c r="DI695" s="29"/>
    </row>
    <row r="696" spans="1:113" ht="15.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30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30"/>
      <c r="AE696" s="29"/>
      <c r="AF696" s="29"/>
      <c r="AG696" s="29"/>
      <c r="AH696" s="29"/>
      <c r="AI696" s="29"/>
      <c r="AJ696" s="29"/>
      <c r="AK696" s="29"/>
      <c r="AL696" s="29"/>
      <c r="AM696" s="29"/>
      <c r="AN696" s="29"/>
      <c r="AO696" s="30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G696" s="29"/>
      <c r="BH696" s="29"/>
      <c r="BI696" s="29"/>
      <c r="BJ696" s="29"/>
      <c r="BK696" s="29"/>
      <c r="BL696" s="29"/>
      <c r="BM696" s="29"/>
      <c r="BN696" s="29"/>
      <c r="BO696" s="29"/>
      <c r="BP696" s="29"/>
      <c r="BQ696" s="29"/>
      <c r="BR696" s="29"/>
      <c r="BS696" s="29"/>
      <c r="BT696" s="29"/>
      <c r="BU696" s="29"/>
      <c r="BV696" s="29"/>
      <c r="BW696" s="29"/>
      <c r="BX696" s="29"/>
      <c r="BY696" s="29"/>
      <c r="BZ696" s="29"/>
      <c r="CA696" s="29"/>
      <c r="CB696" s="29"/>
      <c r="CC696" s="29"/>
      <c r="CD696" s="29"/>
      <c r="CE696" s="29"/>
      <c r="CF696" s="29"/>
      <c r="CG696" s="29"/>
      <c r="CH696" s="29"/>
      <c r="CI696" s="29"/>
      <c r="CJ696" s="29"/>
      <c r="CK696" s="29"/>
      <c r="CL696" s="29"/>
      <c r="CM696" s="29"/>
      <c r="CN696" s="29"/>
      <c r="CO696" s="29"/>
      <c r="CP696" s="29"/>
      <c r="CQ696" s="29"/>
      <c r="CR696" s="29"/>
      <c r="CS696" s="29"/>
      <c r="CT696" s="29"/>
      <c r="CU696" s="29"/>
      <c r="CV696" s="29"/>
      <c r="CW696" s="29"/>
      <c r="CX696" s="29"/>
      <c r="CY696" s="29"/>
      <c r="CZ696" s="29"/>
      <c r="DA696" s="29"/>
      <c r="DB696" s="29"/>
      <c r="DC696" s="29"/>
      <c r="DD696" s="29"/>
      <c r="DE696" s="29"/>
      <c r="DF696" s="29"/>
      <c r="DG696" s="31"/>
      <c r="DH696" s="29"/>
      <c r="DI696" s="29"/>
    </row>
    <row r="697" spans="1:113" ht="15.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30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30"/>
      <c r="AE697" s="29"/>
      <c r="AF697" s="29"/>
      <c r="AG697" s="29"/>
      <c r="AH697" s="29"/>
      <c r="AI697" s="29"/>
      <c r="AJ697" s="29"/>
      <c r="AK697" s="29"/>
      <c r="AL697" s="29"/>
      <c r="AM697" s="29"/>
      <c r="AN697" s="29"/>
      <c r="AO697" s="30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G697" s="29"/>
      <c r="BH697" s="29"/>
      <c r="BI697" s="29"/>
      <c r="BJ697" s="29"/>
      <c r="BK697" s="29"/>
      <c r="BL697" s="29"/>
      <c r="BM697" s="29"/>
      <c r="BN697" s="29"/>
      <c r="BO697" s="29"/>
      <c r="BP697" s="29"/>
      <c r="BQ697" s="29"/>
      <c r="BR697" s="29"/>
      <c r="BS697" s="29"/>
      <c r="BT697" s="29"/>
      <c r="BU697" s="29"/>
      <c r="BV697" s="29"/>
      <c r="BW697" s="29"/>
      <c r="BX697" s="29"/>
      <c r="BY697" s="29"/>
      <c r="BZ697" s="29"/>
      <c r="CA697" s="29"/>
      <c r="CB697" s="29"/>
      <c r="CC697" s="29"/>
      <c r="CD697" s="29"/>
      <c r="CE697" s="29"/>
      <c r="CF697" s="29"/>
      <c r="CG697" s="29"/>
      <c r="CH697" s="29"/>
      <c r="CI697" s="29"/>
      <c r="CJ697" s="29"/>
      <c r="CK697" s="29"/>
      <c r="CL697" s="29"/>
      <c r="CM697" s="29"/>
      <c r="CN697" s="29"/>
      <c r="CO697" s="29"/>
      <c r="CP697" s="29"/>
      <c r="CQ697" s="29"/>
      <c r="CR697" s="29"/>
      <c r="CS697" s="29"/>
      <c r="CT697" s="29"/>
      <c r="CU697" s="29"/>
      <c r="CV697" s="29"/>
      <c r="CW697" s="29"/>
      <c r="CX697" s="29"/>
      <c r="CY697" s="29"/>
      <c r="CZ697" s="29"/>
      <c r="DA697" s="29"/>
      <c r="DB697" s="29"/>
      <c r="DC697" s="29"/>
      <c r="DD697" s="29"/>
      <c r="DE697" s="29"/>
      <c r="DF697" s="29"/>
      <c r="DG697" s="31"/>
      <c r="DH697" s="29"/>
      <c r="DI697" s="29"/>
    </row>
    <row r="698" spans="1:113" ht="15.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30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30"/>
      <c r="AE698" s="29"/>
      <c r="AF698" s="29"/>
      <c r="AG698" s="29"/>
      <c r="AH698" s="29"/>
      <c r="AI698" s="29"/>
      <c r="AJ698" s="29"/>
      <c r="AK698" s="29"/>
      <c r="AL698" s="29"/>
      <c r="AM698" s="29"/>
      <c r="AN698" s="29"/>
      <c r="AO698" s="30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G698" s="29"/>
      <c r="BH698" s="29"/>
      <c r="BI698" s="29"/>
      <c r="BJ698" s="29"/>
      <c r="BK698" s="29"/>
      <c r="BL698" s="29"/>
      <c r="BM698" s="29"/>
      <c r="BN698" s="29"/>
      <c r="BO698" s="29"/>
      <c r="BP698" s="29"/>
      <c r="BQ698" s="29"/>
      <c r="BR698" s="29"/>
      <c r="BS698" s="29"/>
      <c r="BT698" s="29"/>
      <c r="BU698" s="29"/>
      <c r="BV698" s="29"/>
      <c r="BW698" s="29"/>
      <c r="BX698" s="29"/>
      <c r="BY698" s="29"/>
      <c r="BZ698" s="29"/>
      <c r="CA698" s="29"/>
      <c r="CB698" s="29"/>
      <c r="CC698" s="29"/>
      <c r="CD698" s="29"/>
      <c r="CE698" s="29"/>
      <c r="CF698" s="29"/>
      <c r="CG698" s="29"/>
      <c r="CH698" s="29"/>
      <c r="CI698" s="29"/>
      <c r="CJ698" s="29"/>
      <c r="CK698" s="29"/>
      <c r="CL698" s="29"/>
      <c r="CM698" s="29"/>
      <c r="CN698" s="29"/>
      <c r="CO698" s="29"/>
      <c r="CP698" s="29"/>
      <c r="CQ698" s="29"/>
      <c r="CR698" s="29"/>
      <c r="CS698" s="29"/>
      <c r="CT698" s="29"/>
      <c r="CU698" s="29"/>
      <c r="CV698" s="29"/>
      <c r="CW698" s="29"/>
      <c r="CX698" s="29"/>
      <c r="CY698" s="29"/>
      <c r="CZ698" s="29"/>
      <c r="DA698" s="29"/>
      <c r="DB698" s="29"/>
      <c r="DC698" s="29"/>
      <c r="DD698" s="29"/>
      <c r="DE698" s="29"/>
      <c r="DF698" s="29"/>
      <c r="DG698" s="31"/>
      <c r="DH698" s="29"/>
      <c r="DI698" s="29"/>
    </row>
    <row r="699" spans="1:113" ht="15.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30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30"/>
      <c r="AE699" s="29"/>
      <c r="AF699" s="29"/>
      <c r="AG699" s="29"/>
      <c r="AH699" s="29"/>
      <c r="AI699" s="29"/>
      <c r="AJ699" s="29"/>
      <c r="AK699" s="29"/>
      <c r="AL699" s="29"/>
      <c r="AM699" s="29"/>
      <c r="AN699" s="29"/>
      <c r="AO699" s="30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G699" s="29"/>
      <c r="BH699" s="29"/>
      <c r="BI699" s="29"/>
      <c r="BJ699" s="29"/>
      <c r="BK699" s="29"/>
      <c r="BL699" s="29"/>
      <c r="BM699" s="29"/>
      <c r="BN699" s="29"/>
      <c r="BO699" s="29"/>
      <c r="BP699" s="29"/>
      <c r="BQ699" s="29"/>
      <c r="BR699" s="29"/>
      <c r="BS699" s="29"/>
      <c r="BT699" s="29"/>
      <c r="BU699" s="29"/>
      <c r="BV699" s="29"/>
      <c r="BW699" s="29"/>
      <c r="BX699" s="29"/>
      <c r="BY699" s="29"/>
      <c r="BZ699" s="29"/>
      <c r="CA699" s="29"/>
      <c r="CB699" s="29"/>
      <c r="CC699" s="29"/>
      <c r="CD699" s="29"/>
      <c r="CE699" s="29"/>
      <c r="CF699" s="29"/>
      <c r="CG699" s="29"/>
      <c r="CH699" s="29"/>
      <c r="CI699" s="29"/>
      <c r="CJ699" s="29"/>
      <c r="CK699" s="29"/>
      <c r="CL699" s="29"/>
      <c r="CM699" s="29"/>
      <c r="CN699" s="29"/>
      <c r="CO699" s="29"/>
      <c r="CP699" s="29"/>
      <c r="CQ699" s="29"/>
      <c r="CR699" s="29"/>
      <c r="CS699" s="29"/>
      <c r="CT699" s="29"/>
      <c r="CU699" s="29"/>
      <c r="CV699" s="29"/>
      <c r="CW699" s="29"/>
      <c r="CX699" s="29"/>
      <c r="CY699" s="29"/>
      <c r="CZ699" s="29"/>
      <c r="DA699" s="29"/>
      <c r="DB699" s="29"/>
      <c r="DC699" s="29"/>
      <c r="DD699" s="29"/>
      <c r="DE699" s="29"/>
      <c r="DF699" s="29"/>
      <c r="DG699" s="31"/>
      <c r="DH699" s="29"/>
      <c r="DI699" s="29"/>
    </row>
    <row r="700" spans="1:113" ht="15.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30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30"/>
      <c r="AE700" s="29"/>
      <c r="AF700" s="29"/>
      <c r="AG700" s="29"/>
      <c r="AH700" s="29"/>
      <c r="AI700" s="29"/>
      <c r="AJ700" s="29"/>
      <c r="AK700" s="29"/>
      <c r="AL700" s="29"/>
      <c r="AM700" s="29"/>
      <c r="AN700" s="29"/>
      <c r="AO700" s="30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G700" s="29"/>
      <c r="BH700" s="29"/>
      <c r="BI700" s="29"/>
      <c r="BJ700" s="29"/>
      <c r="BK700" s="29"/>
      <c r="BL700" s="29"/>
      <c r="BM700" s="29"/>
      <c r="BN700" s="29"/>
      <c r="BO700" s="29"/>
      <c r="BP700" s="29"/>
      <c r="BQ700" s="29"/>
      <c r="BR700" s="29"/>
      <c r="BS700" s="29"/>
      <c r="BT700" s="29"/>
      <c r="BU700" s="29"/>
      <c r="BV700" s="29"/>
      <c r="BW700" s="29"/>
      <c r="BX700" s="29"/>
      <c r="BY700" s="29"/>
      <c r="BZ700" s="29"/>
      <c r="CA700" s="29"/>
      <c r="CB700" s="29"/>
      <c r="CC700" s="29"/>
      <c r="CD700" s="29"/>
      <c r="CE700" s="29"/>
      <c r="CF700" s="29"/>
      <c r="CG700" s="29"/>
      <c r="CH700" s="29"/>
      <c r="CI700" s="29"/>
      <c r="CJ700" s="29"/>
      <c r="CK700" s="29"/>
      <c r="CL700" s="29"/>
      <c r="CM700" s="29"/>
      <c r="CN700" s="29"/>
      <c r="CO700" s="29"/>
      <c r="CP700" s="29"/>
      <c r="CQ700" s="29"/>
      <c r="CR700" s="29"/>
      <c r="CS700" s="29"/>
      <c r="CT700" s="29"/>
      <c r="CU700" s="29"/>
      <c r="CV700" s="29"/>
      <c r="CW700" s="29"/>
      <c r="CX700" s="29"/>
      <c r="CY700" s="29"/>
      <c r="CZ700" s="29"/>
      <c r="DA700" s="29"/>
      <c r="DB700" s="29"/>
      <c r="DC700" s="29"/>
      <c r="DD700" s="29"/>
      <c r="DE700" s="29"/>
      <c r="DF700" s="29"/>
      <c r="DG700" s="31"/>
      <c r="DH700" s="29"/>
      <c r="DI700" s="29"/>
    </row>
    <row r="701" spans="1:113" ht="15.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30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30"/>
      <c r="AE701" s="29"/>
      <c r="AF701" s="29"/>
      <c r="AG701" s="29"/>
      <c r="AH701" s="29"/>
      <c r="AI701" s="29"/>
      <c r="AJ701" s="29"/>
      <c r="AK701" s="29"/>
      <c r="AL701" s="29"/>
      <c r="AM701" s="29"/>
      <c r="AN701" s="29"/>
      <c r="AO701" s="30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G701" s="29"/>
      <c r="BH701" s="29"/>
      <c r="BI701" s="29"/>
      <c r="BJ701" s="29"/>
      <c r="BK701" s="29"/>
      <c r="BL701" s="29"/>
      <c r="BM701" s="29"/>
      <c r="BN701" s="29"/>
      <c r="BO701" s="29"/>
      <c r="BP701" s="29"/>
      <c r="BQ701" s="29"/>
      <c r="BR701" s="29"/>
      <c r="BS701" s="29"/>
      <c r="BT701" s="29"/>
      <c r="BU701" s="29"/>
      <c r="BV701" s="29"/>
      <c r="BW701" s="29"/>
      <c r="BX701" s="29"/>
      <c r="BY701" s="29"/>
      <c r="BZ701" s="29"/>
      <c r="CA701" s="29"/>
      <c r="CB701" s="29"/>
      <c r="CC701" s="29"/>
      <c r="CD701" s="29"/>
      <c r="CE701" s="29"/>
      <c r="CF701" s="29"/>
      <c r="CG701" s="29"/>
      <c r="CH701" s="29"/>
      <c r="CI701" s="29"/>
      <c r="CJ701" s="29"/>
      <c r="CK701" s="29"/>
      <c r="CL701" s="29"/>
      <c r="CM701" s="29"/>
      <c r="CN701" s="29"/>
      <c r="CO701" s="29"/>
      <c r="CP701" s="29"/>
      <c r="CQ701" s="29"/>
      <c r="CR701" s="29"/>
      <c r="CS701" s="29"/>
      <c r="CT701" s="29"/>
      <c r="CU701" s="29"/>
      <c r="CV701" s="29"/>
      <c r="CW701" s="29"/>
      <c r="CX701" s="29"/>
      <c r="CY701" s="29"/>
      <c r="CZ701" s="29"/>
      <c r="DA701" s="29"/>
      <c r="DB701" s="29"/>
      <c r="DC701" s="29"/>
      <c r="DD701" s="29"/>
      <c r="DE701" s="29"/>
      <c r="DF701" s="29"/>
      <c r="DG701" s="31"/>
      <c r="DH701" s="29"/>
      <c r="DI701" s="29"/>
    </row>
    <row r="702" spans="1:113" ht="15.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30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30"/>
      <c r="AE702" s="29"/>
      <c r="AF702" s="29"/>
      <c r="AG702" s="29"/>
      <c r="AH702" s="29"/>
      <c r="AI702" s="29"/>
      <c r="AJ702" s="29"/>
      <c r="AK702" s="29"/>
      <c r="AL702" s="29"/>
      <c r="AM702" s="29"/>
      <c r="AN702" s="29"/>
      <c r="AO702" s="30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G702" s="29"/>
      <c r="BH702" s="29"/>
      <c r="BI702" s="29"/>
      <c r="BJ702" s="29"/>
      <c r="BK702" s="29"/>
      <c r="BL702" s="29"/>
      <c r="BM702" s="29"/>
      <c r="BN702" s="29"/>
      <c r="BO702" s="29"/>
      <c r="BP702" s="29"/>
      <c r="BQ702" s="29"/>
      <c r="BR702" s="29"/>
      <c r="BS702" s="29"/>
      <c r="BT702" s="29"/>
      <c r="BU702" s="29"/>
      <c r="BV702" s="29"/>
      <c r="BW702" s="29"/>
      <c r="BX702" s="29"/>
      <c r="BY702" s="29"/>
      <c r="BZ702" s="29"/>
      <c r="CA702" s="29"/>
      <c r="CB702" s="29"/>
      <c r="CC702" s="29"/>
      <c r="CD702" s="29"/>
      <c r="CE702" s="29"/>
      <c r="CF702" s="29"/>
      <c r="CG702" s="29"/>
      <c r="CH702" s="29"/>
      <c r="CI702" s="29"/>
      <c r="CJ702" s="29"/>
      <c r="CK702" s="29"/>
      <c r="CL702" s="29"/>
      <c r="CM702" s="29"/>
      <c r="CN702" s="29"/>
      <c r="CO702" s="29"/>
      <c r="CP702" s="29"/>
      <c r="CQ702" s="29"/>
      <c r="CR702" s="29"/>
      <c r="CS702" s="29"/>
      <c r="CT702" s="29"/>
      <c r="CU702" s="29"/>
      <c r="CV702" s="29"/>
      <c r="CW702" s="29"/>
      <c r="CX702" s="29"/>
      <c r="CY702" s="29"/>
      <c r="CZ702" s="29"/>
      <c r="DA702" s="29"/>
      <c r="DB702" s="29"/>
      <c r="DC702" s="29"/>
      <c r="DD702" s="29"/>
      <c r="DE702" s="29"/>
      <c r="DF702" s="29"/>
      <c r="DG702" s="31"/>
      <c r="DH702" s="29"/>
      <c r="DI702" s="29"/>
    </row>
    <row r="703" spans="1:113" ht="15.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30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30"/>
      <c r="AE703" s="29"/>
      <c r="AF703" s="29"/>
      <c r="AG703" s="29"/>
      <c r="AH703" s="29"/>
      <c r="AI703" s="29"/>
      <c r="AJ703" s="29"/>
      <c r="AK703" s="29"/>
      <c r="AL703" s="29"/>
      <c r="AM703" s="29"/>
      <c r="AN703" s="29"/>
      <c r="AO703" s="30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G703" s="29"/>
      <c r="BH703" s="29"/>
      <c r="BI703" s="29"/>
      <c r="BJ703" s="29"/>
      <c r="BK703" s="29"/>
      <c r="BL703" s="29"/>
      <c r="BM703" s="29"/>
      <c r="BN703" s="29"/>
      <c r="BO703" s="29"/>
      <c r="BP703" s="29"/>
      <c r="BQ703" s="29"/>
      <c r="BR703" s="29"/>
      <c r="BS703" s="29"/>
      <c r="BT703" s="29"/>
      <c r="BU703" s="29"/>
      <c r="BV703" s="29"/>
      <c r="BW703" s="29"/>
      <c r="BX703" s="29"/>
      <c r="BY703" s="29"/>
      <c r="BZ703" s="29"/>
      <c r="CA703" s="29"/>
      <c r="CB703" s="29"/>
      <c r="CC703" s="29"/>
      <c r="CD703" s="29"/>
      <c r="CE703" s="29"/>
      <c r="CF703" s="29"/>
      <c r="CG703" s="29"/>
      <c r="CH703" s="29"/>
      <c r="CI703" s="29"/>
      <c r="CJ703" s="29"/>
      <c r="CK703" s="29"/>
      <c r="CL703" s="29"/>
      <c r="CM703" s="29"/>
      <c r="CN703" s="29"/>
      <c r="CO703" s="29"/>
      <c r="CP703" s="29"/>
      <c r="CQ703" s="29"/>
      <c r="CR703" s="29"/>
      <c r="CS703" s="29"/>
      <c r="CT703" s="29"/>
      <c r="CU703" s="29"/>
      <c r="CV703" s="29"/>
      <c r="CW703" s="29"/>
      <c r="CX703" s="29"/>
      <c r="CY703" s="29"/>
      <c r="CZ703" s="29"/>
      <c r="DA703" s="29"/>
      <c r="DB703" s="29"/>
      <c r="DC703" s="29"/>
      <c r="DD703" s="29"/>
      <c r="DE703" s="29"/>
      <c r="DF703" s="29"/>
      <c r="DG703" s="31"/>
      <c r="DH703" s="29"/>
      <c r="DI703" s="29"/>
    </row>
    <row r="704" spans="1:113" ht="15.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30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30"/>
      <c r="AE704" s="29"/>
      <c r="AF704" s="29"/>
      <c r="AG704" s="29"/>
      <c r="AH704" s="29"/>
      <c r="AI704" s="29"/>
      <c r="AJ704" s="29"/>
      <c r="AK704" s="29"/>
      <c r="AL704" s="29"/>
      <c r="AM704" s="29"/>
      <c r="AN704" s="29"/>
      <c r="AO704" s="30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G704" s="29"/>
      <c r="BH704" s="29"/>
      <c r="BI704" s="29"/>
      <c r="BJ704" s="29"/>
      <c r="BK704" s="29"/>
      <c r="BL704" s="29"/>
      <c r="BM704" s="29"/>
      <c r="BN704" s="29"/>
      <c r="BO704" s="29"/>
      <c r="BP704" s="29"/>
      <c r="BQ704" s="29"/>
      <c r="BR704" s="29"/>
      <c r="BS704" s="29"/>
      <c r="BT704" s="29"/>
      <c r="BU704" s="29"/>
      <c r="BV704" s="29"/>
      <c r="BW704" s="29"/>
      <c r="BX704" s="29"/>
      <c r="BY704" s="29"/>
      <c r="BZ704" s="29"/>
      <c r="CA704" s="29"/>
      <c r="CB704" s="29"/>
      <c r="CC704" s="29"/>
      <c r="CD704" s="29"/>
      <c r="CE704" s="29"/>
      <c r="CF704" s="29"/>
      <c r="CG704" s="29"/>
      <c r="CH704" s="29"/>
      <c r="CI704" s="29"/>
      <c r="CJ704" s="29"/>
      <c r="CK704" s="29"/>
      <c r="CL704" s="29"/>
      <c r="CM704" s="29"/>
      <c r="CN704" s="29"/>
      <c r="CO704" s="29"/>
      <c r="CP704" s="29"/>
      <c r="CQ704" s="29"/>
      <c r="CR704" s="29"/>
      <c r="CS704" s="29"/>
      <c r="CT704" s="29"/>
      <c r="CU704" s="29"/>
      <c r="CV704" s="29"/>
      <c r="CW704" s="29"/>
      <c r="CX704" s="29"/>
      <c r="CY704" s="29"/>
      <c r="CZ704" s="29"/>
      <c r="DA704" s="29"/>
      <c r="DB704" s="29"/>
      <c r="DC704" s="29"/>
      <c r="DD704" s="29"/>
      <c r="DE704" s="29"/>
      <c r="DF704" s="29"/>
      <c r="DG704" s="31"/>
      <c r="DH704" s="29"/>
      <c r="DI704" s="29"/>
    </row>
    <row r="705" spans="1:113" ht="15.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30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30"/>
      <c r="AE705" s="29"/>
      <c r="AF705" s="29"/>
      <c r="AG705" s="29"/>
      <c r="AH705" s="29"/>
      <c r="AI705" s="29"/>
      <c r="AJ705" s="29"/>
      <c r="AK705" s="29"/>
      <c r="AL705" s="29"/>
      <c r="AM705" s="29"/>
      <c r="AN705" s="29"/>
      <c r="AO705" s="30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G705" s="29"/>
      <c r="BH705" s="29"/>
      <c r="BI705" s="29"/>
      <c r="BJ705" s="29"/>
      <c r="BK705" s="29"/>
      <c r="BL705" s="29"/>
      <c r="BM705" s="29"/>
      <c r="BN705" s="29"/>
      <c r="BO705" s="29"/>
      <c r="BP705" s="29"/>
      <c r="BQ705" s="29"/>
      <c r="BR705" s="29"/>
      <c r="BS705" s="29"/>
      <c r="BT705" s="29"/>
      <c r="BU705" s="29"/>
      <c r="BV705" s="29"/>
      <c r="BW705" s="29"/>
      <c r="BX705" s="29"/>
      <c r="BY705" s="29"/>
      <c r="BZ705" s="29"/>
      <c r="CA705" s="29"/>
      <c r="CB705" s="29"/>
      <c r="CC705" s="29"/>
      <c r="CD705" s="29"/>
      <c r="CE705" s="29"/>
      <c r="CF705" s="29"/>
      <c r="CG705" s="29"/>
      <c r="CH705" s="29"/>
      <c r="CI705" s="29"/>
      <c r="CJ705" s="29"/>
      <c r="CK705" s="29"/>
      <c r="CL705" s="29"/>
      <c r="CM705" s="29"/>
      <c r="CN705" s="29"/>
      <c r="CO705" s="29"/>
      <c r="CP705" s="29"/>
      <c r="CQ705" s="29"/>
      <c r="CR705" s="29"/>
      <c r="CS705" s="29"/>
      <c r="CT705" s="29"/>
      <c r="CU705" s="29"/>
      <c r="CV705" s="29"/>
      <c r="CW705" s="29"/>
      <c r="CX705" s="29"/>
      <c r="CY705" s="29"/>
      <c r="CZ705" s="29"/>
      <c r="DA705" s="29"/>
      <c r="DB705" s="29"/>
      <c r="DC705" s="29"/>
      <c r="DD705" s="29"/>
      <c r="DE705" s="29"/>
      <c r="DF705" s="29"/>
      <c r="DG705" s="31"/>
      <c r="DH705" s="29"/>
      <c r="DI705" s="29"/>
    </row>
    <row r="706" spans="1:113" ht="15.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30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30"/>
      <c r="AE706" s="29"/>
      <c r="AF706" s="29"/>
      <c r="AG706" s="29"/>
      <c r="AH706" s="29"/>
      <c r="AI706" s="29"/>
      <c r="AJ706" s="29"/>
      <c r="AK706" s="29"/>
      <c r="AL706" s="29"/>
      <c r="AM706" s="29"/>
      <c r="AN706" s="29"/>
      <c r="AO706" s="30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G706" s="29"/>
      <c r="BH706" s="29"/>
      <c r="BI706" s="29"/>
      <c r="BJ706" s="29"/>
      <c r="BK706" s="29"/>
      <c r="BL706" s="29"/>
      <c r="BM706" s="29"/>
      <c r="BN706" s="29"/>
      <c r="BO706" s="29"/>
      <c r="BP706" s="29"/>
      <c r="BQ706" s="29"/>
      <c r="BR706" s="29"/>
      <c r="BS706" s="29"/>
      <c r="BT706" s="29"/>
      <c r="BU706" s="29"/>
      <c r="BV706" s="29"/>
      <c r="BW706" s="29"/>
      <c r="BX706" s="29"/>
      <c r="BY706" s="29"/>
      <c r="BZ706" s="29"/>
      <c r="CA706" s="29"/>
      <c r="CB706" s="29"/>
      <c r="CC706" s="29"/>
      <c r="CD706" s="29"/>
      <c r="CE706" s="29"/>
      <c r="CF706" s="29"/>
      <c r="CG706" s="29"/>
      <c r="CH706" s="29"/>
      <c r="CI706" s="29"/>
      <c r="CJ706" s="29"/>
      <c r="CK706" s="29"/>
      <c r="CL706" s="29"/>
      <c r="CM706" s="29"/>
      <c r="CN706" s="29"/>
      <c r="CO706" s="29"/>
      <c r="CP706" s="29"/>
      <c r="CQ706" s="29"/>
      <c r="CR706" s="29"/>
      <c r="CS706" s="29"/>
      <c r="CT706" s="29"/>
      <c r="CU706" s="29"/>
      <c r="CV706" s="29"/>
      <c r="CW706" s="29"/>
      <c r="CX706" s="29"/>
      <c r="CY706" s="29"/>
      <c r="CZ706" s="29"/>
      <c r="DA706" s="29"/>
      <c r="DB706" s="29"/>
      <c r="DC706" s="29"/>
      <c r="DD706" s="29"/>
      <c r="DE706" s="29"/>
      <c r="DF706" s="29"/>
      <c r="DG706" s="31"/>
      <c r="DH706" s="29"/>
      <c r="DI706" s="29"/>
    </row>
    <row r="707" spans="1:113" ht="15.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30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30"/>
      <c r="AE707" s="29"/>
      <c r="AF707" s="29"/>
      <c r="AG707" s="29"/>
      <c r="AH707" s="29"/>
      <c r="AI707" s="29"/>
      <c r="AJ707" s="29"/>
      <c r="AK707" s="29"/>
      <c r="AL707" s="29"/>
      <c r="AM707" s="29"/>
      <c r="AN707" s="29"/>
      <c r="AO707" s="30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G707" s="29"/>
      <c r="BH707" s="29"/>
      <c r="BI707" s="29"/>
      <c r="BJ707" s="29"/>
      <c r="BK707" s="29"/>
      <c r="BL707" s="29"/>
      <c r="BM707" s="29"/>
      <c r="BN707" s="29"/>
      <c r="BO707" s="29"/>
      <c r="BP707" s="29"/>
      <c r="BQ707" s="29"/>
      <c r="BR707" s="29"/>
      <c r="BS707" s="29"/>
      <c r="BT707" s="29"/>
      <c r="BU707" s="29"/>
      <c r="BV707" s="29"/>
      <c r="BW707" s="29"/>
      <c r="BX707" s="29"/>
      <c r="BY707" s="29"/>
      <c r="BZ707" s="29"/>
      <c r="CA707" s="29"/>
      <c r="CB707" s="29"/>
      <c r="CC707" s="29"/>
      <c r="CD707" s="29"/>
      <c r="CE707" s="29"/>
      <c r="CF707" s="29"/>
      <c r="CG707" s="29"/>
      <c r="CH707" s="29"/>
      <c r="CI707" s="29"/>
      <c r="CJ707" s="29"/>
      <c r="CK707" s="29"/>
      <c r="CL707" s="29"/>
      <c r="CM707" s="29"/>
      <c r="CN707" s="29"/>
      <c r="CO707" s="29"/>
      <c r="CP707" s="29"/>
      <c r="CQ707" s="29"/>
      <c r="CR707" s="29"/>
      <c r="CS707" s="29"/>
      <c r="CT707" s="29"/>
      <c r="CU707" s="29"/>
      <c r="CV707" s="29"/>
      <c r="CW707" s="29"/>
      <c r="CX707" s="29"/>
      <c r="CY707" s="29"/>
      <c r="CZ707" s="29"/>
      <c r="DA707" s="29"/>
      <c r="DB707" s="29"/>
      <c r="DC707" s="29"/>
      <c r="DD707" s="29"/>
      <c r="DE707" s="29"/>
      <c r="DF707" s="29"/>
      <c r="DG707" s="31"/>
      <c r="DH707" s="29"/>
      <c r="DI707" s="29"/>
    </row>
    <row r="708" spans="1:113" ht="15.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30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30"/>
      <c r="AE708" s="29"/>
      <c r="AF708" s="29"/>
      <c r="AG708" s="29"/>
      <c r="AH708" s="29"/>
      <c r="AI708" s="29"/>
      <c r="AJ708" s="29"/>
      <c r="AK708" s="29"/>
      <c r="AL708" s="29"/>
      <c r="AM708" s="29"/>
      <c r="AN708" s="29"/>
      <c r="AO708" s="30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G708" s="29"/>
      <c r="BH708" s="29"/>
      <c r="BI708" s="29"/>
      <c r="BJ708" s="29"/>
      <c r="BK708" s="29"/>
      <c r="BL708" s="29"/>
      <c r="BM708" s="29"/>
      <c r="BN708" s="29"/>
      <c r="BO708" s="29"/>
      <c r="BP708" s="29"/>
      <c r="BQ708" s="29"/>
      <c r="BR708" s="29"/>
      <c r="BS708" s="29"/>
      <c r="BT708" s="29"/>
      <c r="BU708" s="29"/>
      <c r="BV708" s="29"/>
      <c r="BW708" s="29"/>
      <c r="BX708" s="29"/>
      <c r="BY708" s="29"/>
      <c r="BZ708" s="29"/>
      <c r="CA708" s="29"/>
      <c r="CB708" s="29"/>
      <c r="CC708" s="29"/>
      <c r="CD708" s="29"/>
      <c r="CE708" s="29"/>
      <c r="CF708" s="29"/>
      <c r="CG708" s="29"/>
      <c r="CH708" s="29"/>
      <c r="CI708" s="29"/>
      <c r="CJ708" s="29"/>
      <c r="CK708" s="29"/>
      <c r="CL708" s="29"/>
      <c r="CM708" s="29"/>
      <c r="CN708" s="29"/>
      <c r="CO708" s="29"/>
      <c r="CP708" s="29"/>
      <c r="CQ708" s="29"/>
      <c r="CR708" s="29"/>
      <c r="CS708" s="29"/>
      <c r="CT708" s="29"/>
      <c r="CU708" s="29"/>
      <c r="CV708" s="29"/>
      <c r="CW708" s="29"/>
      <c r="CX708" s="29"/>
      <c r="CY708" s="29"/>
      <c r="CZ708" s="29"/>
      <c r="DA708" s="29"/>
      <c r="DB708" s="29"/>
      <c r="DC708" s="29"/>
      <c r="DD708" s="29"/>
      <c r="DE708" s="29"/>
      <c r="DF708" s="29"/>
      <c r="DG708" s="31"/>
      <c r="DH708" s="29"/>
      <c r="DI708" s="29"/>
    </row>
    <row r="709" spans="1:113" ht="15.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30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30"/>
      <c r="AE709" s="29"/>
      <c r="AF709" s="29"/>
      <c r="AG709" s="29"/>
      <c r="AH709" s="29"/>
      <c r="AI709" s="29"/>
      <c r="AJ709" s="29"/>
      <c r="AK709" s="29"/>
      <c r="AL709" s="29"/>
      <c r="AM709" s="29"/>
      <c r="AN709" s="29"/>
      <c r="AO709" s="30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G709" s="29"/>
      <c r="BH709" s="29"/>
      <c r="BI709" s="29"/>
      <c r="BJ709" s="29"/>
      <c r="BK709" s="29"/>
      <c r="BL709" s="29"/>
      <c r="BM709" s="29"/>
      <c r="BN709" s="29"/>
      <c r="BO709" s="29"/>
      <c r="BP709" s="29"/>
      <c r="BQ709" s="29"/>
      <c r="BR709" s="29"/>
      <c r="BS709" s="29"/>
      <c r="BT709" s="29"/>
      <c r="BU709" s="29"/>
      <c r="BV709" s="29"/>
      <c r="BW709" s="29"/>
      <c r="BX709" s="29"/>
      <c r="BY709" s="29"/>
      <c r="BZ709" s="29"/>
      <c r="CA709" s="29"/>
      <c r="CB709" s="29"/>
      <c r="CC709" s="29"/>
      <c r="CD709" s="29"/>
      <c r="CE709" s="29"/>
      <c r="CF709" s="29"/>
      <c r="CG709" s="29"/>
      <c r="CH709" s="29"/>
      <c r="CI709" s="29"/>
      <c r="CJ709" s="29"/>
      <c r="CK709" s="29"/>
      <c r="CL709" s="29"/>
      <c r="CM709" s="29"/>
      <c r="CN709" s="29"/>
      <c r="CO709" s="29"/>
      <c r="CP709" s="29"/>
      <c r="CQ709" s="29"/>
      <c r="CR709" s="29"/>
      <c r="CS709" s="29"/>
      <c r="CT709" s="29"/>
      <c r="CU709" s="29"/>
      <c r="CV709" s="29"/>
      <c r="CW709" s="29"/>
      <c r="CX709" s="29"/>
      <c r="CY709" s="29"/>
      <c r="CZ709" s="29"/>
      <c r="DA709" s="29"/>
      <c r="DB709" s="29"/>
      <c r="DC709" s="29"/>
      <c r="DD709" s="29"/>
      <c r="DE709" s="29"/>
      <c r="DF709" s="29"/>
      <c r="DG709" s="31"/>
      <c r="DH709" s="29"/>
      <c r="DI709" s="29"/>
    </row>
    <row r="710" spans="1:113" ht="15.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30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30"/>
      <c r="AE710" s="29"/>
      <c r="AF710" s="29"/>
      <c r="AG710" s="29"/>
      <c r="AH710" s="29"/>
      <c r="AI710" s="29"/>
      <c r="AJ710" s="29"/>
      <c r="AK710" s="29"/>
      <c r="AL710" s="29"/>
      <c r="AM710" s="29"/>
      <c r="AN710" s="29"/>
      <c r="AO710" s="30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G710" s="29"/>
      <c r="BH710" s="29"/>
      <c r="BI710" s="29"/>
      <c r="BJ710" s="29"/>
      <c r="BK710" s="29"/>
      <c r="BL710" s="29"/>
      <c r="BM710" s="29"/>
      <c r="BN710" s="29"/>
      <c r="BO710" s="29"/>
      <c r="BP710" s="29"/>
      <c r="BQ710" s="29"/>
      <c r="BR710" s="29"/>
      <c r="BS710" s="29"/>
      <c r="BT710" s="29"/>
      <c r="BU710" s="29"/>
      <c r="BV710" s="29"/>
      <c r="BW710" s="29"/>
      <c r="BX710" s="29"/>
      <c r="BY710" s="29"/>
      <c r="BZ710" s="29"/>
      <c r="CA710" s="29"/>
      <c r="CB710" s="29"/>
      <c r="CC710" s="29"/>
      <c r="CD710" s="29"/>
      <c r="CE710" s="29"/>
      <c r="CF710" s="29"/>
      <c r="CG710" s="29"/>
      <c r="CH710" s="29"/>
      <c r="CI710" s="29"/>
      <c r="CJ710" s="29"/>
      <c r="CK710" s="29"/>
      <c r="CL710" s="29"/>
      <c r="CM710" s="29"/>
      <c r="CN710" s="29"/>
      <c r="CO710" s="29"/>
      <c r="CP710" s="29"/>
      <c r="CQ710" s="29"/>
      <c r="CR710" s="29"/>
      <c r="CS710" s="29"/>
      <c r="CT710" s="29"/>
      <c r="CU710" s="29"/>
      <c r="CV710" s="29"/>
      <c r="CW710" s="29"/>
      <c r="CX710" s="29"/>
      <c r="CY710" s="29"/>
      <c r="CZ710" s="29"/>
      <c r="DA710" s="29"/>
      <c r="DB710" s="29"/>
      <c r="DC710" s="29"/>
      <c r="DD710" s="29"/>
      <c r="DE710" s="29"/>
      <c r="DF710" s="29"/>
      <c r="DG710" s="31"/>
      <c r="DH710" s="29"/>
      <c r="DI710" s="29"/>
    </row>
    <row r="711" spans="1:113" ht="15.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30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30"/>
      <c r="AE711" s="29"/>
      <c r="AF711" s="29"/>
      <c r="AG711" s="29"/>
      <c r="AH711" s="29"/>
      <c r="AI711" s="29"/>
      <c r="AJ711" s="29"/>
      <c r="AK711" s="29"/>
      <c r="AL711" s="29"/>
      <c r="AM711" s="29"/>
      <c r="AN711" s="29"/>
      <c r="AO711" s="30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G711" s="29"/>
      <c r="BH711" s="29"/>
      <c r="BI711" s="29"/>
      <c r="BJ711" s="29"/>
      <c r="BK711" s="29"/>
      <c r="BL711" s="29"/>
      <c r="BM711" s="29"/>
      <c r="BN711" s="29"/>
      <c r="BO711" s="29"/>
      <c r="BP711" s="29"/>
      <c r="BQ711" s="29"/>
      <c r="BR711" s="29"/>
      <c r="BS711" s="29"/>
      <c r="BT711" s="29"/>
      <c r="BU711" s="29"/>
      <c r="BV711" s="29"/>
      <c r="BW711" s="29"/>
      <c r="BX711" s="29"/>
      <c r="BY711" s="29"/>
      <c r="BZ711" s="29"/>
      <c r="CA711" s="29"/>
      <c r="CB711" s="29"/>
      <c r="CC711" s="29"/>
      <c r="CD711" s="29"/>
      <c r="CE711" s="29"/>
      <c r="CF711" s="29"/>
      <c r="CG711" s="29"/>
      <c r="CH711" s="29"/>
      <c r="CI711" s="29"/>
      <c r="CJ711" s="29"/>
      <c r="CK711" s="29"/>
      <c r="CL711" s="29"/>
      <c r="CM711" s="29"/>
      <c r="CN711" s="29"/>
      <c r="CO711" s="29"/>
      <c r="CP711" s="29"/>
      <c r="CQ711" s="29"/>
      <c r="CR711" s="29"/>
      <c r="CS711" s="29"/>
      <c r="CT711" s="29"/>
      <c r="CU711" s="29"/>
      <c r="CV711" s="29"/>
      <c r="CW711" s="29"/>
      <c r="CX711" s="29"/>
      <c r="CY711" s="29"/>
      <c r="CZ711" s="29"/>
      <c r="DA711" s="29"/>
      <c r="DB711" s="29"/>
      <c r="DC711" s="29"/>
      <c r="DD711" s="29"/>
      <c r="DE711" s="29"/>
      <c r="DF711" s="29"/>
      <c r="DG711" s="31"/>
      <c r="DH711" s="29"/>
      <c r="DI711" s="29"/>
    </row>
    <row r="712" spans="1:113" ht="15.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30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30"/>
      <c r="AE712" s="29"/>
      <c r="AF712" s="29"/>
      <c r="AG712" s="29"/>
      <c r="AH712" s="29"/>
      <c r="AI712" s="29"/>
      <c r="AJ712" s="29"/>
      <c r="AK712" s="29"/>
      <c r="AL712" s="29"/>
      <c r="AM712" s="29"/>
      <c r="AN712" s="29"/>
      <c r="AO712" s="30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G712" s="29"/>
      <c r="BH712" s="29"/>
      <c r="BI712" s="29"/>
      <c r="BJ712" s="29"/>
      <c r="BK712" s="29"/>
      <c r="BL712" s="29"/>
      <c r="BM712" s="29"/>
      <c r="BN712" s="29"/>
      <c r="BO712" s="29"/>
      <c r="BP712" s="29"/>
      <c r="BQ712" s="29"/>
      <c r="BR712" s="29"/>
      <c r="BS712" s="29"/>
      <c r="BT712" s="29"/>
      <c r="BU712" s="29"/>
      <c r="BV712" s="29"/>
      <c r="BW712" s="29"/>
      <c r="BX712" s="29"/>
      <c r="BY712" s="29"/>
      <c r="BZ712" s="29"/>
      <c r="CA712" s="29"/>
      <c r="CB712" s="29"/>
      <c r="CC712" s="29"/>
      <c r="CD712" s="29"/>
      <c r="CE712" s="29"/>
      <c r="CF712" s="29"/>
      <c r="CG712" s="29"/>
      <c r="CH712" s="29"/>
      <c r="CI712" s="29"/>
      <c r="CJ712" s="29"/>
      <c r="CK712" s="29"/>
      <c r="CL712" s="29"/>
      <c r="CM712" s="29"/>
      <c r="CN712" s="29"/>
      <c r="CO712" s="29"/>
      <c r="CP712" s="29"/>
      <c r="CQ712" s="29"/>
      <c r="CR712" s="29"/>
      <c r="CS712" s="29"/>
      <c r="CT712" s="29"/>
      <c r="CU712" s="29"/>
      <c r="CV712" s="29"/>
      <c r="CW712" s="29"/>
      <c r="CX712" s="29"/>
      <c r="CY712" s="29"/>
      <c r="CZ712" s="29"/>
      <c r="DA712" s="29"/>
      <c r="DB712" s="29"/>
      <c r="DC712" s="29"/>
      <c r="DD712" s="29"/>
      <c r="DE712" s="29"/>
      <c r="DF712" s="29"/>
      <c r="DG712" s="31"/>
      <c r="DH712" s="29"/>
      <c r="DI712" s="29"/>
    </row>
    <row r="713" spans="1:113" ht="15.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30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30"/>
      <c r="AE713" s="29"/>
      <c r="AF713" s="29"/>
      <c r="AG713" s="29"/>
      <c r="AH713" s="29"/>
      <c r="AI713" s="29"/>
      <c r="AJ713" s="29"/>
      <c r="AK713" s="29"/>
      <c r="AL713" s="29"/>
      <c r="AM713" s="29"/>
      <c r="AN713" s="29"/>
      <c r="AO713" s="30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G713" s="29"/>
      <c r="BH713" s="29"/>
      <c r="BI713" s="29"/>
      <c r="BJ713" s="29"/>
      <c r="BK713" s="29"/>
      <c r="BL713" s="29"/>
      <c r="BM713" s="29"/>
      <c r="BN713" s="29"/>
      <c r="BO713" s="29"/>
      <c r="BP713" s="29"/>
      <c r="BQ713" s="29"/>
      <c r="BR713" s="29"/>
      <c r="BS713" s="29"/>
      <c r="BT713" s="29"/>
      <c r="BU713" s="29"/>
      <c r="BV713" s="29"/>
      <c r="BW713" s="29"/>
      <c r="BX713" s="29"/>
      <c r="BY713" s="29"/>
      <c r="BZ713" s="29"/>
      <c r="CA713" s="29"/>
      <c r="CB713" s="29"/>
      <c r="CC713" s="29"/>
      <c r="CD713" s="29"/>
      <c r="CE713" s="29"/>
      <c r="CF713" s="29"/>
      <c r="CG713" s="29"/>
      <c r="CH713" s="29"/>
      <c r="CI713" s="29"/>
      <c r="CJ713" s="29"/>
      <c r="CK713" s="29"/>
      <c r="CL713" s="29"/>
      <c r="CM713" s="29"/>
      <c r="CN713" s="29"/>
      <c r="CO713" s="29"/>
      <c r="CP713" s="29"/>
      <c r="CQ713" s="29"/>
      <c r="CR713" s="29"/>
      <c r="CS713" s="29"/>
      <c r="CT713" s="29"/>
      <c r="CU713" s="29"/>
      <c r="CV713" s="29"/>
      <c r="CW713" s="29"/>
      <c r="CX713" s="29"/>
      <c r="CY713" s="29"/>
      <c r="CZ713" s="29"/>
      <c r="DA713" s="29"/>
      <c r="DB713" s="29"/>
      <c r="DC713" s="29"/>
      <c r="DD713" s="29"/>
      <c r="DE713" s="29"/>
      <c r="DF713" s="29"/>
      <c r="DG713" s="31"/>
      <c r="DH713" s="29"/>
      <c r="DI713" s="29"/>
    </row>
    <row r="714" spans="1:113" ht="15.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30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30"/>
      <c r="AE714" s="29"/>
      <c r="AF714" s="29"/>
      <c r="AG714" s="29"/>
      <c r="AH714" s="29"/>
      <c r="AI714" s="29"/>
      <c r="AJ714" s="29"/>
      <c r="AK714" s="29"/>
      <c r="AL714" s="29"/>
      <c r="AM714" s="29"/>
      <c r="AN714" s="29"/>
      <c r="AO714" s="30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G714" s="29"/>
      <c r="BH714" s="29"/>
      <c r="BI714" s="29"/>
      <c r="BJ714" s="29"/>
      <c r="BK714" s="29"/>
      <c r="BL714" s="29"/>
      <c r="BM714" s="29"/>
      <c r="BN714" s="29"/>
      <c r="BO714" s="29"/>
      <c r="BP714" s="29"/>
      <c r="BQ714" s="29"/>
      <c r="BR714" s="29"/>
      <c r="BS714" s="29"/>
      <c r="BT714" s="29"/>
      <c r="BU714" s="29"/>
      <c r="BV714" s="29"/>
      <c r="BW714" s="29"/>
      <c r="BX714" s="29"/>
      <c r="BY714" s="29"/>
      <c r="BZ714" s="29"/>
      <c r="CA714" s="29"/>
      <c r="CB714" s="29"/>
      <c r="CC714" s="29"/>
      <c r="CD714" s="29"/>
      <c r="CE714" s="29"/>
      <c r="CF714" s="29"/>
      <c r="CG714" s="29"/>
      <c r="CH714" s="29"/>
      <c r="CI714" s="29"/>
      <c r="CJ714" s="29"/>
      <c r="CK714" s="29"/>
      <c r="CL714" s="29"/>
      <c r="CM714" s="29"/>
      <c r="CN714" s="29"/>
      <c r="CO714" s="29"/>
      <c r="CP714" s="29"/>
      <c r="CQ714" s="29"/>
      <c r="CR714" s="29"/>
      <c r="CS714" s="29"/>
      <c r="CT714" s="29"/>
      <c r="CU714" s="29"/>
      <c r="CV714" s="29"/>
      <c r="CW714" s="29"/>
      <c r="CX714" s="29"/>
      <c r="CY714" s="29"/>
      <c r="CZ714" s="29"/>
      <c r="DA714" s="29"/>
      <c r="DB714" s="29"/>
      <c r="DC714" s="29"/>
      <c r="DD714" s="29"/>
      <c r="DE714" s="29"/>
      <c r="DF714" s="29"/>
      <c r="DG714" s="31"/>
      <c r="DH714" s="29"/>
      <c r="DI714" s="29"/>
    </row>
    <row r="715" spans="1:113" ht="15.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30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30"/>
      <c r="AE715" s="29"/>
      <c r="AF715" s="29"/>
      <c r="AG715" s="29"/>
      <c r="AH715" s="29"/>
      <c r="AI715" s="29"/>
      <c r="AJ715" s="29"/>
      <c r="AK715" s="29"/>
      <c r="AL715" s="29"/>
      <c r="AM715" s="29"/>
      <c r="AN715" s="29"/>
      <c r="AO715" s="30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G715" s="29"/>
      <c r="BH715" s="29"/>
      <c r="BI715" s="29"/>
      <c r="BJ715" s="29"/>
      <c r="BK715" s="29"/>
      <c r="BL715" s="29"/>
      <c r="BM715" s="29"/>
      <c r="BN715" s="29"/>
      <c r="BO715" s="29"/>
      <c r="BP715" s="29"/>
      <c r="BQ715" s="29"/>
      <c r="BR715" s="29"/>
      <c r="BS715" s="29"/>
      <c r="BT715" s="29"/>
      <c r="BU715" s="29"/>
      <c r="BV715" s="29"/>
      <c r="BW715" s="29"/>
      <c r="BX715" s="29"/>
      <c r="BY715" s="29"/>
      <c r="BZ715" s="29"/>
      <c r="CA715" s="29"/>
      <c r="CB715" s="29"/>
      <c r="CC715" s="29"/>
      <c r="CD715" s="29"/>
      <c r="CE715" s="29"/>
      <c r="CF715" s="29"/>
      <c r="CG715" s="29"/>
      <c r="CH715" s="29"/>
      <c r="CI715" s="29"/>
      <c r="CJ715" s="29"/>
      <c r="CK715" s="29"/>
      <c r="CL715" s="29"/>
      <c r="CM715" s="29"/>
      <c r="CN715" s="29"/>
      <c r="CO715" s="29"/>
      <c r="CP715" s="29"/>
      <c r="CQ715" s="29"/>
      <c r="CR715" s="29"/>
      <c r="CS715" s="29"/>
      <c r="CT715" s="29"/>
      <c r="CU715" s="29"/>
      <c r="CV715" s="29"/>
      <c r="CW715" s="29"/>
      <c r="CX715" s="29"/>
      <c r="CY715" s="29"/>
      <c r="CZ715" s="29"/>
      <c r="DA715" s="29"/>
      <c r="DB715" s="29"/>
      <c r="DC715" s="29"/>
      <c r="DD715" s="29"/>
      <c r="DE715" s="29"/>
      <c r="DF715" s="29"/>
      <c r="DG715" s="31"/>
      <c r="DH715" s="29"/>
      <c r="DI715" s="29"/>
    </row>
    <row r="716" spans="1:113" ht="15.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30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30"/>
      <c r="AE716" s="29"/>
      <c r="AF716" s="29"/>
      <c r="AG716" s="29"/>
      <c r="AH716" s="29"/>
      <c r="AI716" s="29"/>
      <c r="AJ716" s="29"/>
      <c r="AK716" s="29"/>
      <c r="AL716" s="29"/>
      <c r="AM716" s="29"/>
      <c r="AN716" s="29"/>
      <c r="AO716" s="30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G716" s="29"/>
      <c r="BH716" s="29"/>
      <c r="BI716" s="29"/>
      <c r="BJ716" s="29"/>
      <c r="BK716" s="29"/>
      <c r="BL716" s="29"/>
      <c r="BM716" s="29"/>
      <c r="BN716" s="29"/>
      <c r="BO716" s="29"/>
      <c r="BP716" s="29"/>
      <c r="BQ716" s="29"/>
      <c r="BR716" s="29"/>
      <c r="BS716" s="29"/>
      <c r="BT716" s="29"/>
      <c r="BU716" s="29"/>
      <c r="BV716" s="29"/>
      <c r="BW716" s="29"/>
      <c r="BX716" s="29"/>
      <c r="BY716" s="29"/>
      <c r="BZ716" s="29"/>
      <c r="CA716" s="29"/>
      <c r="CB716" s="29"/>
      <c r="CC716" s="29"/>
      <c r="CD716" s="29"/>
      <c r="CE716" s="29"/>
      <c r="CF716" s="29"/>
      <c r="CG716" s="29"/>
      <c r="CH716" s="29"/>
      <c r="CI716" s="29"/>
      <c r="CJ716" s="29"/>
      <c r="CK716" s="29"/>
      <c r="CL716" s="29"/>
      <c r="CM716" s="29"/>
      <c r="CN716" s="29"/>
      <c r="CO716" s="29"/>
      <c r="CP716" s="29"/>
      <c r="CQ716" s="29"/>
      <c r="CR716" s="29"/>
      <c r="CS716" s="29"/>
      <c r="CT716" s="29"/>
      <c r="CU716" s="29"/>
      <c r="CV716" s="29"/>
      <c r="CW716" s="29"/>
      <c r="CX716" s="29"/>
      <c r="CY716" s="29"/>
      <c r="CZ716" s="29"/>
      <c r="DA716" s="29"/>
      <c r="DB716" s="29"/>
      <c r="DC716" s="29"/>
      <c r="DD716" s="29"/>
      <c r="DE716" s="29"/>
      <c r="DF716" s="29"/>
      <c r="DG716" s="31"/>
      <c r="DH716" s="29"/>
      <c r="DI716" s="29"/>
    </row>
    <row r="717" spans="1:113" ht="15.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30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30"/>
      <c r="AE717" s="29"/>
      <c r="AF717" s="29"/>
      <c r="AG717" s="29"/>
      <c r="AH717" s="29"/>
      <c r="AI717" s="29"/>
      <c r="AJ717" s="29"/>
      <c r="AK717" s="29"/>
      <c r="AL717" s="29"/>
      <c r="AM717" s="29"/>
      <c r="AN717" s="29"/>
      <c r="AO717" s="30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G717" s="29"/>
      <c r="BH717" s="29"/>
      <c r="BI717" s="29"/>
      <c r="BJ717" s="29"/>
      <c r="BK717" s="29"/>
      <c r="BL717" s="29"/>
      <c r="BM717" s="29"/>
      <c r="BN717" s="29"/>
      <c r="BO717" s="29"/>
      <c r="BP717" s="29"/>
      <c r="BQ717" s="29"/>
      <c r="BR717" s="29"/>
      <c r="BS717" s="29"/>
      <c r="BT717" s="29"/>
      <c r="BU717" s="29"/>
      <c r="BV717" s="29"/>
      <c r="BW717" s="29"/>
      <c r="BX717" s="29"/>
      <c r="BY717" s="29"/>
      <c r="BZ717" s="29"/>
      <c r="CA717" s="29"/>
      <c r="CB717" s="29"/>
      <c r="CC717" s="29"/>
      <c r="CD717" s="29"/>
      <c r="CE717" s="29"/>
      <c r="CF717" s="29"/>
      <c r="CG717" s="29"/>
      <c r="CH717" s="29"/>
      <c r="CI717" s="29"/>
      <c r="CJ717" s="29"/>
      <c r="CK717" s="29"/>
      <c r="CL717" s="29"/>
      <c r="CM717" s="29"/>
      <c r="CN717" s="29"/>
      <c r="CO717" s="29"/>
      <c r="CP717" s="29"/>
      <c r="CQ717" s="29"/>
      <c r="CR717" s="29"/>
      <c r="CS717" s="29"/>
      <c r="CT717" s="29"/>
      <c r="CU717" s="29"/>
      <c r="CV717" s="29"/>
      <c r="CW717" s="29"/>
      <c r="CX717" s="29"/>
      <c r="CY717" s="29"/>
      <c r="CZ717" s="29"/>
      <c r="DA717" s="29"/>
      <c r="DB717" s="29"/>
      <c r="DC717" s="29"/>
      <c r="DD717" s="29"/>
      <c r="DE717" s="29"/>
      <c r="DF717" s="29"/>
      <c r="DG717" s="31"/>
      <c r="DH717" s="29"/>
      <c r="DI717" s="29"/>
    </row>
    <row r="718" spans="1:113" ht="15.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30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30"/>
      <c r="AE718" s="29"/>
      <c r="AF718" s="29"/>
      <c r="AG718" s="29"/>
      <c r="AH718" s="29"/>
      <c r="AI718" s="29"/>
      <c r="AJ718" s="29"/>
      <c r="AK718" s="29"/>
      <c r="AL718" s="29"/>
      <c r="AM718" s="29"/>
      <c r="AN718" s="29"/>
      <c r="AO718" s="30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G718" s="29"/>
      <c r="BH718" s="29"/>
      <c r="BI718" s="29"/>
      <c r="BJ718" s="29"/>
      <c r="BK718" s="29"/>
      <c r="BL718" s="29"/>
      <c r="BM718" s="29"/>
      <c r="BN718" s="29"/>
      <c r="BO718" s="29"/>
      <c r="BP718" s="29"/>
      <c r="BQ718" s="29"/>
      <c r="BR718" s="29"/>
      <c r="BS718" s="29"/>
      <c r="BT718" s="29"/>
      <c r="BU718" s="29"/>
      <c r="BV718" s="29"/>
      <c r="BW718" s="29"/>
      <c r="BX718" s="29"/>
      <c r="BY718" s="29"/>
      <c r="BZ718" s="29"/>
      <c r="CA718" s="29"/>
      <c r="CB718" s="29"/>
      <c r="CC718" s="29"/>
      <c r="CD718" s="29"/>
      <c r="CE718" s="29"/>
      <c r="CF718" s="29"/>
      <c r="CG718" s="29"/>
      <c r="CH718" s="29"/>
      <c r="CI718" s="29"/>
      <c r="CJ718" s="29"/>
      <c r="CK718" s="29"/>
      <c r="CL718" s="29"/>
      <c r="CM718" s="29"/>
      <c r="CN718" s="29"/>
      <c r="CO718" s="29"/>
      <c r="CP718" s="29"/>
      <c r="CQ718" s="29"/>
      <c r="CR718" s="29"/>
      <c r="CS718" s="29"/>
      <c r="CT718" s="29"/>
      <c r="CU718" s="29"/>
      <c r="CV718" s="29"/>
      <c r="CW718" s="29"/>
      <c r="CX718" s="29"/>
      <c r="CY718" s="29"/>
      <c r="CZ718" s="29"/>
      <c r="DA718" s="29"/>
      <c r="DB718" s="29"/>
      <c r="DC718" s="29"/>
      <c r="DD718" s="29"/>
      <c r="DE718" s="29"/>
      <c r="DF718" s="29"/>
      <c r="DG718" s="31"/>
      <c r="DH718" s="29"/>
      <c r="DI718" s="29"/>
    </row>
    <row r="719" spans="1:113" ht="15.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30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30"/>
      <c r="AE719" s="29"/>
      <c r="AF719" s="29"/>
      <c r="AG719" s="29"/>
      <c r="AH719" s="29"/>
      <c r="AI719" s="29"/>
      <c r="AJ719" s="29"/>
      <c r="AK719" s="29"/>
      <c r="AL719" s="29"/>
      <c r="AM719" s="29"/>
      <c r="AN719" s="29"/>
      <c r="AO719" s="30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G719" s="29"/>
      <c r="BH719" s="29"/>
      <c r="BI719" s="29"/>
      <c r="BJ719" s="29"/>
      <c r="BK719" s="29"/>
      <c r="BL719" s="29"/>
      <c r="BM719" s="29"/>
      <c r="BN719" s="29"/>
      <c r="BO719" s="29"/>
      <c r="BP719" s="29"/>
      <c r="BQ719" s="29"/>
      <c r="BR719" s="29"/>
      <c r="BS719" s="29"/>
      <c r="BT719" s="29"/>
      <c r="BU719" s="29"/>
      <c r="BV719" s="29"/>
      <c r="BW719" s="29"/>
      <c r="BX719" s="29"/>
      <c r="BY719" s="29"/>
      <c r="BZ719" s="29"/>
      <c r="CA719" s="29"/>
      <c r="CB719" s="29"/>
      <c r="CC719" s="29"/>
      <c r="CD719" s="29"/>
      <c r="CE719" s="29"/>
      <c r="CF719" s="29"/>
      <c r="CG719" s="29"/>
      <c r="CH719" s="29"/>
      <c r="CI719" s="29"/>
      <c r="CJ719" s="29"/>
      <c r="CK719" s="29"/>
      <c r="CL719" s="29"/>
      <c r="CM719" s="29"/>
      <c r="CN719" s="29"/>
      <c r="CO719" s="29"/>
      <c r="CP719" s="29"/>
      <c r="CQ719" s="29"/>
      <c r="CR719" s="29"/>
      <c r="CS719" s="29"/>
      <c r="CT719" s="29"/>
      <c r="CU719" s="29"/>
      <c r="CV719" s="29"/>
      <c r="CW719" s="29"/>
      <c r="CX719" s="29"/>
      <c r="CY719" s="29"/>
      <c r="CZ719" s="29"/>
      <c r="DA719" s="29"/>
      <c r="DB719" s="29"/>
      <c r="DC719" s="29"/>
      <c r="DD719" s="29"/>
      <c r="DE719" s="29"/>
      <c r="DF719" s="29"/>
      <c r="DG719" s="31"/>
      <c r="DH719" s="29"/>
      <c r="DI719" s="29"/>
    </row>
    <row r="720" spans="1:113" ht="15.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30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30"/>
      <c r="AE720" s="29"/>
      <c r="AF720" s="29"/>
      <c r="AG720" s="29"/>
      <c r="AH720" s="29"/>
      <c r="AI720" s="29"/>
      <c r="AJ720" s="29"/>
      <c r="AK720" s="29"/>
      <c r="AL720" s="29"/>
      <c r="AM720" s="29"/>
      <c r="AN720" s="29"/>
      <c r="AO720" s="30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G720" s="29"/>
      <c r="BH720" s="29"/>
      <c r="BI720" s="29"/>
      <c r="BJ720" s="29"/>
      <c r="BK720" s="29"/>
      <c r="BL720" s="29"/>
      <c r="BM720" s="29"/>
      <c r="BN720" s="29"/>
      <c r="BO720" s="29"/>
      <c r="BP720" s="29"/>
      <c r="BQ720" s="29"/>
      <c r="BR720" s="29"/>
      <c r="BS720" s="29"/>
      <c r="BT720" s="29"/>
      <c r="BU720" s="29"/>
      <c r="BV720" s="29"/>
      <c r="BW720" s="29"/>
      <c r="BX720" s="29"/>
      <c r="BY720" s="29"/>
      <c r="BZ720" s="29"/>
      <c r="CA720" s="29"/>
      <c r="CB720" s="29"/>
      <c r="CC720" s="29"/>
      <c r="CD720" s="29"/>
      <c r="CE720" s="29"/>
      <c r="CF720" s="29"/>
      <c r="CG720" s="29"/>
      <c r="CH720" s="29"/>
      <c r="CI720" s="29"/>
      <c r="CJ720" s="29"/>
      <c r="CK720" s="29"/>
      <c r="CL720" s="29"/>
      <c r="CM720" s="29"/>
      <c r="CN720" s="29"/>
      <c r="CO720" s="29"/>
      <c r="CP720" s="29"/>
      <c r="CQ720" s="29"/>
      <c r="CR720" s="29"/>
      <c r="CS720" s="29"/>
      <c r="CT720" s="29"/>
      <c r="CU720" s="29"/>
      <c r="CV720" s="29"/>
      <c r="CW720" s="29"/>
      <c r="CX720" s="29"/>
      <c r="CY720" s="29"/>
      <c r="CZ720" s="29"/>
      <c r="DA720" s="29"/>
      <c r="DB720" s="29"/>
      <c r="DC720" s="29"/>
      <c r="DD720" s="29"/>
      <c r="DE720" s="29"/>
      <c r="DF720" s="29"/>
      <c r="DG720" s="31"/>
      <c r="DH720" s="29"/>
      <c r="DI720" s="29"/>
    </row>
    <row r="721" spans="1:113" ht="15.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30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30"/>
      <c r="AE721" s="29"/>
      <c r="AF721" s="29"/>
      <c r="AG721" s="29"/>
      <c r="AH721" s="29"/>
      <c r="AI721" s="29"/>
      <c r="AJ721" s="29"/>
      <c r="AK721" s="29"/>
      <c r="AL721" s="29"/>
      <c r="AM721" s="29"/>
      <c r="AN721" s="29"/>
      <c r="AO721" s="30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G721" s="29"/>
      <c r="BH721" s="29"/>
      <c r="BI721" s="29"/>
      <c r="BJ721" s="29"/>
      <c r="BK721" s="29"/>
      <c r="BL721" s="29"/>
      <c r="BM721" s="29"/>
      <c r="BN721" s="29"/>
      <c r="BO721" s="29"/>
      <c r="BP721" s="29"/>
      <c r="BQ721" s="29"/>
      <c r="BR721" s="29"/>
      <c r="BS721" s="29"/>
      <c r="BT721" s="29"/>
      <c r="BU721" s="29"/>
      <c r="BV721" s="29"/>
      <c r="BW721" s="29"/>
      <c r="BX721" s="29"/>
      <c r="BY721" s="29"/>
      <c r="BZ721" s="29"/>
      <c r="CA721" s="29"/>
      <c r="CB721" s="29"/>
      <c r="CC721" s="29"/>
      <c r="CD721" s="29"/>
      <c r="CE721" s="29"/>
      <c r="CF721" s="29"/>
      <c r="CG721" s="29"/>
      <c r="CH721" s="29"/>
      <c r="CI721" s="29"/>
      <c r="CJ721" s="29"/>
      <c r="CK721" s="29"/>
      <c r="CL721" s="29"/>
      <c r="CM721" s="29"/>
      <c r="CN721" s="29"/>
      <c r="CO721" s="29"/>
      <c r="CP721" s="29"/>
      <c r="CQ721" s="29"/>
      <c r="CR721" s="29"/>
      <c r="CS721" s="29"/>
      <c r="CT721" s="29"/>
      <c r="CU721" s="29"/>
      <c r="CV721" s="29"/>
      <c r="CW721" s="29"/>
      <c r="CX721" s="29"/>
      <c r="CY721" s="29"/>
      <c r="CZ721" s="29"/>
      <c r="DA721" s="29"/>
      <c r="DB721" s="29"/>
      <c r="DC721" s="29"/>
      <c r="DD721" s="29"/>
      <c r="DE721" s="29"/>
      <c r="DF721" s="29"/>
      <c r="DG721" s="31"/>
      <c r="DH721" s="29"/>
      <c r="DI721" s="29"/>
    </row>
    <row r="722" spans="1:113" ht="15.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30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30"/>
      <c r="AE722" s="29"/>
      <c r="AF722" s="29"/>
      <c r="AG722" s="29"/>
      <c r="AH722" s="29"/>
      <c r="AI722" s="29"/>
      <c r="AJ722" s="29"/>
      <c r="AK722" s="29"/>
      <c r="AL722" s="29"/>
      <c r="AM722" s="29"/>
      <c r="AN722" s="29"/>
      <c r="AO722" s="30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G722" s="29"/>
      <c r="BH722" s="29"/>
      <c r="BI722" s="29"/>
      <c r="BJ722" s="29"/>
      <c r="BK722" s="29"/>
      <c r="BL722" s="29"/>
      <c r="BM722" s="29"/>
      <c r="BN722" s="29"/>
      <c r="BO722" s="29"/>
      <c r="BP722" s="29"/>
      <c r="BQ722" s="29"/>
      <c r="BR722" s="29"/>
      <c r="BS722" s="29"/>
      <c r="BT722" s="29"/>
      <c r="BU722" s="29"/>
      <c r="BV722" s="29"/>
      <c r="BW722" s="29"/>
      <c r="BX722" s="29"/>
      <c r="BY722" s="29"/>
      <c r="BZ722" s="29"/>
      <c r="CA722" s="29"/>
      <c r="CB722" s="29"/>
      <c r="CC722" s="29"/>
      <c r="CD722" s="29"/>
      <c r="CE722" s="29"/>
      <c r="CF722" s="29"/>
      <c r="CG722" s="29"/>
      <c r="CH722" s="29"/>
      <c r="CI722" s="29"/>
      <c r="CJ722" s="29"/>
      <c r="CK722" s="29"/>
      <c r="CL722" s="29"/>
      <c r="CM722" s="29"/>
      <c r="CN722" s="29"/>
      <c r="CO722" s="29"/>
      <c r="CP722" s="29"/>
      <c r="CQ722" s="29"/>
      <c r="CR722" s="29"/>
      <c r="CS722" s="29"/>
      <c r="CT722" s="29"/>
      <c r="CU722" s="29"/>
      <c r="CV722" s="29"/>
      <c r="CW722" s="29"/>
      <c r="CX722" s="29"/>
      <c r="CY722" s="29"/>
      <c r="CZ722" s="29"/>
      <c r="DA722" s="29"/>
      <c r="DB722" s="29"/>
      <c r="DC722" s="29"/>
      <c r="DD722" s="29"/>
      <c r="DE722" s="29"/>
      <c r="DF722" s="29"/>
      <c r="DG722" s="31"/>
      <c r="DH722" s="29"/>
      <c r="DI722" s="29"/>
    </row>
    <row r="723" spans="1:113" ht="15.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30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30"/>
      <c r="AE723" s="29"/>
      <c r="AF723" s="29"/>
      <c r="AG723" s="29"/>
      <c r="AH723" s="29"/>
      <c r="AI723" s="29"/>
      <c r="AJ723" s="29"/>
      <c r="AK723" s="29"/>
      <c r="AL723" s="29"/>
      <c r="AM723" s="29"/>
      <c r="AN723" s="29"/>
      <c r="AO723" s="30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G723" s="29"/>
      <c r="BH723" s="29"/>
      <c r="BI723" s="29"/>
      <c r="BJ723" s="29"/>
      <c r="BK723" s="29"/>
      <c r="BL723" s="29"/>
      <c r="BM723" s="29"/>
      <c r="BN723" s="29"/>
      <c r="BO723" s="29"/>
      <c r="BP723" s="29"/>
      <c r="BQ723" s="29"/>
      <c r="BR723" s="29"/>
      <c r="BS723" s="29"/>
      <c r="BT723" s="29"/>
      <c r="BU723" s="29"/>
      <c r="BV723" s="29"/>
      <c r="BW723" s="29"/>
      <c r="BX723" s="29"/>
      <c r="BY723" s="29"/>
      <c r="BZ723" s="29"/>
      <c r="CA723" s="29"/>
      <c r="CB723" s="29"/>
      <c r="CC723" s="29"/>
      <c r="CD723" s="29"/>
      <c r="CE723" s="29"/>
      <c r="CF723" s="29"/>
      <c r="CG723" s="29"/>
      <c r="CH723" s="29"/>
      <c r="CI723" s="29"/>
      <c r="CJ723" s="29"/>
      <c r="CK723" s="29"/>
      <c r="CL723" s="29"/>
      <c r="CM723" s="29"/>
      <c r="CN723" s="29"/>
      <c r="CO723" s="29"/>
      <c r="CP723" s="29"/>
      <c r="CQ723" s="29"/>
      <c r="CR723" s="29"/>
      <c r="CS723" s="29"/>
      <c r="CT723" s="29"/>
      <c r="CU723" s="29"/>
      <c r="CV723" s="29"/>
      <c r="CW723" s="29"/>
      <c r="CX723" s="29"/>
      <c r="CY723" s="29"/>
      <c r="CZ723" s="29"/>
      <c r="DA723" s="29"/>
      <c r="DB723" s="29"/>
      <c r="DC723" s="29"/>
      <c r="DD723" s="29"/>
      <c r="DE723" s="29"/>
      <c r="DF723" s="29"/>
      <c r="DG723" s="31"/>
      <c r="DH723" s="29"/>
      <c r="DI723" s="29"/>
    </row>
    <row r="724" spans="1:113" ht="15.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30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30"/>
      <c r="AE724" s="29"/>
      <c r="AF724" s="29"/>
      <c r="AG724" s="29"/>
      <c r="AH724" s="29"/>
      <c r="AI724" s="29"/>
      <c r="AJ724" s="29"/>
      <c r="AK724" s="29"/>
      <c r="AL724" s="29"/>
      <c r="AM724" s="29"/>
      <c r="AN724" s="29"/>
      <c r="AO724" s="30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G724" s="29"/>
      <c r="BH724" s="29"/>
      <c r="BI724" s="29"/>
      <c r="BJ724" s="29"/>
      <c r="BK724" s="29"/>
      <c r="BL724" s="29"/>
      <c r="BM724" s="29"/>
      <c r="BN724" s="29"/>
      <c r="BO724" s="29"/>
      <c r="BP724" s="29"/>
      <c r="BQ724" s="29"/>
      <c r="BR724" s="29"/>
      <c r="BS724" s="29"/>
      <c r="BT724" s="29"/>
      <c r="BU724" s="29"/>
      <c r="BV724" s="29"/>
      <c r="BW724" s="29"/>
      <c r="BX724" s="29"/>
      <c r="BY724" s="29"/>
      <c r="BZ724" s="29"/>
      <c r="CA724" s="29"/>
      <c r="CB724" s="29"/>
      <c r="CC724" s="29"/>
      <c r="CD724" s="29"/>
      <c r="CE724" s="29"/>
      <c r="CF724" s="29"/>
      <c r="CG724" s="29"/>
      <c r="CH724" s="29"/>
      <c r="CI724" s="29"/>
      <c r="CJ724" s="29"/>
      <c r="CK724" s="29"/>
      <c r="CL724" s="29"/>
      <c r="CM724" s="29"/>
      <c r="CN724" s="29"/>
      <c r="CO724" s="29"/>
      <c r="CP724" s="29"/>
      <c r="CQ724" s="29"/>
      <c r="CR724" s="29"/>
      <c r="CS724" s="29"/>
      <c r="CT724" s="29"/>
      <c r="CU724" s="29"/>
      <c r="CV724" s="29"/>
      <c r="CW724" s="29"/>
      <c r="CX724" s="29"/>
      <c r="CY724" s="29"/>
      <c r="CZ724" s="29"/>
      <c r="DA724" s="29"/>
      <c r="DB724" s="29"/>
      <c r="DC724" s="29"/>
      <c r="DD724" s="29"/>
      <c r="DE724" s="29"/>
      <c r="DF724" s="29"/>
      <c r="DG724" s="31"/>
      <c r="DH724" s="29"/>
      <c r="DI724" s="29"/>
    </row>
    <row r="725" spans="1:113" ht="15.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30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30"/>
      <c r="AE725" s="29"/>
      <c r="AF725" s="29"/>
      <c r="AG725" s="29"/>
      <c r="AH725" s="29"/>
      <c r="AI725" s="29"/>
      <c r="AJ725" s="29"/>
      <c r="AK725" s="29"/>
      <c r="AL725" s="29"/>
      <c r="AM725" s="29"/>
      <c r="AN725" s="29"/>
      <c r="AO725" s="30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G725" s="29"/>
      <c r="BH725" s="29"/>
      <c r="BI725" s="29"/>
      <c r="BJ725" s="29"/>
      <c r="BK725" s="29"/>
      <c r="BL725" s="29"/>
      <c r="BM725" s="29"/>
      <c r="BN725" s="29"/>
      <c r="BO725" s="29"/>
      <c r="BP725" s="29"/>
      <c r="BQ725" s="29"/>
      <c r="BR725" s="29"/>
      <c r="BS725" s="29"/>
      <c r="BT725" s="29"/>
      <c r="BU725" s="29"/>
      <c r="BV725" s="29"/>
      <c r="BW725" s="29"/>
      <c r="BX725" s="29"/>
      <c r="BY725" s="29"/>
      <c r="BZ725" s="29"/>
      <c r="CA725" s="29"/>
      <c r="CB725" s="29"/>
      <c r="CC725" s="29"/>
      <c r="CD725" s="29"/>
      <c r="CE725" s="29"/>
      <c r="CF725" s="29"/>
      <c r="CG725" s="29"/>
      <c r="CH725" s="29"/>
      <c r="CI725" s="29"/>
      <c r="CJ725" s="29"/>
      <c r="CK725" s="29"/>
      <c r="CL725" s="29"/>
      <c r="CM725" s="29"/>
      <c r="CN725" s="29"/>
      <c r="CO725" s="29"/>
      <c r="CP725" s="29"/>
      <c r="CQ725" s="29"/>
      <c r="CR725" s="29"/>
      <c r="CS725" s="29"/>
      <c r="CT725" s="29"/>
      <c r="CU725" s="29"/>
      <c r="CV725" s="29"/>
      <c r="CW725" s="29"/>
      <c r="CX725" s="29"/>
      <c r="CY725" s="29"/>
      <c r="CZ725" s="29"/>
      <c r="DA725" s="29"/>
      <c r="DB725" s="29"/>
      <c r="DC725" s="29"/>
      <c r="DD725" s="29"/>
      <c r="DE725" s="29"/>
      <c r="DF725" s="29"/>
      <c r="DG725" s="31"/>
      <c r="DH725" s="29"/>
      <c r="DI725" s="29"/>
    </row>
    <row r="726" spans="1:113" ht="15.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30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30"/>
      <c r="AE726" s="29"/>
      <c r="AF726" s="29"/>
      <c r="AG726" s="29"/>
      <c r="AH726" s="29"/>
      <c r="AI726" s="29"/>
      <c r="AJ726" s="29"/>
      <c r="AK726" s="29"/>
      <c r="AL726" s="29"/>
      <c r="AM726" s="29"/>
      <c r="AN726" s="29"/>
      <c r="AO726" s="30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G726" s="29"/>
      <c r="BH726" s="29"/>
      <c r="BI726" s="29"/>
      <c r="BJ726" s="29"/>
      <c r="BK726" s="29"/>
      <c r="BL726" s="29"/>
      <c r="BM726" s="29"/>
      <c r="BN726" s="29"/>
      <c r="BO726" s="29"/>
      <c r="BP726" s="29"/>
      <c r="BQ726" s="29"/>
      <c r="BR726" s="29"/>
      <c r="BS726" s="29"/>
      <c r="BT726" s="29"/>
      <c r="BU726" s="29"/>
      <c r="BV726" s="29"/>
      <c r="BW726" s="29"/>
      <c r="BX726" s="29"/>
      <c r="BY726" s="29"/>
      <c r="BZ726" s="29"/>
      <c r="CA726" s="29"/>
      <c r="CB726" s="29"/>
      <c r="CC726" s="29"/>
      <c r="CD726" s="29"/>
      <c r="CE726" s="29"/>
      <c r="CF726" s="29"/>
      <c r="CG726" s="29"/>
      <c r="CH726" s="29"/>
      <c r="CI726" s="29"/>
      <c r="CJ726" s="29"/>
      <c r="CK726" s="29"/>
      <c r="CL726" s="29"/>
      <c r="CM726" s="29"/>
      <c r="CN726" s="29"/>
      <c r="CO726" s="29"/>
      <c r="CP726" s="29"/>
      <c r="CQ726" s="29"/>
      <c r="CR726" s="29"/>
      <c r="CS726" s="29"/>
      <c r="CT726" s="29"/>
      <c r="CU726" s="29"/>
      <c r="CV726" s="29"/>
      <c r="CW726" s="29"/>
      <c r="CX726" s="29"/>
      <c r="CY726" s="29"/>
      <c r="CZ726" s="29"/>
      <c r="DA726" s="29"/>
      <c r="DB726" s="29"/>
      <c r="DC726" s="29"/>
      <c r="DD726" s="29"/>
      <c r="DE726" s="29"/>
      <c r="DF726" s="29"/>
      <c r="DG726" s="31"/>
      <c r="DH726" s="29"/>
      <c r="DI726" s="29"/>
    </row>
    <row r="727" spans="1:113" ht="15.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30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30"/>
      <c r="AE727" s="29"/>
      <c r="AF727" s="29"/>
      <c r="AG727" s="29"/>
      <c r="AH727" s="29"/>
      <c r="AI727" s="29"/>
      <c r="AJ727" s="29"/>
      <c r="AK727" s="29"/>
      <c r="AL727" s="29"/>
      <c r="AM727" s="29"/>
      <c r="AN727" s="29"/>
      <c r="AO727" s="30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G727" s="29"/>
      <c r="BH727" s="29"/>
      <c r="BI727" s="29"/>
      <c r="BJ727" s="29"/>
      <c r="BK727" s="29"/>
      <c r="BL727" s="29"/>
      <c r="BM727" s="29"/>
      <c r="BN727" s="29"/>
      <c r="BO727" s="29"/>
      <c r="BP727" s="29"/>
      <c r="BQ727" s="29"/>
      <c r="BR727" s="29"/>
      <c r="BS727" s="29"/>
      <c r="BT727" s="29"/>
      <c r="BU727" s="29"/>
      <c r="BV727" s="29"/>
      <c r="BW727" s="29"/>
      <c r="BX727" s="29"/>
      <c r="BY727" s="29"/>
      <c r="BZ727" s="29"/>
      <c r="CA727" s="29"/>
      <c r="CB727" s="29"/>
      <c r="CC727" s="29"/>
      <c r="CD727" s="29"/>
      <c r="CE727" s="29"/>
      <c r="CF727" s="29"/>
      <c r="CG727" s="29"/>
      <c r="CH727" s="29"/>
      <c r="CI727" s="29"/>
      <c r="CJ727" s="29"/>
      <c r="CK727" s="29"/>
      <c r="CL727" s="29"/>
      <c r="CM727" s="29"/>
      <c r="CN727" s="29"/>
      <c r="CO727" s="29"/>
      <c r="CP727" s="29"/>
      <c r="CQ727" s="29"/>
      <c r="CR727" s="29"/>
      <c r="CS727" s="29"/>
      <c r="CT727" s="29"/>
      <c r="CU727" s="29"/>
      <c r="CV727" s="29"/>
      <c r="CW727" s="29"/>
      <c r="CX727" s="29"/>
      <c r="CY727" s="29"/>
      <c r="CZ727" s="29"/>
      <c r="DA727" s="29"/>
      <c r="DB727" s="29"/>
      <c r="DC727" s="29"/>
      <c r="DD727" s="29"/>
      <c r="DE727" s="29"/>
      <c r="DF727" s="29"/>
      <c r="DG727" s="31"/>
      <c r="DH727" s="29"/>
      <c r="DI727" s="29"/>
    </row>
    <row r="728" spans="1:113" ht="15.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30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30"/>
      <c r="AE728" s="29"/>
      <c r="AF728" s="29"/>
      <c r="AG728" s="29"/>
      <c r="AH728" s="29"/>
      <c r="AI728" s="29"/>
      <c r="AJ728" s="29"/>
      <c r="AK728" s="29"/>
      <c r="AL728" s="29"/>
      <c r="AM728" s="29"/>
      <c r="AN728" s="29"/>
      <c r="AO728" s="30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G728" s="29"/>
      <c r="BH728" s="29"/>
      <c r="BI728" s="29"/>
      <c r="BJ728" s="29"/>
      <c r="BK728" s="29"/>
      <c r="BL728" s="29"/>
      <c r="BM728" s="29"/>
      <c r="BN728" s="29"/>
      <c r="BO728" s="29"/>
      <c r="BP728" s="29"/>
      <c r="BQ728" s="29"/>
      <c r="BR728" s="29"/>
      <c r="BS728" s="29"/>
      <c r="BT728" s="29"/>
      <c r="BU728" s="29"/>
      <c r="BV728" s="29"/>
      <c r="BW728" s="29"/>
      <c r="BX728" s="29"/>
      <c r="BY728" s="29"/>
      <c r="BZ728" s="29"/>
      <c r="CA728" s="29"/>
      <c r="CB728" s="29"/>
      <c r="CC728" s="29"/>
      <c r="CD728" s="29"/>
      <c r="CE728" s="29"/>
      <c r="CF728" s="29"/>
      <c r="CG728" s="29"/>
      <c r="CH728" s="29"/>
      <c r="CI728" s="29"/>
      <c r="CJ728" s="29"/>
      <c r="CK728" s="29"/>
      <c r="CL728" s="29"/>
      <c r="CM728" s="29"/>
      <c r="CN728" s="29"/>
      <c r="CO728" s="29"/>
      <c r="CP728" s="29"/>
      <c r="CQ728" s="29"/>
      <c r="CR728" s="29"/>
      <c r="CS728" s="29"/>
      <c r="CT728" s="29"/>
      <c r="CU728" s="29"/>
      <c r="CV728" s="29"/>
      <c r="CW728" s="29"/>
      <c r="CX728" s="29"/>
      <c r="CY728" s="29"/>
      <c r="CZ728" s="29"/>
      <c r="DA728" s="29"/>
      <c r="DB728" s="29"/>
      <c r="DC728" s="29"/>
      <c r="DD728" s="29"/>
      <c r="DE728" s="29"/>
      <c r="DF728" s="29"/>
      <c r="DG728" s="31"/>
      <c r="DH728" s="29"/>
      <c r="DI728" s="29"/>
    </row>
    <row r="729" spans="1:113" ht="15.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30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30"/>
      <c r="AE729" s="29"/>
      <c r="AF729" s="29"/>
      <c r="AG729" s="29"/>
      <c r="AH729" s="29"/>
      <c r="AI729" s="29"/>
      <c r="AJ729" s="29"/>
      <c r="AK729" s="29"/>
      <c r="AL729" s="29"/>
      <c r="AM729" s="29"/>
      <c r="AN729" s="29"/>
      <c r="AO729" s="30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G729" s="29"/>
      <c r="BH729" s="29"/>
      <c r="BI729" s="29"/>
      <c r="BJ729" s="29"/>
      <c r="BK729" s="29"/>
      <c r="BL729" s="29"/>
      <c r="BM729" s="29"/>
      <c r="BN729" s="29"/>
      <c r="BO729" s="29"/>
      <c r="BP729" s="29"/>
      <c r="BQ729" s="29"/>
      <c r="BR729" s="29"/>
      <c r="BS729" s="29"/>
      <c r="BT729" s="29"/>
      <c r="BU729" s="29"/>
      <c r="BV729" s="29"/>
      <c r="BW729" s="29"/>
      <c r="BX729" s="29"/>
      <c r="BY729" s="29"/>
      <c r="BZ729" s="29"/>
      <c r="CA729" s="29"/>
      <c r="CB729" s="29"/>
      <c r="CC729" s="29"/>
      <c r="CD729" s="29"/>
      <c r="CE729" s="29"/>
      <c r="CF729" s="29"/>
      <c r="CG729" s="29"/>
      <c r="CH729" s="29"/>
      <c r="CI729" s="29"/>
      <c r="CJ729" s="29"/>
      <c r="CK729" s="29"/>
      <c r="CL729" s="29"/>
      <c r="CM729" s="29"/>
      <c r="CN729" s="29"/>
      <c r="CO729" s="29"/>
      <c r="CP729" s="29"/>
      <c r="CQ729" s="29"/>
      <c r="CR729" s="29"/>
      <c r="CS729" s="29"/>
      <c r="CT729" s="29"/>
      <c r="CU729" s="29"/>
      <c r="CV729" s="29"/>
      <c r="CW729" s="29"/>
      <c r="CX729" s="29"/>
      <c r="CY729" s="29"/>
      <c r="CZ729" s="29"/>
      <c r="DA729" s="29"/>
      <c r="DB729" s="29"/>
      <c r="DC729" s="29"/>
      <c r="DD729" s="29"/>
      <c r="DE729" s="29"/>
      <c r="DF729" s="29"/>
      <c r="DG729" s="31"/>
      <c r="DH729" s="29"/>
      <c r="DI729" s="29"/>
    </row>
    <row r="730" spans="1:113" ht="15.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30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30"/>
      <c r="AE730" s="29"/>
      <c r="AF730" s="29"/>
      <c r="AG730" s="29"/>
      <c r="AH730" s="29"/>
      <c r="AI730" s="29"/>
      <c r="AJ730" s="29"/>
      <c r="AK730" s="29"/>
      <c r="AL730" s="29"/>
      <c r="AM730" s="29"/>
      <c r="AN730" s="29"/>
      <c r="AO730" s="30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G730" s="29"/>
      <c r="BH730" s="29"/>
      <c r="BI730" s="29"/>
      <c r="BJ730" s="29"/>
      <c r="BK730" s="29"/>
      <c r="BL730" s="29"/>
      <c r="BM730" s="29"/>
      <c r="BN730" s="29"/>
      <c r="BO730" s="29"/>
      <c r="BP730" s="29"/>
      <c r="BQ730" s="29"/>
      <c r="BR730" s="29"/>
      <c r="BS730" s="29"/>
      <c r="BT730" s="29"/>
      <c r="BU730" s="29"/>
      <c r="BV730" s="29"/>
      <c r="BW730" s="29"/>
      <c r="BX730" s="29"/>
      <c r="BY730" s="29"/>
      <c r="BZ730" s="29"/>
      <c r="CA730" s="29"/>
      <c r="CB730" s="29"/>
      <c r="CC730" s="29"/>
      <c r="CD730" s="29"/>
      <c r="CE730" s="29"/>
      <c r="CF730" s="29"/>
      <c r="CG730" s="29"/>
      <c r="CH730" s="29"/>
      <c r="CI730" s="29"/>
      <c r="CJ730" s="29"/>
      <c r="CK730" s="29"/>
      <c r="CL730" s="29"/>
      <c r="CM730" s="29"/>
      <c r="CN730" s="29"/>
      <c r="CO730" s="29"/>
      <c r="CP730" s="29"/>
      <c r="CQ730" s="29"/>
      <c r="CR730" s="29"/>
      <c r="CS730" s="29"/>
      <c r="CT730" s="29"/>
      <c r="CU730" s="29"/>
      <c r="CV730" s="29"/>
      <c r="CW730" s="29"/>
      <c r="CX730" s="29"/>
      <c r="CY730" s="29"/>
      <c r="CZ730" s="29"/>
      <c r="DA730" s="29"/>
      <c r="DB730" s="29"/>
      <c r="DC730" s="29"/>
      <c r="DD730" s="29"/>
      <c r="DE730" s="29"/>
      <c r="DF730" s="29"/>
      <c r="DG730" s="31"/>
      <c r="DH730" s="29"/>
      <c r="DI730" s="29"/>
    </row>
    <row r="731" spans="1:113" ht="15.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30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30"/>
      <c r="AE731" s="29"/>
      <c r="AF731" s="29"/>
      <c r="AG731" s="29"/>
      <c r="AH731" s="29"/>
      <c r="AI731" s="29"/>
      <c r="AJ731" s="29"/>
      <c r="AK731" s="29"/>
      <c r="AL731" s="29"/>
      <c r="AM731" s="29"/>
      <c r="AN731" s="29"/>
      <c r="AO731" s="30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G731" s="29"/>
      <c r="BH731" s="29"/>
      <c r="BI731" s="29"/>
      <c r="BJ731" s="29"/>
      <c r="BK731" s="29"/>
      <c r="BL731" s="29"/>
      <c r="BM731" s="29"/>
      <c r="BN731" s="29"/>
      <c r="BO731" s="29"/>
      <c r="BP731" s="29"/>
      <c r="BQ731" s="29"/>
      <c r="BR731" s="29"/>
      <c r="BS731" s="29"/>
      <c r="BT731" s="29"/>
      <c r="BU731" s="29"/>
      <c r="BV731" s="29"/>
      <c r="BW731" s="29"/>
      <c r="BX731" s="29"/>
      <c r="BY731" s="29"/>
      <c r="BZ731" s="29"/>
      <c r="CA731" s="29"/>
      <c r="CB731" s="29"/>
      <c r="CC731" s="29"/>
      <c r="CD731" s="29"/>
      <c r="CE731" s="29"/>
      <c r="CF731" s="29"/>
      <c r="CG731" s="29"/>
      <c r="CH731" s="29"/>
      <c r="CI731" s="29"/>
      <c r="CJ731" s="29"/>
      <c r="CK731" s="29"/>
      <c r="CL731" s="29"/>
      <c r="CM731" s="29"/>
      <c r="CN731" s="29"/>
      <c r="CO731" s="29"/>
      <c r="CP731" s="29"/>
      <c r="CQ731" s="29"/>
      <c r="CR731" s="29"/>
      <c r="CS731" s="29"/>
      <c r="CT731" s="29"/>
      <c r="CU731" s="29"/>
      <c r="CV731" s="29"/>
      <c r="CW731" s="29"/>
      <c r="CX731" s="29"/>
      <c r="CY731" s="29"/>
      <c r="CZ731" s="29"/>
      <c r="DA731" s="29"/>
      <c r="DB731" s="29"/>
      <c r="DC731" s="29"/>
      <c r="DD731" s="29"/>
      <c r="DE731" s="29"/>
      <c r="DF731" s="29"/>
      <c r="DG731" s="31"/>
      <c r="DH731" s="29"/>
      <c r="DI731" s="29"/>
    </row>
    <row r="732" spans="1:113" ht="15.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30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30"/>
      <c r="AE732" s="29"/>
      <c r="AF732" s="29"/>
      <c r="AG732" s="29"/>
      <c r="AH732" s="29"/>
      <c r="AI732" s="29"/>
      <c r="AJ732" s="29"/>
      <c r="AK732" s="29"/>
      <c r="AL732" s="29"/>
      <c r="AM732" s="29"/>
      <c r="AN732" s="29"/>
      <c r="AO732" s="30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G732" s="29"/>
      <c r="BH732" s="29"/>
      <c r="BI732" s="29"/>
      <c r="BJ732" s="29"/>
      <c r="BK732" s="29"/>
      <c r="BL732" s="29"/>
      <c r="BM732" s="29"/>
      <c r="BN732" s="29"/>
      <c r="BO732" s="29"/>
      <c r="BP732" s="29"/>
      <c r="BQ732" s="29"/>
      <c r="BR732" s="29"/>
      <c r="BS732" s="29"/>
      <c r="BT732" s="29"/>
      <c r="BU732" s="29"/>
      <c r="BV732" s="29"/>
      <c r="BW732" s="29"/>
      <c r="BX732" s="29"/>
      <c r="BY732" s="29"/>
      <c r="BZ732" s="29"/>
      <c r="CA732" s="29"/>
      <c r="CB732" s="29"/>
      <c r="CC732" s="29"/>
      <c r="CD732" s="29"/>
      <c r="CE732" s="29"/>
      <c r="CF732" s="29"/>
      <c r="CG732" s="29"/>
      <c r="CH732" s="29"/>
      <c r="CI732" s="29"/>
      <c r="CJ732" s="29"/>
      <c r="CK732" s="29"/>
      <c r="CL732" s="29"/>
      <c r="CM732" s="29"/>
      <c r="CN732" s="29"/>
      <c r="CO732" s="29"/>
      <c r="CP732" s="29"/>
      <c r="CQ732" s="29"/>
      <c r="CR732" s="29"/>
      <c r="CS732" s="29"/>
      <c r="CT732" s="29"/>
      <c r="CU732" s="29"/>
      <c r="CV732" s="29"/>
      <c r="CW732" s="29"/>
      <c r="CX732" s="29"/>
      <c r="CY732" s="29"/>
      <c r="CZ732" s="29"/>
      <c r="DA732" s="29"/>
      <c r="DB732" s="29"/>
      <c r="DC732" s="29"/>
      <c r="DD732" s="29"/>
      <c r="DE732" s="29"/>
      <c r="DF732" s="29"/>
      <c r="DG732" s="31"/>
      <c r="DH732" s="29"/>
      <c r="DI732" s="29"/>
    </row>
    <row r="733" spans="1:113" ht="15.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30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30"/>
      <c r="AE733" s="29"/>
      <c r="AF733" s="29"/>
      <c r="AG733" s="29"/>
      <c r="AH733" s="29"/>
      <c r="AI733" s="29"/>
      <c r="AJ733" s="29"/>
      <c r="AK733" s="29"/>
      <c r="AL733" s="29"/>
      <c r="AM733" s="29"/>
      <c r="AN733" s="29"/>
      <c r="AO733" s="30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G733" s="29"/>
      <c r="BH733" s="29"/>
      <c r="BI733" s="29"/>
      <c r="BJ733" s="29"/>
      <c r="BK733" s="29"/>
      <c r="BL733" s="29"/>
      <c r="BM733" s="29"/>
      <c r="BN733" s="29"/>
      <c r="BO733" s="29"/>
      <c r="BP733" s="29"/>
      <c r="BQ733" s="29"/>
      <c r="BR733" s="29"/>
      <c r="BS733" s="29"/>
      <c r="BT733" s="29"/>
      <c r="BU733" s="29"/>
      <c r="BV733" s="29"/>
      <c r="BW733" s="29"/>
      <c r="BX733" s="29"/>
      <c r="BY733" s="29"/>
      <c r="BZ733" s="29"/>
      <c r="CA733" s="29"/>
      <c r="CB733" s="29"/>
      <c r="CC733" s="29"/>
      <c r="CD733" s="29"/>
      <c r="CE733" s="29"/>
      <c r="CF733" s="29"/>
      <c r="CG733" s="29"/>
      <c r="CH733" s="29"/>
      <c r="CI733" s="29"/>
      <c r="CJ733" s="29"/>
      <c r="CK733" s="29"/>
      <c r="CL733" s="29"/>
      <c r="CM733" s="29"/>
      <c r="CN733" s="29"/>
      <c r="CO733" s="29"/>
      <c r="CP733" s="29"/>
      <c r="CQ733" s="29"/>
      <c r="CR733" s="29"/>
      <c r="CS733" s="29"/>
      <c r="CT733" s="29"/>
      <c r="CU733" s="29"/>
      <c r="CV733" s="29"/>
      <c r="CW733" s="29"/>
      <c r="CX733" s="29"/>
      <c r="CY733" s="29"/>
      <c r="CZ733" s="29"/>
      <c r="DA733" s="29"/>
      <c r="DB733" s="29"/>
      <c r="DC733" s="29"/>
      <c r="DD733" s="29"/>
      <c r="DE733" s="29"/>
      <c r="DF733" s="29"/>
      <c r="DG733" s="31"/>
      <c r="DH733" s="29"/>
      <c r="DI733" s="29"/>
    </row>
    <row r="734" spans="1:113" ht="15.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30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30"/>
      <c r="AE734" s="29"/>
      <c r="AF734" s="29"/>
      <c r="AG734" s="29"/>
      <c r="AH734" s="29"/>
      <c r="AI734" s="29"/>
      <c r="AJ734" s="29"/>
      <c r="AK734" s="29"/>
      <c r="AL734" s="29"/>
      <c r="AM734" s="29"/>
      <c r="AN734" s="29"/>
      <c r="AO734" s="30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G734" s="29"/>
      <c r="BH734" s="29"/>
      <c r="BI734" s="29"/>
      <c r="BJ734" s="29"/>
      <c r="BK734" s="29"/>
      <c r="BL734" s="29"/>
      <c r="BM734" s="29"/>
      <c r="BN734" s="29"/>
      <c r="BO734" s="29"/>
      <c r="BP734" s="29"/>
      <c r="BQ734" s="29"/>
      <c r="BR734" s="29"/>
      <c r="BS734" s="29"/>
      <c r="BT734" s="29"/>
      <c r="BU734" s="29"/>
      <c r="BV734" s="29"/>
      <c r="BW734" s="29"/>
      <c r="BX734" s="29"/>
      <c r="BY734" s="29"/>
      <c r="BZ734" s="29"/>
      <c r="CA734" s="29"/>
      <c r="CB734" s="29"/>
      <c r="CC734" s="29"/>
      <c r="CD734" s="29"/>
      <c r="CE734" s="29"/>
      <c r="CF734" s="29"/>
      <c r="CG734" s="29"/>
      <c r="CH734" s="29"/>
      <c r="CI734" s="29"/>
      <c r="CJ734" s="29"/>
      <c r="CK734" s="29"/>
      <c r="CL734" s="29"/>
      <c r="CM734" s="29"/>
      <c r="CN734" s="29"/>
      <c r="CO734" s="29"/>
      <c r="CP734" s="29"/>
      <c r="CQ734" s="29"/>
      <c r="CR734" s="29"/>
      <c r="CS734" s="29"/>
      <c r="CT734" s="29"/>
      <c r="CU734" s="29"/>
      <c r="CV734" s="29"/>
      <c r="CW734" s="29"/>
      <c r="CX734" s="29"/>
      <c r="CY734" s="29"/>
      <c r="CZ734" s="29"/>
      <c r="DA734" s="29"/>
      <c r="DB734" s="29"/>
      <c r="DC734" s="29"/>
      <c r="DD734" s="29"/>
      <c r="DE734" s="29"/>
      <c r="DF734" s="29"/>
      <c r="DG734" s="31"/>
      <c r="DH734" s="29"/>
      <c r="DI734" s="29"/>
    </row>
    <row r="735" spans="1:113" ht="15.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30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30"/>
      <c r="AE735" s="29"/>
      <c r="AF735" s="29"/>
      <c r="AG735" s="29"/>
      <c r="AH735" s="29"/>
      <c r="AI735" s="29"/>
      <c r="AJ735" s="29"/>
      <c r="AK735" s="29"/>
      <c r="AL735" s="29"/>
      <c r="AM735" s="29"/>
      <c r="AN735" s="29"/>
      <c r="AO735" s="30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G735" s="29"/>
      <c r="BH735" s="29"/>
      <c r="BI735" s="29"/>
      <c r="BJ735" s="29"/>
      <c r="BK735" s="29"/>
      <c r="BL735" s="29"/>
      <c r="BM735" s="29"/>
      <c r="BN735" s="29"/>
      <c r="BO735" s="29"/>
      <c r="BP735" s="29"/>
      <c r="BQ735" s="29"/>
      <c r="BR735" s="29"/>
      <c r="BS735" s="29"/>
      <c r="BT735" s="29"/>
      <c r="BU735" s="29"/>
      <c r="BV735" s="29"/>
      <c r="BW735" s="29"/>
      <c r="BX735" s="29"/>
      <c r="BY735" s="29"/>
      <c r="BZ735" s="29"/>
      <c r="CA735" s="29"/>
      <c r="CB735" s="29"/>
      <c r="CC735" s="29"/>
      <c r="CD735" s="29"/>
      <c r="CE735" s="29"/>
      <c r="CF735" s="29"/>
      <c r="CG735" s="29"/>
      <c r="CH735" s="29"/>
      <c r="CI735" s="29"/>
      <c r="CJ735" s="29"/>
      <c r="CK735" s="29"/>
      <c r="CL735" s="29"/>
      <c r="CM735" s="29"/>
      <c r="CN735" s="29"/>
      <c r="CO735" s="29"/>
      <c r="CP735" s="29"/>
      <c r="CQ735" s="29"/>
      <c r="CR735" s="29"/>
      <c r="CS735" s="29"/>
      <c r="CT735" s="29"/>
      <c r="CU735" s="29"/>
      <c r="CV735" s="29"/>
      <c r="CW735" s="29"/>
      <c r="CX735" s="29"/>
      <c r="CY735" s="29"/>
      <c r="CZ735" s="29"/>
      <c r="DA735" s="29"/>
      <c r="DB735" s="29"/>
      <c r="DC735" s="29"/>
      <c r="DD735" s="29"/>
      <c r="DE735" s="29"/>
      <c r="DF735" s="29"/>
      <c r="DG735" s="31"/>
      <c r="DH735" s="29"/>
      <c r="DI735" s="29"/>
    </row>
    <row r="736" spans="1:113" ht="15.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30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30"/>
      <c r="AE736" s="29"/>
      <c r="AF736" s="29"/>
      <c r="AG736" s="29"/>
      <c r="AH736" s="29"/>
      <c r="AI736" s="29"/>
      <c r="AJ736" s="29"/>
      <c r="AK736" s="29"/>
      <c r="AL736" s="29"/>
      <c r="AM736" s="29"/>
      <c r="AN736" s="29"/>
      <c r="AO736" s="30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G736" s="29"/>
      <c r="BH736" s="29"/>
      <c r="BI736" s="29"/>
      <c r="BJ736" s="29"/>
      <c r="BK736" s="29"/>
      <c r="BL736" s="29"/>
      <c r="BM736" s="29"/>
      <c r="BN736" s="29"/>
      <c r="BO736" s="29"/>
      <c r="BP736" s="29"/>
      <c r="BQ736" s="29"/>
      <c r="BR736" s="29"/>
      <c r="BS736" s="29"/>
      <c r="BT736" s="29"/>
      <c r="BU736" s="29"/>
      <c r="BV736" s="29"/>
      <c r="BW736" s="29"/>
      <c r="BX736" s="29"/>
      <c r="BY736" s="29"/>
      <c r="BZ736" s="29"/>
      <c r="CA736" s="29"/>
      <c r="CB736" s="29"/>
      <c r="CC736" s="29"/>
      <c r="CD736" s="29"/>
      <c r="CE736" s="29"/>
      <c r="CF736" s="29"/>
      <c r="CG736" s="29"/>
      <c r="CH736" s="29"/>
      <c r="CI736" s="29"/>
      <c r="CJ736" s="29"/>
      <c r="CK736" s="29"/>
      <c r="CL736" s="29"/>
      <c r="CM736" s="29"/>
      <c r="CN736" s="29"/>
      <c r="CO736" s="29"/>
      <c r="CP736" s="29"/>
      <c r="CQ736" s="29"/>
      <c r="CR736" s="29"/>
      <c r="CS736" s="29"/>
      <c r="CT736" s="29"/>
      <c r="CU736" s="29"/>
      <c r="CV736" s="29"/>
      <c r="CW736" s="29"/>
      <c r="CX736" s="29"/>
      <c r="CY736" s="29"/>
      <c r="CZ736" s="29"/>
      <c r="DA736" s="29"/>
      <c r="DB736" s="29"/>
      <c r="DC736" s="29"/>
      <c r="DD736" s="29"/>
      <c r="DE736" s="29"/>
      <c r="DF736" s="29"/>
      <c r="DG736" s="31"/>
      <c r="DH736" s="29"/>
      <c r="DI736" s="29"/>
    </row>
    <row r="737" spans="1:113" ht="15.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30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30"/>
      <c r="AE737" s="29"/>
      <c r="AF737" s="29"/>
      <c r="AG737" s="29"/>
      <c r="AH737" s="29"/>
      <c r="AI737" s="29"/>
      <c r="AJ737" s="29"/>
      <c r="AK737" s="29"/>
      <c r="AL737" s="29"/>
      <c r="AM737" s="29"/>
      <c r="AN737" s="29"/>
      <c r="AO737" s="30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G737" s="29"/>
      <c r="BH737" s="29"/>
      <c r="BI737" s="29"/>
      <c r="BJ737" s="29"/>
      <c r="BK737" s="29"/>
      <c r="BL737" s="29"/>
      <c r="BM737" s="29"/>
      <c r="BN737" s="29"/>
      <c r="BO737" s="29"/>
      <c r="BP737" s="29"/>
      <c r="BQ737" s="29"/>
      <c r="BR737" s="29"/>
      <c r="BS737" s="29"/>
      <c r="BT737" s="29"/>
      <c r="BU737" s="29"/>
      <c r="BV737" s="29"/>
      <c r="BW737" s="29"/>
      <c r="BX737" s="29"/>
      <c r="BY737" s="29"/>
      <c r="BZ737" s="29"/>
      <c r="CA737" s="29"/>
      <c r="CB737" s="29"/>
      <c r="CC737" s="29"/>
      <c r="CD737" s="29"/>
      <c r="CE737" s="29"/>
      <c r="CF737" s="29"/>
      <c r="CG737" s="29"/>
      <c r="CH737" s="29"/>
      <c r="CI737" s="29"/>
      <c r="CJ737" s="29"/>
      <c r="CK737" s="29"/>
      <c r="CL737" s="29"/>
      <c r="CM737" s="29"/>
      <c r="CN737" s="29"/>
      <c r="CO737" s="29"/>
      <c r="CP737" s="29"/>
      <c r="CQ737" s="29"/>
      <c r="CR737" s="29"/>
      <c r="CS737" s="29"/>
      <c r="CT737" s="29"/>
      <c r="CU737" s="29"/>
      <c r="CV737" s="29"/>
      <c r="CW737" s="29"/>
      <c r="CX737" s="29"/>
      <c r="CY737" s="29"/>
      <c r="CZ737" s="29"/>
      <c r="DA737" s="29"/>
      <c r="DB737" s="29"/>
      <c r="DC737" s="29"/>
      <c r="DD737" s="29"/>
      <c r="DE737" s="29"/>
      <c r="DF737" s="29"/>
      <c r="DG737" s="31"/>
      <c r="DH737" s="29"/>
      <c r="DI737" s="29"/>
    </row>
    <row r="738" spans="1:113" ht="15.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30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30"/>
      <c r="AE738" s="29"/>
      <c r="AF738" s="29"/>
      <c r="AG738" s="29"/>
      <c r="AH738" s="29"/>
      <c r="AI738" s="29"/>
      <c r="AJ738" s="29"/>
      <c r="AK738" s="29"/>
      <c r="AL738" s="29"/>
      <c r="AM738" s="29"/>
      <c r="AN738" s="29"/>
      <c r="AO738" s="30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G738" s="29"/>
      <c r="BH738" s="29"/>
      <c r="BI738" s="29"/>
      <c r="BJ738" s="29"/>
      <c r="BK738" s="29"/>
      <c r="BL738" s="29"/>
      <c r="BM738" s="29"/>
      <c r="BN738" s="29"/>
      <c r="BO738" s="29"/>
      <c r="BP738" s="29"/>
      <c r="BQ738" s="29"/>
      <c r="BR738" s="29"/>
      <c r="BS738" s="29"/>
      <c r="BT738" s="29"/>
      <c r="BU738" s="29"/>
      <c r="BV738" s="29"/>
      <c r="BW738" s="29"/>
      <c r="BX738" s="29"/>
      <c r="BY738" s="29"/>
      <c r="BZ738" s="29"/>
      <c r="CA738" s="29"/>
      <c r="CB738" s="29"/>
      <c r="CC738" s="29"/>
      <c r="CD738" s="29"/>
      <c r="CE738" s="29"/>
      <c r="CF738" s="29"/>
      <c r="CG738" s="29"/>
      <c r="CH738" s="29"/>
      <c r="CI738" s="29"/>
      <c r="CJ738" s="29"/>
      <c r="CK738" s="29"/>
      <c r="CL738" s="29"/>
      <c r="CM738" s="29"/>
      <c r="CN738" s="29"/>
      <c r="CO738" s="29"/>
      <c r="CP738" s="29"/>
      <c r="CQ738" s="29"/>
      <c r="CR738" s="29"/>
      <c r="CS738" s="29"/>
      <c r="CT738" s="29"/>
      <c r="CU738" s="29"/>
      <c r="CV738" s="29"/>
      <c r="CW738" s="29"/>
      <c r="CX738" s="29"/>
      <c r="CY738" s="29"/>
      <c r="CZ738" s="29"/>
      <c r="DA738" s="29"/>
      <c r="DB738" s="29"/>
      <c r="DC738" s="29"/>
      <c r="DD738" s="29"/>
      <c r="DE738" s="29"/>
      <c r="DF738" s="29"/>
      <c r="DG738" s="31"/>
      <c r="DH738" s="29"/>
      <c r="DI738" s="29"/>
    </row>
    <row r="739" spans="1:113" ht="15.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30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30"/>
      <c r="AE739" s="29"/>
      <c r="AF739" s="29"/>
      <c r="AG739" s="29"/>
      <c r="AH739" s="29"/>
      <c r="AI739" s="29"/>
      <c r="AJ739" s="29"/>
      <c r="AK739" s="29"/>
      <c r="AL739" s="29"/>
      <c r="AM739" s="29"/>
      <c r="AN739" s="29"/>
      <c r="AO739" s="30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G739" s="29"/>
      <c r="BH739" s="29"/>
      <c r="BI739" s="29"/>
      <c r="BJ739" s="29"/>
      <c r="BK739" s="29"/>
      <c r="BL739" s="29"/>
      <c r="BM739" s="29"/>
      <c r="BN739" s="29"/>
      <c r="BO739" s="29"/>
      <c r="BP739" s="29"/>
      <c r="BQ739" s="29"/>
      <c r="BR739" s="29"/>
      <c r="BS739" s="29"/>
      <c r="BT739" s="29"/>
      <c r="BU739" s="29"/>
      <c r="BV739" s="29"/>
      <c r="BW739" s="29"/>
      <c r="BX739" s="29"/>
      <c r="BY739" s="29"/>
      <c r="BZ739" s="29"/>
      <c r="CA739" s="29"/>
      <c r="CB739" s="29"/>
      <c r="CC739" s="29"/>
      <c r="CD739" s="29"/>
      <c r="CE739" s="29"/>
      <c r="CF739" s="29"/>
      <c r="CG739" s="29"/>
      <c r="CH739" s="29"/>
      <c r="CI739" s="29"/>
      <c r="CJ739" s="29"/>
      <c r="CK739" s="29"/>
      <c r="CL739" s="29"/>
      <c r="CM739" s="29"/>
      <c r="CN739" s="29"/>
      <c r="CO739" s="29"/>
      <c r="CP739" s="29"/>
      <c r="CQ739" s="29"/>
      <c r="CR739" s="29"/>
      <c r="CS739" s="29"/>
      <c r="CT739" s="29"/>
      <c r="CU739" s="29"/>
      <c r="CV739" s="29"/>
      <c r="CW739" s="29"/>
      <c r="CX739" s="29"/>
      <c r="CY739" s="29"/>
      <c r="CZ739" s="29"/>
      <c r="DA739" s="29"/>
      <c r="DB739" s="29"/>
      <c r="DC739" s="29"/>
      <c r="DD739" s="29"/>
      <c r="DE739" s="29"/>
      <c r="DF739" s="29"/>
      <c r="DG739" s="31"/>
      <c r="DH739" s="29"/>
      <c r="DI739" s="29"/>
    </row>
    <row r="740" spans="1:113" ht="15.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30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30"/>
      <c r="AE740" s="29"/>
      <c r="AF740" s="29"/>
      <c r="AG740" s="29"/>
      <c r="AH740" s="29"/>
      <c r="AI740" s="29"/>
      <c r="AJ740" s="29"/>
      <c r="AK740" s="29"/>
      <c r="AL740" s="29"/>
      <c r="AM740" s="29"/>
      <c r="AN740" s="29"/>
      <c r="AO740" s="30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G740" s="29"/>
      <c r="BH740" s="29"/>
      <c r="BI740" s="29"/>
      <c r="BJ740" s="29"/>
      <c r="BK740" s="29"/>
      <c r="BL740" s="29"/>
      <c r="BM740" s="29"/>
      <c r="BN740" s="29"/>
      <c r="BO740" s="29"/>
      <c r="BP740" s="29"/>
      <c r="BQ740" s="29"/>
      <c r="BR740" s="29"/>
      <c r="BS740" s="29"/>
      <c r="BT740" s="29"/>
      <c r="BU740" s="29"/>
      <c r="BV740" s="29"/>
      <c r="BW740" s="29"/>
      <c r="BX740" s="29"/>
      <c r="BY740" s="29"/>
      <c r="BZ740" s="29"/>
      <c r="CA740" s="29"/>
      <c r="CB740" s="29"/>
      <c r="CC740" s="29"/>
      <c r="CD740" s="29"/>
      <c r="CE740" s="29"/>
      <c r="CF740" s="29"/>
      <c r="CG740" s="29"/>
      <c r="CH740" s="29"/>
      <c r="CI740" s="29"/>
      <c r="CJ740" s="29"/>
      <c r="CK740" s="29"/>
      <c r="CL740" s="29"/>
      <c r="CM740" s="29"/>
      <c r="CN740" s="29"/>
      <c r="CO740" s="29"/>
      <c r="CP740" s="29"/>
      <c r="CQ740" s="29"/>
      <c r="CR740" s="29"/>
      <c r="CS740" s="29"/>
      <c r="CT740" s="29"/>
      <c r="CU740" s="29"/>
      <c r="CV740" s="29"/>
      <c r="CW740" s="29"/>
      <c r="CX740" s="29"/>
      <c r="CY740" s="29"/>
      <c r="CZ740" s="29"/>
      <c r="DA740" s="29"/>
      <c r="DB740" s="29"/>
      <c r="DC740" s="29"/>
      <c r="DD740" s="29"/>
      <c r="DE740" s="29"/>
      <c r="DF740" s="29"/>
      <c r="DG740" s="31"/>
      <c r="DH740" s="29"/>
      <c r="DI740" s="29"/>
    </row>
    <row r="741" spans="1:113" ht="15.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30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30"/>
      <c r="AE741" s="29"/>
      <c r="AF741" s="29"/>
      <c r="AG741" s="29"/>
      <c r="AH741" s="29"/>
      <c r="AI741" s="29"/>
      <c r="AJ741" s="29"/>
      <c r="AK741" s="29"/>
      <c r="AL741" s="29"/>
      <c r="AM741" s="29"/>
      <c r="AN741" s="29"/>
      <c r="AO741" s="30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G741" s="29"/>
      <c r="BH741" s="29"/>
      <c r="BI741" s="29"/>
      <c r="BJ741" s="29"/>
      <c r="BK741" s="29"/>
      <c r="BL741" s="29"/>
      <c r="BM741" s="29"/>
      <c r="BN741" s="29"/>
      <c r="BO741" s="29"/>
      <c r="BP741" s="29"/>
      <c r="BQ741" s="29"/>
      <c r="BR741" s="29"/>
      <c r="BS741" s="29"/>
      <c r="BT741" s="29"/>
      <c r="BU741" s="29"/>
      <c r="BV741" s="29"/>
      <c r="BW741" s="29"/>
      <c r="BX741" s="29"/>
      <c r="BY741" s="29"/>
      <c r="BZ741" s="29"/>
      <c r="CA741" s="29"/>
      <c r="CB741" s="29"/>
      <c r="CC741" s="29"/>
      <c r="CD741" s="29"/>
      <c r="CE741" s="29"/>
      <c r="CF741" s="29"/>
      <c r="CG741" s="29"/>
      <c r="CH741" s="29"/>
      <c r="CI741" s="29"/>
      <c r="CJ741" s="29"/>
      <c r="CK741" s="29"/>
      <c r="CL741" s="29"/>
      <c r="CM741" s="29"/>
      <c r="CN741" s="29"/>
      <c r="CO741" s="29"/>
      <c r="CP741" s="29"/>
      <c r="CQ741" s="29"/>
      <c r="CR741" s="29"/>
      <c r="CS741" s="29"/>
      <c r="CT741" s="29"/>
      <c r="CU741" s="29"/>
      <c r="CV741" s="29"/>
      <c r="CW741" s="29"/>
      <c r="CX741" s="29"/>
      <c r="CY741" s="29"/>
      <c r="CZ741" s="29"/>
      <c r="DA741" s="29"/>
      <c r="DB741" s="29"/>
      <c r="DC741" s="29"/>
      <c r="DD741" s="29"/>
      <c r="DE741" s="29"/>
      <c r="DF741" s="29"/>
      <c r="DG741" s="31"/>
      <c r="DH741" s="29"/>
      <c r="DI741" s="29"/>
    </row>
    <row r="742" spans="1:113" ht="15.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30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30"/>
      <c r="AE742" s="29"/>
      <c r="AF742" s="29"/>
      <c r="AG742" s="29"/>
      <c r="AH742" s="29"/>
      <c r="AI742" s="29"/>
      <c r="AJ742" s="29"/>
      <c r="AK742" s="29"/>
      <c r="AL742" s="29"/>
      <c r="AM742" s="29"/>
      <c r="AN742" s="29"/>
      <c r="AO742" s="30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G742" s="29"/>
      <c r="BH742" s="29"/>
      <c r="BI742" s="29"/>
      <c r="BJ742" s="29"/>
      <c r="BK742" s="29"/>
      <c r="BL742" s="29"/>
      <c r="BM742" s="29"/>
      <c r="BN742" s="29"/>
      <c r="BO742" s="29"/>
      <c r="BP742" s="29"/>
      <c r="BQ742" s="29"/>
      <c r="BR742" s="29"/>
      <c r="BS742" s="29"/>
      <c r="BT742" s="29"/>
      <c r="BU742" s="29"/>
      <c r="BV742" s="29"/>
      <c r="BW742" s="29"/>
      <c r="BX742" s="29"/>
      <c r="BY742" s="29"/>
      <c r="BZ742" s="29"/>
      <c r="CA742" s="29"/>
      <c r="CB742" s="29"/>
      <c r="CC742" s="29"/>
      <c r="CD742" s="29"/>
      <c r="CE742" s="29"/>
      <c r="CF742" s="29"/>
      <c r="CG742" s="29"/>
      <c r="CH742" s="29"/>
      <c r="CI742" s="29"/>
      <c r="CJ742" s="29"/>
      <c r="CK742" s="29"/>
      <c r="CL742" s="29"/>
      <c r="CM742" s="29"/>
      <c r="CN742" s="29"/>
      <c r="CO742" s="29"/>
      <c r="CP742" s="29"/>
      <c r="CQ742" s="29"/>
      <c r="CR742" s="29"/>
      <c r="CS742" s="29"/>
      <c r="CT742" s="29"/>
      <c r="CU742" s="29"/>
      <c r="CV742" s="29"/>
      <c r="CW742" s="29"/>
      <c r="CX742" s="29"/>
      <c r="CY742" s="29"/>
      <c r="CZ742" s="29"/>
      <c r="DA742" s="29"/>
      <c r="DB742" s="29"/>
      <c r="DC742" s="29"/>
      <c r="DD742" s="29"/>
      <c r="DE742" s="29"/>
      <c r="DF742" s="29"/>
      <c r="DG742" s="31"/>
      <c r="DH742" s="29"/>
      <c r="DI742" s="29"/>
    </row>
    <row r="743" spans="1:113" ht="15.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30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30"/>
      <c r="AE743" s="29"/>
      <c r="AF743" s="29"/>
      <c r="AG743" s="29"/>
      <c r="AH743" s="29"/>
      <c r="AI743" s="29"/>
      <c r="AJ743" s="29"/>
      <c r="AK743" s="29"/>
      <c r="AL743" s="29"/>
      <c r="AM743" s="29"/>
      <c r="AN743" s="29"/>
      <c r="AO743" s="30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G743" s="29"/>
      <c r="BH743" s="29"/>
      <c r="BI743" s="29"/>
      <c r="BJ743" s="29"/>
      <c r="BK743" s="29"/>
      <c r="BL743" s="29"/>
      <c r="BM743" s="29"/>
      <c r="BN743" s="29"/>
      <c r="BO743" s="29"/>
      <c r="BP743" s="29"/>
      <c r="BQ743" s="29"/>
      <c r="BR743" s="29"/>
      <c r="BS743" s="29"/>
      <c r="BT743" s="29"/>
      <c r="BU743" s="29"/>
      <c r="BV743" s="29"/>
      <c r="BW743" s="29"/>
      <c r="BX743" s="29"/>
      <c r="BY743" s="29"/>
      <c r="BZ743" s="29"/>
      <c r="CA743" s="29"/>
      <c r="CB743" s="29"/>
      <c r="CC743" s="29"/>
      <c r="CD743" s="29"/>
      <c r="CE743" s="29"/>
      <c r="CF743" s="29"/>
      <c r="CG743" s="29"/>
      <c r="CH743" s="29"/>
      <c r="CI743" s="29"/>
      <c r="CJ743" s="29"/>
      <c r="CK743" s="29"/>
      <c r="CL743" s="29"/>
      <c r="CM743" s="29"/>
      <c r="CN743" s="29"/>
      <c r="CO743" s="29"/>
      <c r="CP743" s="29"/>
      <c r="CQ743" s="29"/>
      <c r="CR743" s="29"/>
      <c r="CS743" s="29"/>
      <c r="CT743" s="29"/>
      <c r="CU743" s="29"/>
      <c r="CV743" s="29"/>
      <c r="CW743" s="29"/>
      <c r="CX743" s="29"/>
      <c r="CY743" s="29"/>
      <c r="CZ743" s="29"/>
      <c r="DA743" s="29"/>
      <c r="DB743" s="29"/>
      <c r="DC743" s="29"/>
      <c r="DD743" s="29"/>
      <c r="DE743" s="29"/>
      <c r="DF743" s="29"/>
      <c r="DG743" s="31"/>
      <c r="DH743" s="29"/>
      <c r="DI743" s="29"/>
    </row>
    <row r="744" spans="1:113" ht="15.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30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30"/>
      <c r="AE744" s="29"/>
      <c r="AF744" s="29"/>
      <c r="AG744" s="29"/>
      <c r="AH744" s="29"/>
      <c r="AI744" s="29"/>
      <c r="AJ744" s="29"/>
      <c r="AK744" s="29"/>
      <c r="AL744" s="29"/>
      <c r="AM744" s="29"/>
      <c r="AN744" s="29"/>
      <c r="AO744" s="30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G744" s="29"/>
      <c r="BH744" s="29"/>
      <c r="BI744" s="29"/>
      <c r="BJ744" s="29"/>
      <c r="BK744" s="29"/>
      <c r="BL744" s="29"/>
      <c r="BM744" s="29"/>
      <c r="BN744" s="29"/>
      <c r="BO744" s="29"/>
      <c r="BP744" s="29"/>
      <c r="BQ744" s="29"/>
      <c r="BR744" s="29"/>
      <c r="BS744" s="29"/>
      <c r="BT744" s="29"/>
      <c r="BU744" s="29"/>
      <c r="BV744" s="29"/>
      <c r="BW744" s="29"/>
      <c r="BX744" s="29"/>
      <c r="BY744" s="29"/>
      <c r="BZ744" s="29"/>
      <c r="CA744" s="29"/>
      <c r="CB744" s="29"/>
      <c r="CC744" s="29"/>
      <c r="CD744" s="29"/>
      <c r="CE744" s="29"/>
      <c r="CF744" s="29"/>
      <c r="CG744" s="29"/>
      <c r="CH744" s="29"/>
      <c r="CI744" s="29"/>
      <c r="CJ744" s="29"/>
      <c r="CK744" s="29"/>
      <c r="CL744" s="29"/>
      <c r="CM744" s="29"/>
      <c r="CN744" s="29"/>
      <c r="CO744" s="29"/>
      <c r="CP744" s="29"/>
      <c r="CQ744" s="29"/>
      <c r="CR744" s="29"/>
      <c r="CS744" s="29"/>
      <c r="CT744" s="29"/>
      <c r="CU744" s="29"/>
      <c r="CV744" s="29"/>
      <c r="CW744" s="29"/>
      <c r="CX744" s="29"/>
      <c r="CY744" s="29"/>
      <c r="CZ744" s="29"/>
      <c r="DA744" s="29"/>
      <c r="DB744" s="29"/>
      <c r="DC744" s="29"/>
      <c r="DD744" s="29"/>
      <c r="DE744" s="29"/>
      <c r="DF744" s="29"/>
      <c r="DG744" s="31"/>
      <c r="DH744" s="29"/>
      <c r="DI744" s="29"/>
    </row>
    <row r="745" spans="1:113" ht="15.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30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30"/>
      <c r="AE745" s="29"/>
      <c r="AF745" s="29"/>
      <c r="AG745" s="29"/>
      <c r="AH745" s="29"/>
      <c r="AI745" s="29"/>
      <c r="AJ745" s="29"/>
      <c r="AK745" s="29"/>
      <c r="AL745" s="29"/>
      <c r="AM745" s="29"/>
      <c r="AN745" s="29"/>
      <c r="AO745" s="30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G745" s="29"/>
      <c r="BH745" s="29"/>
      <c r="BI745" s="29"/>
      <c r="BJ745" s="29"/>
      <c r="BK745" s="29"/>
      <c r="BL745" s="29"/>
      <c r="BM745" s="29"/>
      <c r="BN745" s="29"/>
      <c r="BO745" s="29"/>
      <c r="BP745" s="29"/>
      <c r="BQ745" s="29"/>
      <c r="BR745" s="29"/>
      <c r="BS745" s="29"/>
      <c r="BT745" s="29"/>
      <c r="BU745" s="29"/>
      <c r="BV745" s="29"/>
      <c r="BW745" s="29"/>
      <c r="BX745" s="29"/>
      <c r="BY745" s="29"/>
      <c r="BZ745" s="29"/>
      <c r="CA745" s="29"/>
      <c r="CB745" s="29"/>
      <c r="CC745" s="29"/>
      <c r="CD745" s="29"/>
      <c r="CE745" s="29"/>
      <c r="CF745" s="29"/>
      <c r="CG745" s="29"/>
      <c r="CH745" s="29"/>
      <c r="CI745" s="29"/>
      <c r="CJ745" s="29"/>
      <c r="CK745" s="29"/>
      <c r="CL745" s="29"/>
      <c r="CM745" s="29"/>
      <c r="CN745" s="29"/>
      <c r="CO745" s="29"/>
      <c r="CP745" s="29"/>
      <c r="CQ745" s="29"/>
      <c r="CR745" s="29"/>
      <c r="CS745" s="29"/>
      <c r="CT745" s="29"/>
      <c r="CU745" s="29"/>
      <c r="CV745" s="29"/>
      <c r="CW745" s="29"/>
      <c r="CX745" s="29"/>
      <c r="CY745" s="29"/>
      <c r="CZ745" s="29"/>
      <c r="DA745" s="29"/>
      <c r="DB745" s="29"/>
      <c r="DC745" s="29"/>
      <c r="DD745" s="29"/>
      <c r="DE745" s="29"/>
      <c r="DF745" s="29"/>
      <c r="DG745" s="31"/>
      <c r="DH745" s="29"/>
      <c r="DI745" s="29"/>
    </row>
    <row r="746" spans="1:113" ht="15.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30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30"/>
      <c r="AE746" s="29"/>
      <c r="AF746" s="29"/>
      <c r="AG746" s="29"/>
      <c r="AH746" s="29"/>
      <c r="AI746" s="29"/>
      <c r="AJ746" s="29"/>
      <c r="AK746" s="29"/>
      <c r="AL746" s="29"/>
      <c r="AM746" s="29"/>
      <c r="AN746" s="29"/>
      <c r="AO746" s="30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G746" s="29"/>
      <c r="BH746" s="29"/>
      <c r="BI746" s="29"/>
      <c r="BJ746" s="29"/>
      <c r="BK746" s="29"/>
      <c r="BL746" s="29"/>
      <c r="BM746" s="29"/>
      <c r="BN746" s="29"/>
      <c r="BO746" s="29"/>
      <c r="BP746" s="29"/>
      <c r="BQ746" s="29"/>
      <c r="BR746" s="29"/>
      <c r="BS746" s="29"/>
      <c r="BT746" s="29"/>
      <c r="BU746" s="29"/>
      <c r="BV746" s="29"/>
      <c r="BW746" s="29"/>
      <c r="BX746" s="29"/>
      <c r="BY746" s="29"/>
      <c r="BZ746" s="29"/>
      <c r="CA746" s="29"/>
      <c r="CB746" s="29"/>
      <c r="CC746" s="29"/>
      <c r="CD746" s="29"/>
      <c r="CE746" s="29"/>
      <c r="CF746" s="29"/>
      <c r="CG746" s="29"/>
      <c r="CH746" s="29"/>
      <c r="CI746" s="29"/>
      <c r="CJ746" s="29"/>
      <c r="CK746" s="29"/>
      <c r="CL746" s="29"/>
      <c r="CM746" s="29"/>
      <c r="CN746" s="29"/>
      <c r="CO746" s="29"/>
      <c r="CP746" s="29"/>
      <c r="CQ746" s="29"/>
      <c r="CR746" s="29"/>
      <c r="CS746" s="29"/>
      <c r="CT746" s="29"/>
      <c r="CU746" s="29"/>
      <c r="CV746" s="29"/>
      <c r="CW746" s="29"/>
      <c r="CX746" s="29"/>
      <c r="CY746" s="29"/>
      <c r="CZ746" s="29"/>
      <c r="DA746" s="29"/>
      <c r="DB746" s="29"/>
      <c r="DC746" s="29"/>
      <c r="DD746" s="29"/>
      <c r="DE746" s="29"/>
      <c r="DF746" s="29"/>
      <c r="DG746" s="31"/>
      <c r="DH746" s="29"/>
      <c r="DI746" s="29"/>
    </row>
    <row r="747" spans="1:113" ht="15.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30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30"/>
      <c r="AE747" s="29"/>
      <c r="AF747" s="29"/>
      <c r="AG747" s="29"/>
      <c r="AH747" s="29"/>
      <c r="AI747" s="29"/>
      <c r="AJ747" s="29"/>
      <c r="AK747" s="29"/>
      <c r="AL747" s="29"/>
      <c r="AM747" s="29"/>
      <c r="AN747" s="29"/>
      <c r="AO747" s="30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G747" s="29"/>
      <c r="BH747" s="29"/>
      <c r="BI747" s="29"/>
      <c r="BJ747" s="29"/>
      <c r="BK747" s="29"/>
      <c r="BL747" s="29"/>
      <c r="BM747" s="29"/>
      <c r="BN747" s="29"/>
      <c r="BO747" s="29"/>
      <c r="BP747" s="29"/>
      <c r="BQ747" s="29"/>
      <c r="BR747" s="29"/>
      <c r="BS747" s="29"/>
      <c r="BT747" s="29"/>
      <c r="BU747" s="29"/>
      <c r="BV747" s="29"/>
      <c r="BW747" s="29"/>
      <c r="BX747" s="29"/>
      <c r="BY747" s="29"/>
      <c r="BZ747" s="29"/>
      <c r="CA747" s="29"/>
      <c r="CB747" s="29"/>
      <c r="CC747" s="29"/>
      <c r="CD747" s="29"/>
      <c r="CE747" s="29"/>
      <c r="CF747" s="29"/>
      <c r="CG747" s="29"/>
      <c r="CH747" s="29"/>
      <c r="CI747" s="29"/>
      <c r="CJ747" s="29"/>
      <c r="CK747" s="29"/>
      <c r="CL747" s="29"/>
      <c r="CM747" s="29"/>
      <c r="CN747" s="29"/>
      <c r="CO747" s="29"/>
      <c r="CP747" s="29"/>
      <c r="CQ747" s="29"/>
      <c r="CR747" s="29"/>
      <c r="CS747" s="29"/>
      <c r="CT747" s="29"/>
      <c r="CU747" s="29"/>
      <c r="CV747" s="29"/>
      <c r="CW747" s="29"/>
      <c r="CX747" s="29"/>
      <c r="CY747" s="29"/>
      <c r="CZ747" s="29"/>
      <c r="DA747" s="29"/>
      <c r="DB747" s="29"/>
      <c r="DC747" s="29"/>
      <c r="DD747" s="29"/>
      <c r="DE747" s="29"/>
      <c r="DF747" s="29"/>
      <c r="DG747" s="31"/>
      <c r="DH747" s="29"/>
      <c r="DI747" s="29"/>
    </row>
    <row r="748" spans="1:113" ht="15.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30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30"/>
      <c r="AE748" s="29"/>
      <c r="AF748" s="29"/>
      <c r="AG748" s="29"/>
      <c r="AH748" s="29"/>
      <c r="AI748" s="29"/>
      <c r="AJ748" s="29"/>
      <c r="AK748" s="29"/>
      <c r="AL748" s="29"/>
      <c r="AM748" s="29"/>
      <c r="AN748" s="29"/>
      <c r="AO748" s="30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G748" s="29"/>
      <c r="BH748" s="29"/>
      <c r="BI748" s="29"/>
      <c r="BJ748" s="29"/>
      <c r="BK748" s="29"/>
      <c r="BL748" s="29"/>
      <c r="BM748" s="29"/>
      <c r="BN748" s="29"/>
      <c r="BO748" s="29"/>
      <c r="BP748" s="29"/>
      <c r="BQ748" s="29"/>
      <c r="BR748" s="29"/>
      <c r="BS748" s="29"/>
      <c r="BT748" s="29"/>
      <c r="BU748" s="29"/>
      <c r="BV748" s="29"/>
      <c r="BW748" s="29"/>
      <c r="BX748" s="29"/>
      <c r="BY748" s="29"/>
      <c r="BZ748" s="29"/>
      <c r="CA748" s="29"/>
      <c r="CB748" s="29"/>
      <c r="CC748" s="29"/>
      <c r="CD748" s="29"/>
      <c r="CE748" s="29"/>
      <c r="CF748" s="29"/>
      <c r="CG748" s="29"/>
      <c r="CH748" s="29"/>
      <c r="CI748" s="29"/>
      <c r="CJ748" s="29"/>
      <c r="CK748" s="29"/>
      <c r="CL748" s="29"/>
      <c r="CM748" s="29"/>
      <c r="CN748" s="29"/>
      <c r="CO748" s="29"/>
      <c r="CP748" s="29"/>
      <c r="CQ748" s="29"/>
      <c r="CR748" s="29"/>
      <c r="CS748" s="29"/>
      <c r="CT748" s="29"/>
      <c r="CU748" s="29"/>
      <c r="CV748" s="29"/>
      <c r="CW748" s="29"/>
      <c r="CX748" s="29"/>
      <c r="CY748" s="29"/>
      <c r="CZ748" s="29"/>
      <c r="DA748" s="29"/>
      <c r="DB748" s="29"/>
      <c r="DC748" s="29"/>
      <c r="DD748" s="29"/>
      <c r="DE748" s="29"/>
      <c r="DF748" s="29"/>
      <c r="DG748" s="31"/>
      <c r="DH748" s="29"/>
      <c r="DI748" s="29"/>
    </row>
    <row r="749" spans="1:113" ht="15.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30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30"/>
      <c r="AE749" s="29"/>
      <c r="AF749" s="29"/>
      <c r="AG749" s="29"/>
      <c r="AH749" s="29"/>
      <c r="AI749" s="29"/>
      <c r="AJ749" s="29"/>
      <c r="AK749" s="29"/>
      <c r="AL749" s="29"/>
      <c r="AM749" s="29"/>
      <c r="AN749" s="29"/>
      <c r="AO749" s="30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G749" s="29"/>
      <c r="BH749" s="29"/>
      <c r="BI749" s="29"/>
      <c r="BJ749" s="29"/>
      <c r="BK749" s="29"/>
      <c r="BL749" s="29"/>
      <c r="BM749" s="29"/>
      <c r="BN749" s="29"/>
      <c r="BO749" s="29"/>
      <c r="BP749" s="29"/>
      <c r="BQ749" s="29"/>
      <c r="BR749" s="29"/>
      <c r="BS749" s="29"/>
      <c r="BT749" s="29"/>
      <c r="BU749" s="29"/>
      <c r="BV749" s="29"/>
      <c r="BW749" s="29"/>
      <c r="BX749" s="29"/>
      <c r="BY749" s="29"/>
      <c r="BZ749" s="29"/>
      <c r="CA749" s="29"/>
      <c r="CB749" s="29"/>
      <c r="CC749" s="29"/>
      <c r="CD749" s="29"/>
      <c r="CE749" s="29"/>
      <c r="CF749" s="29"/>
      <c r="CG749" s="29"/>
      <c r="CH749" s="29"/>
      <c r="CI749" s="29"/>
      <c r="CJ749" s="29"/>
      <c r="CK749" s="29"/>
      <c r="CL749" s="29"/>
      <c r="CM749" s="29"/>
      <c r="CN749" s="29"/>
      <c r="CO749" s="29"/>
      <c r="CP749" s="29"/>
      <c r="CQ749" s="29"/>
      <c r="CR749" s="29"/>
      <c r="CS749" s="29"/>
      <c r="CT749" s="29"/>
      <c r="CU749" s="29"/>
      <c r="CV749" s="29"/>
      <c r="CW749" s="29"/>
      <c r="CX749" s="29"/>
      <c r="CY749" s="29"/>
      <c r="CZ749" s="29"/>
      <c r="DA749" s="29"/>
      <c r="DB749" s="29"/>
      <c r="DC749" s="29"/>
      <c r="DD749" s="29"/>
      <c r="DE749" s="29"/>
      <c r="DF749" s="29"/>
      <c r="DG749" s="31"/>
      <c r="DH749" s="29"/>
      <c r="DI749" s="29"/>
    </row>
    <row r="750" spans="1:113" ht="15.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30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30"/>
      <c r="AE750" s="29"/>
      <c r="AF750" s="29"/>
      <c r="AG750" s="29"/>
      <c r="AH750" s="29"/>
      <c r="AI750" s="29"/>
      <c r="AJ750" s="29"/>
      <c r="AK750" s="29"/>
      <c r="AL750" s="29"/>
      <c r="AM750" s="29"/>
      <c r="AN750" s="29"/>
      <c r="AO750" s="30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G750" s="29"/>
      <c r="BH750" s="29"/>
      <c r="BI750" s="29"/>
      <c r="BJ750" s="29"/>
      <c r="BK750" s="29"/>
      <c r="BL750" s="29"/>
      <c r="BM750" s="29"/>
      <c r="BN750" s="29"/>
      <c r="BO750" s="29"/>
      <c r="BP750" s="29"/>
      <c r="BQ750" s="29"/>
      <c r="BR750" s="29"/>
      <c r="BS750" s="29"/>
      <c r="BT750" s="29"/>
      <c r="BU750" s="29"/>
      <c r="BV750" s="29"/>
      <c r="BW750" s="29"/>
      <c r="BX750" s="29"/>
      <c r="BY750" s="29"/>
      <c r="BZ750" s="29"/>
      <c r="CA750" s="29"/>
      <c r="CB750" s="29"/>
      <c r="CC750" s="29"/>
      <c r="CD750" s="29"/>
      <c r="CE750" s="29"/>
      <c r="CF750" s="29"/>
      <c r="CG750" s="29"/>
      <c r="CH750" s="29"/>
      <c r="CI750" s="29"/>
      <c r="CJ750" s="29"/>
      <c r="CK750" s="29"/>
      <c r="CL750" s="29"/>
      <c r="CM750" s="29"/>
      <c r="CN750" s="29"/>
      <c r="CO750" s="29"/>
      <c r="CP750" s="29"/>
      <c r="CQ750" s="29"/>
      <c r="CR750" s="29"/>
      <c r="CS750" s="29"/>
      <c r="CT750" s="29"/>
      <c r="CU750" s="29"/>
      <c r="CV750" s="29"/>
      <c r="CW750" s="29"/>
      <c r="CX750" s="29"/>
      <c r="CY750" s="29"/>
      <c r="CZ750" s="29"/>
      <c r="DA750" s="29"/>
      <c r="DB750" s="29"/>
      <c r="DC750" s="29"/>
      <c r="DD750" s="29"/>
      <c r="DE750" s="29"/>
      <c r="DF750" s="29"/>
      <c r="DG750" s="31"/>
      <c r="DH750" s="29"/>
      <c r="DI750" s="29"/>
    </row>
    <row r="751" spans="1:113" ht="15.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30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30"/>
      <c r="AE751" s="29"/>
      <c r="AF751" s="29"/>
      <c r="AG751" s="29"/>
      <c r="AH751" s="29"/>
      <c r="AI751" s="29"/>
      <c r="AJ751" s="29"/>
      <c r="AK751" s="29"/>
      <c r="AL751" s="29"/>
      <c r="AM751" s="29"/>
      <c r="AN751" s="29"/>
      <c r="AO751" s="30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G751" s="29"/>
      <c r="BH751" s="29"/>
      <c r="BI751" s="29"/>
      <c r="BJ751" s="29"/>
      <c r="BK751" s="29"/>
      <c r="BL751" s="29"/>
      <c r="BM751" s="29"/>
      <c r="BN751" s="29"/>
      <c r="BO751" s="29"/>
      <c r="BP751" s="29"/>
      <c r="BQ751" s="29"/>
      <c r="BR751" s="29"/>
      <c r="BS751" s="29"/>
      <c r="BT751" s="29"/>
      <c r="BU751" s="29"/>
      <c r="BV751" s="29"/>
      <c r="BW751" s="29"/>
      <c r="BX751" s="29"/>
      <c r="BY751" s="29"/>
      <c r="BZ751" s="29"/>
      <c r="CA751" s="29"/>
      <c r="CB751" s="29"/>
      <c r="CC751" s="29"/>
      <c r="CD751" s="29"/>
      <c r="CE751" s="29"/>
      <c r="CF751" s="29"/>
      <c r="CG751" s="29"/>
      <c r="CH751" s="29"/>
      <c r="CI751" s="29"/>
      <c r="CJ751" s="29"/>
      <c r="CK751" s="29"/>
      <c r="CL751" s="29"/>
      <c r="CM751" s="29"/>
      <c r="CN751" s="29"/>
      <c r="CO751" s="29"/>
      <c r="CP751" s="29"/>
      <c r="CQ751" s="29"/>
      <c r="CR751" s="29"/>
      <c r="CS751" s="29"/>
      <c r="CT751" s="29"/>
      <c r="CU751" s="29"/>
      <c r="CV751" s="29"/>
      <c r="CW751" s="29"/>
      <c r="CX751" s="29"/>
      <c r="CY751" s="29"/>
      <c r="CZ751" s="29"/>
      <c r="DA751" s="29"/>
      <c r="DB751" s="29"/>
      <c r="DC751" s="29"/>
      <c r="DD751" s="29"/>
      <c r="DE751" s="29"/>
      <c r="DF751" s="29"/>
      <c r="DG751" s="31"/>
      <c r="DH751" s="29"/>
      <c r="DI751" s="29"/>
    </row>
    <row r="752" spans="1:113" ht="15.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30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30"/>
      <c r="AE752" s="29"/>
      <c r="AF752" s="29"/>
      <c r="AG752" s="29"/>
      <c r="AH752" s="29"/>
      <c r="AI752" s="29"/>
      <c r="AJ752" s="29"/>
      <c r="AK752" s="29"/>
      <c r="AL752" s="29"/>
      <c r="AM752" s="29"/>
      <c r="AN752" s="29"/>
      <c r="AO752" s="30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G752" s="29"/>
      <c r="BH752" s="29"/>
      <c r="BI752" s="29"/>
      <c r="BJ752" s="29"/>
      <c r="BK752" s="29"/>
      <c r="BL752" s="29"/>
      <c r="BM752" s="29"/>
      <c r="BN752" s="29"/>
      <c r="BO752" s="29"/>
      <c r="BP752" s="29"/>
      <c r="BQ752" s="29"/>
      <c r="BR752" s="29"/>
      <c r="BS752" s="29"/>
      <c r="BT752" s="29"/>
      <c r="BU752" s="29"/>
      <c r="BV752" s="29"/>
      <c r="BW752" s="29"/>
      <c r="BX752" s="29"/>
      <c r="BY752" s="29"/>
      <c r="BZ752" s="29"/>
      <c r="CA752" s="29"/>
      <c r="CB752" s="29"/>
      <c r="CC752" s="29"/>
      <c r="CD752" s="29"/>
      <c r="CE752" s="29"/>
      <c r="CF752" s="29"/>
      <c r="CG752" s="29"/>
      <c r="CH752" s="29"/>
      <c r="CI752" s="29"/>
      <c r="CJ752" s="29"/>
      <c r="CK752" s="29"/>
      <c r="CL752" s="29"/>
      <c r="CM752" s="29"/>
      <c r="CN752" s="29"/>
      <c r="CO752" s="29"/>
      <c r="CP752" s="29"/>
      <c r="CQ752" s="29"/>
      <c r="CR752" s="29"/>
      <c r="CS752" s="29"/>
      <c r="CT752" s="29"/>
      <c r="CU752" s="29"/>
      <c r="CV752" s="29"/>
      <c r="CW752" s="29"/>
      <c r="CX752" s="29"/>
      <c r="CY752" s="29"/>
      <c r="CZ752" s="29"/>
      <c r="DA752" s="29"/>
      <c r="DB752" s="29"/>
      <c r="DC752" s="29"/>
      <c r="DD752" s="29"/>
      <c r="DE752" s="29"/>
      <c r="DF752" s="29"/>
      <c r="DG752" s="31"/>
      <c r="DH752" s="29"/>
      <c r="DI752" s="29"/>
    </row>
    <row r="753" spans="1:113" ht="15.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30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30"/>
      <c r="AE753" s="29"/>
      <c r="AF753" s="29"/>
      <c r="AG753" s="29"/>
      <c r="AH753" s="29"/>
      <c r="AI753" s="29"/>
      <c r="AJ753" s="29"/>
      <c r="AK753" s="29"/>
      <c r="AL753" s="29"/>
      <c r="AM753" s="29"/>
      <c r="AN753" s="29"/>
      <c r="AO753" s="30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G753" s="29"/>
      <c r="BH753" s="29"/>
      <c r="BI753" s="29"/>
      <c r="BJ753" s="29"/>
      <c r="BK753" s="29"/>
      <c r="BL753" s="29"/>
      <c r="BM753" s="29"/>
      <c r="BN753" s="29"/>
      <c r="BO753" s="29"/>
      <c r="BP753" s="29"/>
      <c r="BQ753" s="29"/>
      <c r="BR753" s="29"/>
      <c r="BS753" s="29"/>
      <c r="BT753" s="29"/>
      <c r="BU753" s="29"/>
      <c r="BV753" s="29"/>
      <c r="BW753" s="29"/>
      <c r="BX753" s="29"/>
      <c r="BY753" s="29"/>
      <c r="BZ753" s="29"/>
      <c r="CA753" s="29"/>
      <c r="CB753" s="29"/>
      <c r="CC753" s="29"/>
      <c r="CD753" s="29"/>
      <c r="CE753" s="29"/>
      <c r="CF753" s="29"/>
      <c r="CG753" s="29"/>
      <c r="CH753" s="29"/>
      <c r="CI753" s="29"/>
      <c r="CJ753" s="29"/>
      <c r="CK753" s="29"/>
      <c r="CL753" s="29"/>
      <c r="CM753" s="29"/>
      <c r="CN753" s="29"/>
      <c r="CO753" s="29"/>
      <c r="CP753" s="29"/>
      <c r="CQ753" s="29"/>
      <c r="CR753" s="29"/>
      <c r="CS753" s="29"/>
      <c r="CT753" s="29"/>
      <c r="CU753" s="29"/>
      <c r="CV753" s="29"/>
      <c r="CW753" s="29"/>
      <c r="CX753" s="29"/>
      <c r="CY753" s="29"/>
      <c r="CZ753" s="29"/>
      <c r="DA753" s="29"/>
      <c r="DB753" s="29"/>
      <c r="DC753" s="29"/>
      <c r="DD753" s="29"/>
      <c r="DE753" s="29"/>
      <c r="DF753" s="29"/>
      <c r="DG753" s="31"/>
      <c r="DH753" s="29"/>
      <c r="DI753" s="29"/>
    </row>
    <row r="754" spans="1:113" ht="15.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30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30"/>
      <c r="AE754" s="29"/>
      <c r="AF754" s="29"/>
      <c r="AG754" s="29"/>
      <c r="AH754" s="29"/>
      <c r="AI754" s="29"/>
      <c r="AJ754" s="29"/>
      <c r="AK754" s="29"/>
      <c r="AL754" s="29"/>
      <c r="AM754" s="29"/>
      <c r="AN754" s="29"/>
      <c r="AO754" s="30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G754" s="29"/>
      <c r="BH754" s="29"/>
      <c r="BI754" s="29"/>
      <c r="BJ754" s="29"/>
      <c r="BK754" s="29"/>
      <c r="BL754" s="29"/>
      <c r="BM754" s="29"/>
      <c r="BN754" s="29"/>
      <c r="BO754" s="29"/>
      <c r="BP754" s="29"/>
      <c r="BQ754" s="29"/>
      <c r="BR754" s="29"/>
      <c r="BS754" s="29"/>
      <c r="BT754" s="29"/>
      <c r="BU754" s="29"/>
      <c r="BV754" s="29"/>
      <c r="BW754" s="29"/>
      <c r="BX754" s="29"/>
      <c r="BY754" s="29"/>
      <c r="BZ754" s="29"/>
      <c r="CA754" s="29"/>
      <c r="CB754" s="29"/>
      <c r="CC754" s="29"/>
      <c r="CD754" s="29"/>
      <c r="CE754" s="29"/>
      <c r="CF754" s="29"/>
      <c r="CG754" s="29"/>
      <c r="CH754" s="29"/>
      <c r="CI754" s="29"/>
      <c r="CJ754" s="29"/>
      <c r="CK754" s="29"/>
      <c r="CL754" s="29"/>
      <c r="CM754" s="29"/>
      <c r="CN754" s="29"/>
      <c r="CO754" s="29"/>
      <c r="CP754" s="29"/>
      <c r="CQ754" s="29"/>
      <c r="CR754" s="29"/>
      <c r="CS754" s="29"/>
      <c r="CT754" s="29"/>
      <c r="CU754" s="29"/>
      <c r="CV754" s="29"/>
      <c r="CW754" s="29"/>
      <c r="CX754" s="29"/>
      <c r="CY754" s="29"/>
      <c r="CZ754" s="29"/>
      <c r="DA754" s="29"/>
      <c r="DB754" s="29"/>
      <c r="DC754" s="29"/>
      <c r="DD754" s="29"/>
      <c r="DE754" s="29"/>
      <c r="DF754" s="29"/>
      <c r="DG754" s="31"/>
      <c r="DH754" s="29"/>
      <c r="DI754" s="29"/>
    </row>
    <row r="755" spans="1:113" ht="15.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30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30"/>
      <c r="AE755" s="29"/>
      <c r="AF755" s="29"/>
      <c r="AG755" s="29"/>
      <c r="AH755" s="29"/>
      <c r="AI755" s="29"/>
      <c r="AJ755" s="29"/>
      <c r="AK755" s="29"/>
      <c r="AL755" s="29"/>
      <c r="AM755" s="29"/>
      <c r="AN755" s="29"/>
      <c r="AO755" s="30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G755" s="29"/>
      <c r="BH755" s="29"/>
      <c r="BI755" s="29"/>
      <c r="BJ755" s="29"/>
      <c r="BK755" s="29"/>
      <c r="BL755" s="29"/>
      <c r="BM755" s="29"/>
      <c r="BN755" s="29"/>
      <c r="BO755" s="29"/>
      <c r="BP755" s="29"/>
      <c r="BQ755" s="29"/>
      <c r="BR755" s="29"/>
      <c r="BS755" s="29"/>
      <c r="BT755" s="29"/>
      <c r="BU755" s="29"/>
      <c r="BV755" s="29"/>
      <c r="BW755" s="29"/>
      <c r="BX755" s="29"/>
      <c r="BY755" s="29"/>
      <c r="BZ755" s="29"/>
      <c r="CA755" s="29"/>
      <c r="CB755" s="29"/>
      <c r="CC755" s="29"/>
      <c r="CD755" s="29"/>
      <c r="CE755" s="29"/>
      <c r="CF755" s="29"/>
      <c r="CG755" s="29"/>
      <c r="CH755" s="29"/>
      <c r="CI755" s="29"/>
      <c r="CJ755" s="29"/>
      <c r="CK755" s="29"/>
      <c r="CL755" s="29"/>
      <c r="CM755" s="29"/>
      <c r="CN755" s="29"/>
      <c r="CO755" s="29"/>
      <c r="CP755" s="29"/>
      <c r="CQ755" s="29"/>
      <c r="CR755" s="29"/>
      <c r="CS755" s="29"/>
      <c r="CT755" s="29"/>
      <c r="CU755" s="29"/>
      <c r="CV755" s="29"/>
      <c r="CW755" s="29"/>
      <c r="CX755" s="29"/>
      <c r="CY755" s="29"/>
      <c r="CZ755" s="29"/>
      <c r="DA755" s="29"/>
      <c r="DB755" s="29"/>
      <c r="DC755" s="29"/>
      <c r="DD755" s="29"/>
      <c r="DE755" s="29"/>
      <c r="DF755" s="29"/>
      <c r="DG755" s="31"/>
      <c r="DH755" s="29"/>
      <c r="DI755" s="29"/>
    </row>
    <row r="756" spans="1:113" ht="15.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30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30"/>
      <c r="AE756" s="29"/>
      <c r="AF756" s="29"/>
      <c r="AG756" s="29"/>
      <c r="AH756" s="29"/>
      <c r="AI756" s="29"/>
      <c r="AJ756" s="29"/>
      <c r="AK756" s="29"/>
      <c r="AL756" s="29"/>
      <c r="AM756" s="29"/>
      <c r="AN756" s="29"/>
      <c r="AO756" s="30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G756" s="29"/>
      <c r="BH756" s="29"/>
      <c r="BI756" s="29"/>
      <c r="BJ756" s="29"/>
      <c r="BK756" s="29"/>
      <c r="BL756" s="29"/>
      <c r="BM756" s="29"/>
      <c r="BN756" s="29"/>
      <c r="BO756" s="29"/>
      <c r="BP756" s="29"/>
      <c r="BQ756" s="29"/>
      <c r="BR756" s="29"/>
      <c r="BS756" s="29"/>
      <c r="BT756" s="29"/>
      <c r="BU756" s="29"/>
      <c r="BV756" s="29"/>
      <c r="BW756" s="29"/>
      <c r="BX756" s="29"/>
      <c r="BY756" s="29"/>
      <c r="BZ756" s="29"/>
      <c r="CA756" s="29"/>
      <c r="CB756" s="29"/>
      <c r="CC756" s="29"/>
      <c r="CD756" s="29"/>
      <c r="CE756" s="29"/>
      <c r="CF756" s="29"/>
      <c r="CG756" s="29"/>
      <c r="CH756" s="29"/>
      <c r="CI756" s="29"/>
      <c r="CJ756" s="29"/>
      <c r="CK756" s="29"/>
      <c r="CL756" s="29"/>
      <c r="CM756" s="29"/>
      <c r="CN756" s="29"/>
      <c r="CO756" s="29"/>
      <c r="CP756" s="29"/>
      <c r="CQ756" s="29"/>
      <c r="CR756" s="29"/>
      <c r="CS756" s="29"/>
      <c r="CT756" s="29"/>
      <c r="CU756" s="29"/>
      <c r="CV756" s="29"/>
      <c r="CW756" s="29"/>
      <c r="CX756" s="29"/>
      <c r="CY756" s="29"/>
      <c r="CZ756" s="29"/>
      <c r="DA756" s="29"/>
      <c r="DB756" s="29"/>
      <c r="DC756" s="29"/>
      <c r="DD756" s="29"/>
      <c r="DE756" s="29"/>
      <c r="DF756" s="29"/>
      <c r="DG756" s="31"/>
      <c r="DH756" s="29"/>
      <c r="DI756" s="29"/>
    </row>
    <row r="757" spans="1:113" ht="15.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30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30"/>
      <c r="AE757" s="29"/>
      <c r="AF757" s="29"/>
      <c r="AG757" s="29"/>
      <c r="AH757" s="29"/>
      <c r="AI757" s="29"/>
      <c r="AJ757" s="29"/>
      <c r="AK757" s="29"/>
      <c r="AL757" s="29"/>
      <c r="AM757" s="29"/>
      <c r="AN757" s="29"/>
      <c r="AO757" s="30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G757" s="29"/>
      <c r="BH757" s="29"/>
      <c r="BI757" s="29"/>
      <c r="BJ757" s="29"/>
      <c r="BK757" s="29"/>
      <c r="BL757" s="29"/>
      <c r="BM757" s="29"/>
      <c r="BN757" s="29"/>
      <c r="BO757" s="29"/>
      <c r="BP757" s="29"/>
      <c r="BQ757" s="29"/>
      <c r="BR757" s="29"/>
      <c r="BS757" s="29"/>
      <c r="BT757" s="29"/>
      <c r="BU757" s="29"/>
      <c r="BV757" s="29"/>
      <c r="BW757" s="29"/>
      <c r="BX757" s="29"/>
      <c r="BY757" s="29"/>
      <c r="BZ757" s="29"/>
      <c r="CA757" s="29"/>
      <c r="CB757" s="29"/>
      <c r="CC757" s="29"/>
      <c r="CD757" s="29"/>
      <c r="CE757" s="29"/>
      <c r="CF757" s="29"/>
      <c r="CG757" s="29"/>
      <c r="CH757" s="29"/>
      <c r="CI757" s="29"/>
      <c r="CJ757" s="29"/>
      <c r="CK757" s="29"/>
      <c r="CL757" s="29"/>
      <c r="CM757" s="29"/>
      <c r="CN757" s="29"/>
      <c r="CO757" s="29"/>
      <c r="CP757" s="29"/>
      <c r="CQ757" s="29"/>
      <c r="CR757" s="29"/>
      <c r="CS757" s="29"/>
      <c r="CT757" s="29"/>
      <c r="CU757" s="29"/>
      <c r="CV757" s="29"/>
      <c r="CW757" s="29"/>
      <c r="CX757" s="29"/>
      <c r="CY757" s="29"/>
      <c r="CZ757" s="29"/>
      <c r="DA757" s="29"/>
      <c r="DB757" s="29"/>
      <c r="DC757" s="29"/>
      <c r="DD757" s="29"/>
      <c r="DE757" s="29"/>
      <c r="DF757" s="29"/>
      <c r="DG757" s="31"/>
      <c r="DH757" s="29"/>
      <c r="DI757" s="29"/>
    </row>
    <row r="758" spans="1:113" ht="15.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30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30"/>
      <c r="AE758" s="29"/>
      <c r="AF758" s="29"/>
      <c r="AG758" s="29"/>
      <c r="AH758" s="29"/>
      <c r="AI758" s="29"/>
      <c r="AJ758" s="29"/>
      <c r="AK758" s="29"/>
      <c r="AL758" s="29"/>
      <c r="AM758" s="29"/>
      <c r="AN758" s="29"/>
      <c r="AO758" s="30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G758" s="29"/>
      <c r="BH758" s="29"/>
      <c r="BI758" s="29"/>
      <c r="BJ758" s="29"/>
      <c r="BK758" s="29"/>
      <c r="BL758" s="29"/>
      <c r="BM758" s="29"/>
      <c r="BN758" s="29"/>
      <c r="BO758" s="29"/>
      <c r="BP758" s="29"/>
      <c r="BQ758" s="29"/>
      <c r="BR758" s="29"/>
      <c r="BS758" s="29"/>
      <c r="BT758" s="29"/>
      <c r="BU758" s="29"/>
      <c r="BV758" s="29"/>
      <c r="BW758" s="29"/>
      <c r="BX758" s="29"/>
      <c r="BY758" s="29"/>
      <c r="BZ758" s="29"/>
      <c r="CA758" s="29"/>
      <c r="CB758" s="29"/>
      <c r="CC758" s="29"/>
      <c r="CD758" s="29"/>
      <c r="CE758" s="29"/>
      <c r="CF758" s="29"/>
      <c r="CG758" s="29"/>
      <c r="CH758" s="29"/>
      <c r="CI758" s="29"/>
      <c r="CJ758" s="29"/>
      <c r="CK758" s="29"/>
      <c r="CL758" s="29"/>
      <c r="CM758" s="29"/>
      <c r="CN758" s="29"/>
      <c r="CO758" s="29"/>
      <c r="CP758" s="29"/>
      <c r="CQ758" s="29"/>
      <c r="CR758" s="29"/>
      <c r="CS758" s="29"/>
      <c r="CT758" s="29"/>
      <c r="CU758" s="29"/>
      <c r="CV758" s="29"/>
      <c r="CW758" s="29"/>
      <c r="CX758" s="29"/>
      <c r="CY758" s="29"/>
      <c r="CZ758" s="29"/>
      <c r="DA758" s="29"/>
      <c r="DB758" s="29"/>
      <c r="DC758" s="29"/>
      <c r="DD758" s="29"/>
      <c r="DE758" s="29"/>
      <c r="DF758" s="29"/>
      <c r="DG758" s="31"/>
      <c r="DH758" s="29"/>
      <c r="DI758" s="29"/>
    </row>
    <row r="759" spans="1:113" ht="15.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30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30"/>
      <c r="AE759" s="29"/>
      <c r="AF759" s="29"/>
      <c r="AG759" s="29"/>
      <c r="AH759" s="29"/>
      <c r="AI759" s="29"/>
      <c r="AJ759" s="29"/>
      <c r="AK759" s="29"/>
      <c r="AL759" s="29"/>
      <c r="AM759" s="29"/>
      <c r="AN759" s="29"/>
      <c r="AO759" s="30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G759" s="29"/>
      <c r="BH759" s="29"/>
      <c r="BI759" s="29"/>
      <c r="BJ759" s="29"/>
      <c r="BK759" s="29"/>
      <c r="BL759" s="29"/>
      <c r="BM759" s="29"/>
      <c r="BN759" s="29"/>
      <c r="BO759" s="29"/>
      <c r="BP759" s="29"/>
      <c r="BQ759" s="29"/>
      <c r="BR759" s="29"/>
      <c r="BS759" s="29"/>
      <c r="BT759" s="29"/>
      <c r="BU759" s="29"/>
      <c r="BV759" s="29"/>
      <c r="BW759" s="29"/>
      <c r="BX759" s="29"/>
      <c r="BY759" s="29"/>
      <c r="BZ759" s="29"/>
      <c r="CA759" s="29"/>
      <c r="CB759" s="29"/>
      <c r="CC759" s="29"/>
      <c r="CD759" s="29"/>
      <c r="CE759" s="29"/>
      <c r="CF759" s="29"/>
      <c r="CG759" s="29"/>
      <c r="CH759" s="29"/>
      <c r="CI759" s="29"/>
      <c r="CJ759" s="29"/>
      <c r="CK759" s="29"/>
      <c r="CL759" s="29"/>
      <c r="CM759" s="29"/>
      <c r="CN759" s="29"/>
      <c r="CO759" s="29"/>
      <c r="CP759" s="29"/>
      <c r="CQ759" s="29"/>
      <c r="CR759" s="29"/>
      <c r="CS759" s="29"/>
      <c r="CT759" s="29"/>
      <c r="CU759" s="29"/>
      <c r="CV759" s="29"/>
      <c r="CW759" s="29"/>
      <c r="CX759" s="29"/>
      <c r="CY759" s="29"/>
      <c r="CZ759" s="29"/>
      <c r="DA759" s="29"/>
      <c r="DB759" s="29"/>
      <c r="DC759" s="29"/>
      <c r="DD759" s="29"/>
      <c r="DE759" s="29"/>
      <c r="DF759" s="29"/>
      <c r="DG759" s="31"/>
      <c r="DH759" s="29"/>
      <c r="DI759" s="29"/>
    </row>
    <row r="760" spans="1:113" ht="15.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30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30"/>
      <c r="AE760" s="29"/>
      <c r="AF760" s="29"/>
      <c r="AG760" s="29"/>
      <c r="AH760" s="29"/>
      <c r="AI760" s="29"/>
      <c r="AJ760" s="29"/>
      <c r="AK760" s="29"/>
      <c r="AL760" s="29"/>
      <c r="AM760" s="29"/>
      <c r="AN760" s="29"/>
      <c r="AO760" s="30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G760" s="29"/>
      <c r="BH760" s="29"/>
      <c r="BI760" s="29"/>
      <c r="BJ760" s="29"/>
      <c r="BK760" s="29"/>
      <c r="BL760" s="29"/>
      <c r="BM760" s="29"/>
      <c r="BN760" s="29"/>
      <c r="BO760" s="29"/>
      <c r="BP760" s="29"/>
      <c r="BQ760" s="29"/>
      <c r="BR760" s="29"/>
      <c r="BS760" s="29"/>
      <c r="BT760" s="29"/>
      <c r="BU760" s="29"/>
      <c r="BV760" s="29"/>
      <c r="BW760" s="29"/>
      <c r="BX760" s="29"/>
      <c r="BY760" s="29"/>
      <c r="BZ760" s="29"/>
      <c r="CA760" s="29"/>
      <c r="CB760" s="29"/>
      <c r="CC760" s="29"/>
      <c r="CD760" s="29"/>
      <c r="CE760" s="29"/>
      <c r="CF760" s="29"/>
      <c r="CG760" s="29"/>
      <c r="CH760" s="29"/>
      <c r="CI760" s="29"/>
      <c r="CJ760" s="29"/>
      <c r="CK760" s="29"/>
      <c r="CL760" s="29"/>
      <c r="CM760" s="29"/>
      <c r="CN760" s="29"/>
      <c r="CO760" s="29"/>
      <c r="CP760" s="29"/>
      <c r="CQ760" s="29"/>
      <c r="CR760" s="29"/>
      <c r="CS760" s="29"/>
      <c r="CT760" s="29"/>
      <c r="CU760" s="29"/>
      <c r="CV760" s="29"/>
      <c r="CW760" s="29"/>
      <c r="CX760" s="29"/>
      <c r="CY760" s="29"/>
      <c r="CZ760" s="29"/>
      <c r="DA760" s="29"/>
      <c r="DB760" s="29"/>
      <c r="DC760" s="29"/>
      <c r="DD760" s="29"/>
      <c r="DE760" s="29"/>
      <c r="DF760" s="29"/>
      <c r="DG760" s="31"/>
      <c r="DH760" s="29"/>
      <c r="DI760" s="29"/>
    </row>
    <row r="761" spans="1:113" ht="15.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30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30"/>
      <c r="AE761" s="29"/>
      <c r="AF761" s="29"/>
      <c r="AG761" s="29"/>
      <c r="AH761" s="29"/>
      <c r="AI761" s="29"/>
      <c r="AJ761" s="29"/>
      <c r="AK761" s="29"/>
      <c r="AL761" s="29"/>
      <c r="AM761" s="29"/>
      <c r="AN761" s="29"/>
      <c r="AO761" s="30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G761" s="29"/>
      <c r="BH761" s="29"/>
      <c r="BI761" s="29"/>
      <c r="BJ761" s="29"/>
      <c r="BK761" s="29"/>
      <c r="BL761" s="29"/>
      <c r="BM761" s="29"/>
      <c r="BN761" s="29"/>
      <c r="BO761" s="29"/>
      <c r="BP761" s="29"/>
      <c r="BQ761" s="29"/>
      <c r="BR761" s="29"/>
      <c r="BS761" s="29"/>
      <c r="BT761" s="29"/>
      <c r="BU761" s="29"/>
      <c r="BV761" s="29"/>
      <c r="BW761" s="29"/>
      <c r="BX761" s="29"/>
      <c r="BY761" s="29"/>
      <c r="BZ761" s="29"/>
      <c r="CA761" s="29"/>
      <c r="CB761" s="29"/>
      <c r="CC761" s="29"/>
      <c r="CD761" s="29"/>
      <c r="CE761" s="29"/>
      <c r="CF761" s="29"/>
      <c r="CG761" s="29"/>
      <c r="CH761" s="29"/>
      <c r="CI761" s="29"/>
      <c r="CJ761" s="29"/>
      <c r="CK761" s="29"/>
      <c r="CL761" s="29"/>
      <c r="CM761" s="29"/>
      <c r="CN761" s="29"/>
      <c r="CO761" s="29"/>
      <c r="CP761" s="29"/>
      <c r="CQ761" s="29"/>
      <c r="CR761" s="29"/>
      <c r="CS761" s="29"/>
      <c r="CT761" s="29"/>
      <c r="CU761" s="29"/>
      <c r="CV761" s="29"/>
      <c r="CW761" s="29"/>
      <c r="CX761" s="29"/>
      <c r="CY761" s="29"/>
      <c r="CZ761" s="29"/>
      <c r="DA761" s="29"/>
      <c r="DB761" s="29"/>
      <c r="DC761" s="29"/>
      <c r="DD761" s="29"/>
      <c r="DE761" s="29"/>
      <c r="DF761" s="29"/>
      <c r="DG761" s="31"/>
      <c r="DH761" s="29"/>
      <c r="DI761" s="29"/>
    </row>
    <row r="762" spans="1:113" ht="15.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30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30"/>
      <c r="AE762" s="29"/>
      <c r="AF762" s="29"/>
      <c r="AG762" s="29"/>
      <c r="AH762" s="29"/>
      <c r="AI762" s="29"/>
      <c r="AJ762" s="29"/>
      <c r="AK762" s="29"/>
      <c r="AL762" s="29"/>
      <c r="AM762" s="29"/>
      <c r="AN762" s="29"/>
      <c r="AO762" s="30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G762" s="29"/>
      <c r="BH762" s="29"/>
      <c r="BI762" s="29"/>
      <c r="BJ762" s="29"/>
      <c r="BK762" s="29"/>
      <c r="BL762" s="29"/>
      <c r="BM762" s="29"/>
      <c r="BN762" s="29"/>
      <c r="BO762" s="29"/>
      <c r="BP762" s="29"/>
      <c r="BQ762" s="29"/>
      <c r="BR762" s="29"/>
      <c r="BS762" s="29"/>
      <c r="BT762" s="29"/>
      <c r="BU762" s="29"/>
      <c r="BV762" s="29"/>
      <c r="BW762" s="29"/>
      <c r="BX762" s="29"/>
      <c r="BY762" s="29"/>
      <c r="BZ762" s="29"/>
      <c r="CA762" s="29"/>
      <c r="CB762" s="29"/>
      <c r="CC762" s="29"/>
      <c r="CD762" s="29"/>
      <c r="CE762" s="29"/>
      <c r="CF762" s="29"/>
      <c r="CG762" s="29"/>
      <c r="CH762" s="29"/>
      <c r="CI762" s="29"/>
      <c r="CJ762" s="29"/>
      <c r="CK762" s="29"/>
      <c r="CL762" s="29"/>
      <c r="CM762" s="29"/>
      <c r="CN762" s="29"/>
      <c r="CO762" s="29"/>
      <c r="CP762" s="29"/>
      <c r="CQ762" s="29"/>
      <c r="CR762" s="29"/>
      <c r="CS762" s="29"/>
      <c r="CT762" s="29"/>
      <c r="CU762" s="29"/>
      <c r="CV762" s="29"/>
      <c r="CW762" s="29"/>
      <c r="CX762" s="29"/>
      <c r="CY762" s="29"/>
      <c r="CZ762" s="29"/>
      <c r="DA762" s="29"/>
      <c r="DB762" s="29"/>
      <c r="DC762" s="29"/>
      <c r="DD762" s="29"/>
      <c r="DE762" s="29"/>
      <c r="DF762" s="29"/>
      <c r="DG762" s="31"/>
      <c r="DH762" s="29"/>
      <c r="DI762" s="29"/>
    </row>
    <row r="763" spans="1:113" ht="15.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30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30"/>
      <c r="AE763" s="29"/>
      <c r="AF763" s="29"/>
      <c r="AG763" s="29"/>
      <c r="AH763" s="29"/>
      <c r="AI763" s="29"/>
      <c r="AJ763" s="29"/>
      <c r="AK763" s="29"/>
      <c r="AL763" s="29"/>
      <c r="AM763" s="29"/>
      <c r="AN763" s="29"/>
      <c r="AO763" s="30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G763" s="29"/>
      <c r="BH763" s="29"/>
      <c r="BI763" s="29"/>
      <c r="BJ763" s="29"/>
      <c r="BK763" s="29"/>
      <c r="BL763" s="29"/>
      <c r="BM763" s="29"/>
      <c r="BN763" s="29"/>
      <c r="BO763" s="29"/>
      <c r="BP763" s="29"/>
      <c r="BQ763" s="29"/>
      <c r="BR763" s="29"/>
      <c r="BS763" s="29"/>
      <c r="BT763" s="29"/>
      <c r="BU763" s="29"/>
      <c r="BV763" s="29"/>
      <c r="BW763" s="29"/>
      <c r="BX763" s="29"/>
      <c r="BY763" s="29"/>
      <c r="BZ763" s="29"/>
      <c r="CA763" s="29"/>
      <c r="CB763" s="29"/>
      <c r="CC763" s="29"/>
      <c r="CD763" s="29"/>
      <c r="CE763" s="29"/>
      <c r="CF763" s="29"/>
      <c r="CG763" s="29"/>
      <c r="CH763" s="29"/>
      <c r="CI763" s="29"/>
      <c r="CJ763" s="29"/>
      <c r="CK763" s="29"/>
      <c r="CL763" s="29"/>
      <c r="CM763" s="29"/>
      <c r="CN763" s="29"/>
      <c r="CO763" s="29"/>
      <c r="CP763" s="29"/>
      <c r="CQ763" s="29"/>
      <c r="CR763" s="29"/>
      <c r="CS763" s="29"/>
      <c r="CT763" s="29"/>
      <c r="CU763" s="29"/>
      <c r="CV763" s="29"/>
      <c r="CW763" s="29"/>
      <c r="CX763" s="29"/>
      <c r="CY763" s="29"/>
      <c r="CZ763" s="29"/>
      <c r="DA763" s="29"/>
      <c r="DB763" s="29"/>
      <c r="DC763" s="29"/>
      <c r="DD763" s="29"/>
      <c r="DE763" s="29"/>
      <c r="DF763" s="29"/>
      <c r="DG763" s="31"/>
      <c r="DH763" s="29"/>
      <c r="DI763" s="29"/>
    </row>
    <row r="764" spans="1:113" ht="15.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30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30"/>
      <c r="AE764" s="29"/>
      <c r="AF764" s="29"/>
      <c r="AG764" s="29"/>
      <c r="AH764" s="29"/>
      <c r="AI764" s="29"/>
      <c r="AJ764" s="29"/>
      <c r="AK764" s="29"/>
      <c r="AL764" s="29"/>
      <c r="AM764" s="29"/>
      <c r="AN764" s="29"/>
      <c r="AO764" s="30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G764" s="29"/>
      <c r="BH764" s="29"/>
      <c r="BI764" s="29"/>
      <c r="BJ764" s="29"/>
      <c r="BK764" s="29"/>
      <c r="BL764" s="29"/>
      <c r="BM764" s="29"/>
      <c r="BN764" s="29"/>
      <c r="BO764" s="29"/>
      <c r="BP764" s="29"/>
      <c r="BQ764" s="29"/>
      <c r="BR764" s="29"/>
      <c r="BS764" s="29"/>
      <c r="BT764" s="29"/>
      <c r="BU764" s="29"/>
      <c r="BV764" s="29"/>
      <c r="BW764" s="29"/>
      <c r="BX764" s="29"/>
      <c r="BY764" s="29"/>
      <c r="BZ764" s="29"/>
      <c r="CA764" s="29"/>
      <c r="CB764" s="29"/>
      <c r="CC764" s="29"/>
      <c r="CD764" s="29"/>
      <c r="CE764" s="29"/>
      <c r="CF764" s="29"/>
      <c r="CG764" s="29"/>
      <c r="CH764" s="29"/>
      <c r="CI764" s="29"/>
      <c r="CJ764" s="29"/>
      <c r="CK764" s="29"/>
      <c r="CL764" s="29"/>
      <c r="CM764" s="29"/>
      <c r="CN764" s="29"/>
      <c r="CO764" s="29"/>
      <c r="CP764" s="29"/>
      <c r="CQ764" s="29"/>
      <c r="CR764" s="29"/>
      <c r="CS764" s="29"/>
      <c r="CT764" s="29"/>
      <c r="CU764" s="29"/>
      <c r="CV764" s="29"/>
      <c r="CW764" s="29"/>
      <c r="CX764" s="29"/>
      <c r="CY764" s="29"/>
      <c r="CZ764" s="29"/>
      <c r="DA764" s="29"/>
      <c r="DB764" s="29"/>
      <c r="DC764" s="29"/>
      <c r="DD764" s="29"/>
      <c r="DE764" s="29"/>
      <c r="DF764" s="29"/>
      <c r="DG764" s="31"/>
      <c r="DH764" s="29"/>
      <c r="DI764" s="29"/>
    </row>
    <row r="765" spans="1:113" ht="15.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30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30"/>
      <c r="AE765" s="29"/>
      <c r="AF765" s="29"/>
      <c r="AG765" s="29"/>
      <c r="AH765" s="29"/>
      <c r="AI765" s="29"/>
      <c r="AJ765" s="29"/>
      <c r="AK765" s="29"/>
      <c r="AL765" s="29"/>
      <c r="AM765" s="29"/>
      <c r="AN765" s="29"/>
      <c r="AO765" s="30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G765" s="29"/>
      <c r="BH765" s="29"/>
      <c r="BI765" s="29"/>
      <c r="BJ765" s="29"/>
      <c r="BK765" s="29"/>
      <c r="BL765" s="29"/>
      <c r="BM765" s="29"/>
      <c r="BN765" s="29"/>
      <c r="BO765" s="29"/>
      <c r="BP765" s="29"/>
      <c r="BQ765" s="29"/>
      <c r="BR765" s="29"/>
      <c r="BS765" s="29"/>
      <c r="BT765" s="29"/>
      <c r="BU765" s="29"/>
      <c r="BV765" s="29"/>
      <c r="BW765" s="29"/>
      <c r="BX765" s="29"/>
      <c r="BY765" s="29"/>
      <c r="BZ765" s="29"/>
      <c r="CA765" s="29"/>
      <c r="CB765" s="29"/>
      <c r="CC765" s="29"/>
      <c r="CD765" s="29"/>
      <c r="CE765" s="29"/>
      <c r="CF765" s="29"/>
      <c r="CG765" s="29"/>
      <c r="CH765" s="29"/>
      <c r="CI765" s="29"/>
      <c r="CJ765" s="29"/>
      <c r="CK765" s="29"/>
      <c r="CL765" s="29"/>
      <c r="CM765" s="29"/>
      <c r="CN765" s="29"/>
      <c r="CO765" s="29"/>
      <c r="CP765" s="29"/>
      <c r="CQ765" s="29"/>
      <c r="CR765" s="29"/>
      <c r="CS765" s="29"/>
      <c r="CT765" s="29"/>
      <c r="CU765" s="29"/>
      <c r="CV765" s="29"/>
      <c r="CW765" s="29"/>
      <c r="CX765" s="29"/>
      <c r="CY765" s="29"/>
      <c r="CZ765" s="29"/>
      <c r="DA765" s="29"/>
      <c r="DB765" s="29"/>
      <c r="DC765" s="29"/>
      <c r="DD765" s="29"/>
      <c r="DE765" s="29"/>
      <c r="DF765" s="29"/>
      <c r="DG765" s="31"/>
      <c r="DH765" s="29"/>
      <c r="DI765" s="29"/>
    </row>
    <row r="766" spans="1:113" ht="15.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30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30"/>
      <c r="AE766" s="29"/>
      <c r="AF766" s="29"/>
      <c r="AG766" s="29"/>
      <c r="AH766" s="29"/>
      <c r="AI766" s="29"/>
      <c r="AJ766" s="29"/>
      <c r="AK766" s="29"/>
      <c r="AL766" s="29"/>
      <c r="AM766" s="29"/>
      <c r="AN766" s="29"/>
      <c r="AO766" s="30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G766" s="29"/>
      <c r="BH766" s="29"/>
      <c r="BI766" s="29"/>
      <c r="BJ766" s="29"/>
      <c r="BK766" s="29"/>
      <c r="BL766" s="29"/>
      <c r="BM766" s="29"/>
      <c r="BN766" s="29"/>
      <c r="BO766" s="29"/>
      <c r="BP766" s="29"/>
      <c r="BQ766" s="29"/>
      <c r="BR766" s="29"/>
      <c r="BS766" s="29"/>
      <c r="BT766" s="29"/>
      <c r="BU766" s="29"/>
      <c r="BV766" s="29"/>
      <c r="BW766" s="29"/>
      <c r="BX766" s="29"/>
      <c r="BY766" s="29"/>
      <c r="BZ766" s="29"/>
      <c r="CA766" s="29"/>
      <c r="CB766" s="29"/>
      <c r="CC766" s="29"/>
      <c r="CD766" s="29"/>
      <c r="CE766" s="29"/>
      <c r="CF766" s="29"/>
      <c r="CG766" s="29"/>
      <c r="CH766" s="29"/>
      <c r="CI766" s="29"/>
      <c r="CJ766" s="29"/>
      <c r="CK766" s="29"/>
      <c r="CL766" s="29"/>
      <c r="CM766" s="29"/>
      <c r="CN766" s="29"/>
      <c r="CO766" s="29"/>
      <c r="CP766" s="29"/>
      <c r="CQ766" s="29"/>
      <c r="CR766" s="29"/>
      <c r="CS766" s="29"/>
      <c r="CT766" s="29"/>
      <c r="CU766" s="29"/>
      <c r="CV766" s="29"/>
      <c r="CW766" s="29"/>
      <c r="CX766" s="29"/>
      <c r="CY766" s="29"/>
      <c r="CZ766" s="29"/>
      <c r="DA766" s="29"/>
      <c r="DB766" s="29"/>
      <c r="DC766" s="29"/>
      <c r="DD766" s="29"/>
      <c r="DE766" s="29"/>
      <c r="DF766" s="29"/>
      <c r="DG766" s="31"/>
      <c r="DH766" s="29"/>
      <c r="DI766" s="29"/>
    </row>
    <row r="767" spans="1:113" ht="15.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30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30"/>
      <c r="AE767" s="29"/>
      <c r="AF767" s="29"/>
      <c r="AG767" s="29"/>
      <c r="AH767" s="29"/>
      <c r="AI767" s="29"/>
      <c r="AJ767" s="29"/>
      <c r="AK767" s="29"/>
      <c r="AL767" s="29"/>
      <c r="AM767" s="29"/>
      <c r="AN767" s="29"/>
      <c r="AO767" s="30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G767" s="29"/>
      <c r="BH767" s="29"/>
      <c r="BI767" s="29"/>
      <c r="BJ767" s="29"/>
      <c r="BK767" s="29"/>
      <c r="BL767" s="29"/>
      <c r="BM767" s="29"/>
      <c r="BN767" s="29"/>
      <c r="BO767" s="29"/>
      <c r="BP767" s="29"/>
      <c r="BQ767" s="29"/>
      <c r="BR767" s="29"/>
      <c r="BS767" s="29"/>
      <c r="BT767" s="29"/>
      <c r="BU767" s="29"/>
      <c r="BV767" s="29"/>
      <c r="BW767" s="29"/>
      <c r="BX767" s="29"/>
      <c r="BY767" s="29"/>
      <c r="BZ767" s="29"/>
      <c r="CA767" s="29"/>
      <c r="CB767" s="29"/>
      <c r="CC767" s="29"/>
      <c r="CD767" s="29"/>
      <c r="CE767" s="29"/>
      <c r="CF767" s="29"/>
      <c r="CG767" s="29"/>
      <c r="CH767" s="29"/>
      <c r="CI767" s="29"/>
      <c r="CJ767" s="29"/>
      <c r="CK767" s="29"/>
      <c r="CL767" s="29"/>
      <c r="CM767" s="29"/>
      <c r="CN767" s="29"/>
      <c r="CO767" s="29"/>
      <c r="CP767" s="29"/>
      <c r="CQ767" s="29"/>
      <c r="CR767" s="29"/>
      <c r="CS767" s="29"/>
      <c r="CT767" s="29"/>
      <c r="CU767" s="29"/>
      <c r="CV767" s="29"/>
      <c r="CW767" s="29"/>
      <c r="CX767" s="29"/>
      <c r="CY767" s="29"/>
      <c r="CZ767" s="29"/>
      <c r="DA767" s="29"/>
      <c r="DB767" s="29"/>
      <c r="DC767" s="29"/>
      <c r="DD767" s="29"/>
      <c r="DE767" s="29"/>
      <c r="DF767" s="29"/>
      <c r="DG767" s="31"/>
      <c r="DH767" s="29"/>
      <c r="DI767" s="29"/>
    </row>
    <row r="768" spans="1:113" ht="15.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30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30"/>
      <c r="AE768" s="29"/>
      <c r="AF768" s="29"/>
      <c r="AG768" s="29"/>
      <c r="AH768" s="29"/>
      <c r="AI768" s="29"/>
      <c r="AJ768" s="29"/>
      <c r="AK768" s="29"/>
      <c r="AL768" s="29"/>
      <c r="AM768" s="29"/>
      <c r="AN768" s="29"/>
      <c r="AO768" s="30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G768" s="29"/>
      <c r="BH768" s="29"/>
      <c r="BI768" s="29"/>
      <c r="BJ768" s="29"/>
      <c r="BK768" s="29"/>
      <c r="BL768" s="29"/>
      <c r="BM768" s="29"/>
      <c r="BN768" s="29"/>
      <c r="BO768" s="29"/>
      <c r="BP768" s="29"/>
      <c r="BQ768" s="29"/>
      <c r="BR768" s="29"/>
      <c r="BS768" s="29"/>
      <c r="BT768" s="29"/>
      <c r="BU768" s="29"/>
      <c r="BV768" s="29"/>
      <c r="BW768" s="29"/>
      <c r="BX768" s="29"/>
      <c r="BY768" s="29"/>
      <c r="BZ768" s="29"/>
      <c r="CA768" s="29"/>
      <c r="CB768" s="29"/>
      <c r="CC768" s="29"/>
      <c r="CD768" s="29"/>
      <c r="CE768" s="29"/>
      <c r="CF768" s="29"/>
      <c r="CG768" s="29"/>
      <c r="CH768" s="29"/>
      <c r="CI768" s="29"/>
      <c r="CJ768" s="29"/>
      <c r="CK768" s="29"/>
      <c r="CL768" s="29"/>
      <c r="CM768" s="29"/>
      <c r="CN768" s="29"/>
      <c r="CO768" s="29"/>
      <c r="CP768" s="29"/>
      <c r="CQ768" s="29"/>
      <c r="CR768" s="29"/>
      <c r="CS768" s="29"/>
      <c r="CT768" s="29"/>
      <c r="CU768" s="29"/>
      <c r="CV768" s="29"/>
      <c r="CW768" s="29"/>
      <c r="CX768" s="29"/>
      <c r="CY768" s="29"/>
      <c r="CZ768" s="29"/>
      <c r="DA768" s="29"/>
      <c r="DB768" s="29"/>
      <c r="DC768" s="29"/>
      <c r="DD768" s="29"/>
      <c r="DE768" s="29"/>
      <c r="DF768" s="29"/>
      <c r="DG768" s="31"/>
      <c r="DH768" s="29"/>
      <c r="DI768" s="29"/>
    </row>
    <row r="769" spans="1:113" ht="15.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30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30"/>
      <c r="AE769" s="29"/>
      <c r="AF769" s="29"/>
      <c r="AG769" s="29"/>
      <c r="AH769" s="29"/>
      <c r="AI769" s="29"/>
      <c r="AJ769" s="29"/>
      <c r="AK769" s="29"/>
      <c r="AL769" s="29"/>
      <c r="AM769" s="29"/>
      <c r="AN769" s="29"/>
      <c r="AO769" s="30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G769" s="29"/>
      <c r="BH769" s="29"/>
      <c r="BI769" s="29"/>
      <c r="BJ769" s="29"/>
      <c r="BK769" s="29"/>
      <c r="BL769" s="29"/>
      <c r="BM769" s="29"/>
      <c r="BN769" s="29"/>
      <c r="BO769" s="29"/>
      <c r="BP769" s="29"/>
      <c r="BQ769" s="29"/>
      <c r="BR769" s="29"/>
      <c r="BS769" s="29"/>
      <c r="BT769" s="29"/>
      <c r="BU769" s="29"/>
      <c r="BV769" s="29"/>
      <c r="BW769" s="29"/>
      <c r="BX769" s="29"/>
      <c r="BY769" s="29"/>
      <c r="BZ769" s="29"/>
      <c r="CA769" s="29"/>
      <c r="CB769" s="29"/>
      <c r="CC769" s="29"/>
      <c r="CD769" s="29"/>
      <c r="CE769" s="29"/>
      <c r="CF769" s="29"/>
      <c r="CG769" s="29"/>
      <c r="CH769" s="29"/>
      <c r="CI769" s="29"/>
      <c r="CJ769" s="29"/>
      <c r="CK769" s="29"/>
      <c r="CL769" s="29"/>
      <c r="CM769" s="29"/>
      <c r="CN769" s="29"/>
      <c r="CO769" s="29"/>
      <c r="CP769" s="29"/>
      <c r="CQ769" s="29"/>
      <c r="CR769" s="29"/>
      <c r="CS769" s="29"/>
      <c r="CT769" s="29"/>
      <c r="CU769" s="29"/>
      <c r="CV769" s="29"/>
      <c r="CW769" s="29"/>
      <c r="CX769" s="29"/>
      <c r="CY769" s="29"/>
      <c r="CZ769" s="29"/>
      <c r="DA769" s="29"/>
      <c r="DB769" s="29"/>
      <c r="DC769" s="29"/>
      <c r="DD769" s="29"/>
      <c r="DE769" s="29"/>
      <c r="DF769" s="29"/>
      <c r="DG769" s="31"/>
      <c r="DH769" s="29"/>
      <c r="DI769" s="29"/>
    </row>
    <row r="770" spans="1:113" ht="15.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30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30"/>
      <c r="AE770" s="29"/>
      <c r="AF770" s="29"/>
      <c r="AG770" s="29"/>
      <c r="AH770" s="29"/>
      <c r="AI770" s="29"/>
      <c r="AJ770" s="29"/>
      <c r="AK770" s="29"/>
      <c r="AL770" s="29"/>
      <c r="AM770" s="29"/>
      <c r="AN770" s="29"/>
      <c r="AO770" s="30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G770" s="29"/>
      <c r="BH770" s="29"/>
      <c r="BI770" s="29"/>
      <c r="BJ770" s="29"/>
      <c r="BK770" s="29"/>
      <c r="BL770" s="29"/>
      <c r="BM770" s="29"/>
      <c r="BN770" s="29"/>
      <c r="BO770" s="29"/>
      <c r="BP770" s="29"/>
      <c r="BQ770" s="29"/>
      <c r="BR770" s="29"/>
      <c r="BS770" s="29"/>
      <c r="BT770" s="29"/>
      <c r="BU770" s="29"/>
      <c r="BV770" s="29"/>
      <c r="BW770" s="29"/>
      <c r="BX770" s="29"/>
      <c r="BY770" s="29"/>
      <c r="BZ770" s="29"/>
      <c r="CA770" s="29"/>
      <c r="CB770" s="29"/>
      <c r="CC770" s="29"/>
      <c r="CD770" s="29"/>
      <c r="CE770" s="29"/>
      <c r="CF770" s="29"/>
      <c r="CG770" s="29"/>
      <c r="CH770" s="29"/>
      <c r="CI770" s="29"/>
      <c r="CJ770" s="29"/>
      <c r="CK770" s="29"/>
      <c r="CL770" s="29"/>
      <c r="CM770" s="29"/>
      <c r="CN770" s="29"/>
      <c r="CO770" s="29"/>
      <c r="CP770" s="29"/>
      <c r="CQ770" s="29"/>
      <c r="CR770" s="29"/>
      <c r="CS770" s="29"/>
      <c r="CT770" s="29"/>
      <c r="CU770" s="29"/>
      <c r="CV770" s="29"/>
      <c r="CW770" s="29"/>
      <c r="CX770" s="29"/>
      <c r="CY770" s="29"/>
      <c r="CZ770" s="29"/>
      <c r="DA770" s="29"/>
      <c r="DB770" s="29"/>
      <c r="DC770" s="29"/>
      <c r="DD770" s="29"/>
      <c r="DE770" s="29"/>
      <c r="DF770" s="29"/>
      <c r="DG770" s="31"/>
      <c r="DH770" s="29"/>
      <c r="DI770" s="29"/>
    </row>
    <row r="771" spans="1:113" ht="15.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30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30"/>
      <c r="AE771" s="29"/>
      <c r="AF771" s="29"/>
      <c r="AG771" s="29"/>
      <c r="AH771" s="29"/>
      <c r="AI771" s="29"/>
      <c r="AJ771" s="29"/>
      <c r="AK771" s="29"/>
      <c r="AL771" s="29"/>
      <c r="AM771" s="29"/>
      <c r="AN771" s="29"/>
      <c r="AO771" s="30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G771" s="29"/>
      <c r="BH771" s="29"/>
      <c r="BI771" s="29"/>
      <c r="BJ771" s="29"/>
      <c r="BK771" s="29"/>
      <c r="BL771" s="29"/>
      <c r="BM771" s="29"/>
      <c r="BN771" s="29"/>
      <c r="BO771" s="29"/>
      <c r="BP771" s="29"/>
      <c r="BQ771" s="29"/>
      <c r="BR771" s="29"/>
      <c r="BS771" s="29"/>
      <c r="BT771" s="29"/>
      <c r="BU771" s="29"/>
      <c r="BV771" s="29"/>
      <c r="BW771" s="29"/>
      <c r="BX771" s="29"/>
      <c r="BY771" s="29"/>
      <c r="BZ771" s="29"/>
      <c r="CA771" s="29"/>
      <c r="CB771" s="29"/>
      <c r="CC771" s="29"/>
      <c r="CD771" s="29"/>
      <c r="CE771" s="29"/>
      <c r="CF771" s="29"/>
      <c r="CG771" s="29"/>
      <c r="CH771" s="29"/>
      <c r="CI771" s="29"/>
      <c r="CJ771" s="29"/>
      <c r="CK771" s="29"/>
      <c r="CL771" s="29"/>
      <c r="CM771" s="29"/>
      <c r="CN771" s="29"/>
      <c r="CO771" s="29"/>
      <c r="CP771" s="29"/>
      <c r="CQ771" s="29"/>
      <c r="CR771" s="29"/>
      <c r="CS771" s="29"/>
      <c r="CT771" s="29"/>
      <c r="CU771" s="29"/>
      <c r="CV771" s="29"/>
      <c r="CW771" s="29"/>
      <c r="CX771" s="29"/>
      <c r="CY771" s="29"/>
      <c r="CZ771" s="29"/>
      <c r="DA771" s="29"/>
      <c r="DB771" s="29"/>
      <c r="DC771" s="29"/>
      <c r="DD771" s="29"/>
      <c r="DE771" s="29"/>
      <c r="DF771" s="29"/>
      <c r="DG771" s="31"/>
      <c r="DH771" s="29"/>
      <c r="DI771" s="29"/>
    </row>
    <row r="772" spans="1:113" ht="15.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30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30"/>
      <c r="AE772" s="29"/>
      <c r="AF772" s="29"/>
      <c r="AG772" s="29"/>
      <c r="AH772" s="29"/>
      <c r="AI772" s="29"/>
      <c r="AJ772" s="29"/>
      <c r="AK772" s="29"/>
      <c r="AL772" s="29"/>
      <c r="AM772" s="29"/>
      <c r="AN772" s="29"/>
      <c r="AO772" s="30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G772" s="29"/>
      <c r="BH772" s="29"/>
      <c r="BI772" s="29"/>
      <c r="BJ772" s="29"/>
      <c r="BK772" s="29"/>
      <c r="BL772" s="29"/>
      <c r="BM772" s="29"/>
      <c r="BN772" s="29"/>
      <c r="BO772" s="29"/>
      <c r="BP772" s="29"/>
      <c r="BQ772" s="29"/>
      <c r="BR772" s="29"/>
      <c r="BS772" s="29"/>
      <c r="BT772" s="29"/>
      <c r="BU772" s="29"/>
      <c r="BV772" s="29"/>
      <c r="BW772" s="29"/>
      <c r="BX772" s="29"/>
      <c r="BY772" s="29"/>
      <c r="BZ772" s="29"/>
      <c r="CA772" s="29"/>
      <c r="CB772" s="29"/>
      <c r="CC772" s="29"/>
      <c r="CD772" s="29"/>
      <c r="CE772" s="29"/>
      <c r="CF772" s="29"/>
      <c r="CG772" s="29"/>
      <c r="CH772" s="29"/>
      <c r="CI772" s="29"/>
      <c r="CJ772" s="29"/>
      <c r="CK772" s="29"/>
      <c r="CL772" s="29"/>
      <c r="CM772" s="29"/>
      <c r="CN772" s="29"/>
      <c r="CO772" s="29"/>
      <c r="CP772" s="29"/>
      <c r="CQ772" s="29"/>
      <c r="CR772" s="29"/>
      <c r="CS772" s="29"/>
      <c r="CT772" s="29"/>
      <c r="CU772" s="29"/>
      <c r="CV772" s="29"/>
      <c r="CW772" s="29"/>
      <c r="CX772" s="29"/>
      <c r="CY772" s="29"/>
      <c r="CZ772" s="29"/>
      <c r="DA772" s="29"/>
      <c r="DB772" s="29"/>
      <c r="DC772" s="29"/>
      <c r="DD772" s="29"/>
      <c r="DE772" s="29"/>
      <c r="DF772" s="29"/>
      <c r="DG772" s="31"/>
      <c r="DH772" s="29"/>
      <c r="DI772" s="29"/>
    </row>
    <row r="773" spans="1:113" ht="15.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30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30"/>
      <c r="AE773" s="29"/>
      <c r="AF773" s="29"/>
      <c r="AG773" s="29"/>
      <c r="AH773" s="29"/>
      <c r="AI773" s="29"/>
      <c r="AJ773" s="29"/>
      <c r="AK773" s="29"/>
      <c r="AL773" s="29"/>
      <c r="AM773" s="29"/>
      <c r="AN773" s="29"/>
      <c r="AO773" s="30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G773" s="29"/>
      <c r="BH773" s="29"/>
      <c r="BI773" s="29"/>
      <c r="BJ773" s="29"/>
      <c r="BK773" s="29"/>
      <c r="BL773" s="29"/>
      <c r="BM773" s="29"/>
      <c r="BN773" s="29"/>
      <c r="BO773" s="29"/>
      <c r="BP773" s="29"/>
      <c r="BQ773" s="29"/>
      <c r="BR773" s="29"/>
      <c r="BS773" s="29"/>
      <c r="BT773" s="29"/>
      <c r="BU773" s="29"/>
      <c r="BV773" s="29"/>
      <c r="BW773" s="29"/>
      <c r="BX773" s="29"/>
      <c r="BY773" s="29"/>
      <c r="BZ773" s="29"/>
      <c r="CA773" s="29"/>
      <c r="CB773" s="29"/>
      <c r="CC773" s="29"/>
      <c r="CD773" s="29"/>
      <c r="CE773" s="29"/>
      <c r="CF773" s="29"/>
      <c r="CG773" s="29"/>
      <c r="CH773" s="29"/>
      <c r="CI773" s="29"/>
      <c r="CJ773" s="29"/>
      <c r="CK773" s="29"/>
      <c r="CL773" s="29"/>
      <c r="CM773" s="29"/>
      <c r="CN773" s="29"/>
      <c r="CO773" s="29"/>
      <c r="CP773" s="29"/>
      <c r="CQ773" s="29"/>
      <c r="CR773" s="29"/>
      <c r="CS773" s="29"/>
      <c r="CT773" s="29"/>
      <c r="CU773" s="29"/>
      <c r="CV773" s="29"/>
      <c r="CW773" s="29"/>
      <c r="CX773" s="29"/>
      <c r="CY773" s="29"/>
      <c r="CZ773" s="29"/>
      <c r="DA773" s="29"/>
      <c r="DB773" s="29"/>
      <c r="DC773" s="29"/>
      <c r="DD773" s="29"/>
      <c r="DE773" s="29"/>
      <c r="DF773" s="29"/>
      <c r="DG773" s="31"/>
      <c r="DH773" s="29"/>
      <c r="DI773" s="29"/>
    </row>
    <row r="774" spans="1:113" ht="15.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30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30"/>
      <c r="AE774" s="29"/>
      <c r="AF774" s="29"/>
      <c r="AG774" s="29"/>
      <c r="AH774" s="29"/>
      <c r="AI774" s="29"/>
      <c r="AJ774" s="29"/>
      <c r="AK774" s="29"/>
      <c r="AL774" s="29"/>
      <c r="AM774" s="29"/>
      <c r="AN774" s="29"/>
      <c r="AO774" s="30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G774" s="29"/>
      <c r="BH774" s="29"/>
      <c r="BI774" s="29"/>
      <c r="BJ774" s="29"/>
      <c r="BK774" s="29"/>
      <c r="BL774" s="29"/>
      <c r="BM774" s="29"/>
      <c r="BN774" s="29"/>
      <c r="BO774" s="29"/>
      <c r="BP774" s="29"/>
      <c r="BQ774" s="29"/>
      <c r="BR774" s="29"/>
      <c r="BS774" s="29"/>
      <c r="BT774" s="29"/>
      <c r="BU774" s="29"/>
      <c r="BV774" s="29"/>
      <c r="BW774" s="29"/>
      <c r="BX774" s="29"/>
      <c r="BY774" s="29"/>
      <c r="BZ774" s="29"/>
      <c r="CA774" s="29"/>
      <c r="CB774" s="29"/>
      <c r="CC774" s="29"/>
      <c r="CD774" s="29"/>
      <c r="CE774" s="29"/>
      <c r="CF774" s="29"/>
      <c r="CG774" s="29"/>
      <c r="CH774" s="29"/>
      <c r="CI774" s="29"/>
      <c r="CJ774" s="29"/>
      <c r="CK774" s="29"/>
      <c r="CL774" s="29"/>
      <c r="CM774" s="29"/>
      <c r="CN774" s="29"/>
      <c r="CO774" s="29"/>
      <c r="CP774" s="29"/>
      <c r="CQ774" s="29"/>
      <c r="CR774" s="29"/>
      <c r="CS774" s="29"/>
      <c r="CT774" s="29"/>
      <c r="CU774" s="29"/>
      <c r="CV774" s="29"/>
      <c r="CW774" s="29"/>
      <c r="CX774" s="29"/>
      <c r="CY774" s="29"/>
      <c r="CZ774" s="29"/>
      <c r="DA774" s="29"/>
      <c r="DB774" s="29"/>
      <c r="DC774" s="29"/>
      <c r="DD774" s="29"/>
      <c r="DE774" s="29"/>
      <c r="DF774" s="29"/>
      <c r="DG774" s="31"/>
      <c r="DH774" s="29"/>
      <c r="DI774" s="29"/>
    </row>
    <row r="775" spans="1:113" ht="15.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30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30"/>
      <c r="AE775" s="29"/>
      <c r="AF775" s="29"/>
      <c r="AG775" s="29"/>
      <c r="AH775" s="29"/>
      <c r="AI775" s="29"/>
      <c r="AJ775" s="29"/>
      <c r="AK775" s="29"/>
      <c r="AL775" s="29"/>
      <c r="AM775" s="29"/>
      <c r="AN775" s="29"/>
      <c r="AO775" s="30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G775" s="29"/>
      <c r="BH775" s="29"/>
      <c r="BI775" s="29"/>
      <c r="BJ775" s="29"/>
      <c r="BK775" s="29"/>
      <c r="BL775" s="29"/>
      <c r="BM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X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L775" s="29"/>
      <c r="CM775" s="29"/>
      <c r="CN775" s="29"/>
      <c r="CO775" s="29"/>
      <c r="CP775" s="29"/>
      <c r="CQ775" s="29"/>
      <c r="CR775" s="29"/>
      <c r="CS775" s="29"/>
      <c r="CT775" s="29"/>
      <c r="CU775" s="29"/>
      <c r="CV775" s="29"/>
      <c r="CW775" s="29"/>
      <c r="CX775" s="29"/>
      <c r="CY775" s="29"/>
      <c r="CZ775" s="29"/>
      <c r="DA775" s="29"/>
      <c r="DB775" s="29"/>
      <c r="DC775" s="29"/>
      <c r="DD775" s="29"/>
      <c r="DE775" s="29"/>
      <c r="DF775" s="29"/>
      <c r="DG775" s="31"/>
      <c r="DH775" s="29"/>
      <c r="DI775" s="29"/>
    </row>
    <row r="776" spans="1:113" ht="15.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30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30"/>
      <c r="AE776" s="29"/>
      <c r="AF776" s="29"/>
      <c r="AG776" s="29"/>
      <c r="AH776" s="29"/>
      <c r="AI776" s="29"/>
      <c r="AJ776" s="29"/>
      <c r="AK776" s="29"/>
      <c r="AL776" s="29"/>
      <c r="AM776" s="29"/>
      <c r="AN776" s="29"/>
      <c r="AO776" s="30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G776" s="29"/>
      <c r="BH776" s="29"/>
      <c r="BI776" s="29"/>
      <c r="BJ776" s="29"/>
      <c r="BK776" s="29"/>
      <c r="BL776" s="29"/>
      <c r="BM776" s="29"/>
      <c r="BN776" s="29"/>
      <c r="BO776" s="29"/>
      <c r="BP776" s="29"/>
      <c r="BQ776" s="29"/>
      <c r="BR776" s="29"/>
      <c r="BS776" s="29"/>
      <c r="BT776" s="29"/>
      <c r="BU776" s="29"/>
      <c r="BV776" s="29"/>
      <c r="BW776" s="29"/>
      <c r="BX776" s="29"/>
      <c r="BY776" s="29"/>
      <c r="BZ776" s="29"/>
      <c r="CA776" s="29"/>
      <c r="CB776" s="29"/>
      <c r="CC776" s="29"/>
      <c r="CD776" s="29"/>
      <c r="CE776" s="29"/>
      <c r="CF776" s="29"/>
      <c r="CG776" s="29"/>
      <c r="CH776" s="29"/>
      <c r="CI776" s="29"/>
      <c r="CJ776" s="29"/>
      <c r="CK776" s="29"/>
      <c r="CL776" s="29"/>
      <c r="CM776" s="29"/>
      <c r="CN776" s="29"/>
      <c r="CO776" s="29"/>
      <c r="CP776" s="29"/>
      <c r="CQ776" s="29"/>
      <c r="CR776" s="29"/>
      <c r="CS776" s="29"/>
      <c r="CT776" s="29"/>
      <c r="CU776" s="29"/>
      <c r="CV776" s="29"/>
      <c r="CW776" s="29"/>
      <c r="CX776" s="29"/>
      <c r="CY776" s="29"/>
      <c r="CZ776" s="29"/>
      <c r="DA776" s="29"/>
      <c r="DB776" s="29"/>
      <c r="DC776" s="29"/>
      <c r="DD776" s="29"/>
      <c r="DE776" s="29"/>
      <c r="DF776" s="29"/>
      <c r="DG776" s="31"/>
      <c r="DH776" s="29"/>
      <c r="DI776" s="29"/>
    </row>
    <row r="777" spans="1:113" ht="15.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30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30"/>
      <c r="AE777" s="29"/>
      <c r="AF777" s="29"/>
      <c r="AG777" s="29"/>
      <c r="AH777" s="29"/>
      <c r="AI777" s="29"/>
      <c r="AJ777" s="29"/>
      <c r="AK777" s="29"/>
      <c r="AL777" s="29"/>
      <c r="AM777" s="29"/>
      <c r="AN777" s="29"/>
      <c r="AO777" s="30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G777" s="29"/>
      <c r="BH777" s="29"/>
      <c r="BI777" s="29"/>
      <c r="BJ777" s="29"/>
      <c r="BK777" s="29"/>
      <c r="BL777" s="29"/>
      <c r="BM777" s="29"/>
      <c r="BN777" s="29"/>
      <c r="BO777" s="29"/>
      <c r="BP777" s="29"/>
      <c r="BQ777" s="29"/>
      <c r="BR777" s="29"/>
      <c r="BS777" s="29"/>
      <c r="BT777" s="29"/>
      <c r="BU777" s="29"/>
      <c r="BV777" s="29"/>
      <c r="BW777" s="29"/>
      <c r="BX777" s="29"/>
      <c r="BY777" s="29"/>
      <c r="BZ777" s="29"/>
      <c r="CA777" s="29"/>
      <c r="CB777" s="29"/>
      <c r="CC777" s="29"/>
      <c r="CD777" s="29"/>
      <c r="CE777" s="29"/>
      <c r="CF777" s="29"/>
      <c r="CG777" s="29"/>
      <c r="CH777" s="29"/>
      <c r="CI777" s="29"/>
      <c r="CJ777" s="29"/>
      <c r="CK777" s="29"/>
      <c r="CL777" s="29"/>
      <c r="CM777" s="29"/>
      <c r="CN777" s="29"/>
      <c r="CO777" s="29"/>
      <c r="CP777" s="29"/>
      <c r="CQ777" s="29"/>
      <c r="CR777" s="29"/>
      <c r="CS777" s="29"/>
      <c r="CT777" s="29"/>
      <c r="CU777" s="29"/>
      <c r="CV777" s="29"/>
      <c r="CW777" s="29"/>
      <c r="CX777" s="29"/>
      <c r="CY777" s="29"/>
      <c r="CZ777" s="29"/>
      <c r="DA777" s="29"/>
      <c r="DB777" s="29"/>
      <c r="DC777" s="29"/>
      <c r="DD777" s="29"/>
      <c r="DE777" s="29"/>
      <c r="DF777" s="29"/>
      <c r="DG777" s="31"/>
      <c r="DH777" s="29"/>
      <c r="DI777" s="29"/>
    </row>
    <row r="778" spans="1:113" ht="15.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30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30"/>
      <c r="AE778" s="29"/>
      <c r="AF778" s="29"/>
      <c r="AG778" s="29"/>
      <c r="AH778" s="29"/>
      <c r="AI778" s="29"/>
      <c r="AJ778" s="29"/>
      <c r="AK778" s="29"/>
      <c r="AL778" s="29"/>
      <c r="AM778" s="29"/>
      <c r="AN778" s="29"/>
      <c r="AO778" s="30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G778" s="29"/>
      <c r="BH778" s="29"/>
      <c r="BI778" s="29"/>
      <c r="BJ778" s="29"/>
      <c r="BK778" s="29"/>
      <c r="BL778" s="29"/>
      <c r="BM778" s="29"/>
      <c r="BN778" s="29"/>
      <c r="BO778" s="29"/>
      <c r="BP778" s="29"/>
      <c r="BQ778" s="29"/>
      <c r="BR778" s="29"/>
      <c r="BS778" s="29"/>
      <c r="BT778" s="29"/>
      <c r="BU778" s="29"/>
      <c r="BV778" s="29"/>
      <c r="BW778" s="29"/>
      <c r="BX778" s="29"/>
      <c r="BY778" s="29"/>
      <c r="BZ778" s="29"/>
      <c r="CA778" s="29"/>
      <c r="CB778" s="29"/>
      <c r="CC778" s="29"/>
      <c r="CD778" s="29"/>
      <c r="CE778" s="29"/>
      <c r="CF778" s="29"/>
      <c r="CG778" s="29"/>
      <c r="CH778" s="29"/>
      <c r="CI778" s="29"/>
      <c r="CJ778" s="29"/>
      <c r="CK778" s="29"/>
      <c r="CL778" s="29"/>
      <c r="CM778" s="29"/>
      <c r="CN778" s="29"/>
      <c r="CO778" s="29"/>
      <c r="CP778" s="29"/>
      <c r="CQ778" s="29"/>
      <c r="CR778" s="29"/>
      <c r="CS778" s="29"/>
      <c r="CT778" s="29"/>
      <c r="CU778" s="29"/>
      <c r="CV778" s="29"/>
      <c r="CW778" s="29"/>
      <c r="CX778" s="29"/>
      <c r="CY778" s="29"/>
      <c r="CZ778" s="29"/>
      <c r="DA778" s="29"/>
      <c r="DB778" s="29"/>
      <c r="DC778" s="29"/>
      <c r="DD778" s="29"/>
      <c r="DE778" s="29"/>
      <c r="DF778" s="29"/>
      <c r="DG778" s="31"/>
      <c r="DH778" s="29"/>
      <c r="DI778" s="29"/>
    </row>
    <row r="779" spans="1:113" ht="15.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30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30"/>
      <c r="AE779" s="29"/>
      <c r="AF779" s="29"/>
      <c r="AG779" s="29"/>
      <c r="AH779" s="29"/>
      <c r="AI779" s="29"/>
      <c r="AJ779" s="29"/>
      <c r="AK779" s="29"/>
      <c r="AL779" s="29"/>
      <c r="AM779" s="29"/>
      <c r="AN779" s="29"/>
      <c r="AO779" s="30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G779" s="29"/>
      <c r="BH779" s="29"/>
      <c r="BI779" s="29"/>
      <c r="BJ779" s="29"/>
      <c r="BK779" s="29"/>
      <c r="BL779" s="29"/>
      <c r="BM779" s="29"/>
      <c r="BN779" s="29"/>
      <c r="BO779" s="29"/>
      <c r="BP779" s="29"/>
      <c r="BQ779" s="29"/>
      <c r="BR779" s="29"/>
      <c r="BS779" s="29"/>
      <c r="BT779" s="29"/>
      <c r="BU779" s="29"/>
      <c r="BV779" s="29"/>
      <c r="BW779" s="29"/>
      <c r="BX779" s="29"/>
      <c r="BY779" s="29"/>
      <c r="BZ779" s="29"/>
      <c r="CA779" s="29"/>
      <c r="CB779" s="29"/>
      <c r="CC779" s="29"/>
      <c r="CD779" s="29"/>
      <c r="CE779" s="29"/>
      <c r="CF779" s="29"/>
      <c r="CG779" s="29"/>
      <c r="CH779" s="29"/>
      <c r="CI779" s="29"/>
      <c r="CJ779" s="29"/>
      <c r="CK779" s="29"/>
      <c r="CL779" s="29"/>
      <c r="CM779" s="29"/>
      <c r="CN779" s="29"/>
      <c r="CO779" s="29"/>
      <c r="CP779" s="29"/>
      <c r="CQ779" s="29"/>
      <c r="CR779" s="29"/>
      <c r="CS779" s="29"/>
      <c r="CT779" s="29"/>
      <c r="CU779" s="29"/>
      <c r="CV779" s="29"/>
      <c r="CW779" s="29"/>
      <c r="CX779" s="29"/>
      <c r="CY779" s="29"/>
      <c r="CZ779" s="29"/>
      <c r="DA779" s="29"/>
      <c r="DB779" s="29"/>
      <c r="DC779" s="29"/>
      <c r="DD779" s="29"/>
      <c r="DE779" s="29"/>
      <c r="DF779" s="29"/>
      <c r="DG779" s="31"/>
      <c r="DH779" s="29"/>
      <c r="DI779" s="29"/>
    </row>
    <row r="780" spans="1:113" ht="15.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30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30"/>
      <c r="AE780" s="29"/>
      <c r="AF780" s="29"/>
      <c r="AG780" s="29"/>
      <c r="AH780" s="29"/>
      <c r="AI780" s="29"/>
      <c r="AJ780" s="29"/>
      <c r="AK780" s="29"/>
      <c r="AL780" s="29"/>
      <c r="AM780" s="29"/>
      <c r="AN780" s="29"/>
      <c r="AO780" s="30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G780" s="29"/>
      <c r="BH780" s="29"/>
      <c r="BI780" s="29"/>
      <c r="BJ780" s="29"/>
      <c r="BK780" s="29"/>
      <c r="BL780" s="29"/>
      <c r="BM780" s="29"/>
      <c r="BN780" s="29"/>
      <c r="BO780" s="29"/>
      <c r="BP780" s="29"/>
      <c r="BQ780" s="29"/>
      <c r="BR780" s="29"/>
      <c r="BS780" s="29"/>
      <c r="BT780" s="29"/>
      <c r="BU780" s="29"/>
      <c r="BV780" s="29"/>
      <c r="BW780" s="29"/>
      <c r="BX780" s="29"/>
      <c r="BY780" s="29"/>
      <c r="BZ780" s="29"/>
      <c r="CA780" s="29"/>
      <c r="CB780" s="29"/>
      <c r="CC780" s="29"/>
      <c r="CD780" s="29"/>
      <c r="CE780" s="29"/>
      <c r="CF780" s="29"/>
      <c r="CG780" s="29"/>
      <c r="CH780" s="29"/>
      <c r="CI780" s="29"/>
      <c r="CJ780" s="29"/>
      <c r="CK780" s="29"/>
      <c r="CL780" s="29"/>
      <c r="CM780" s="29"/>
      <c r="CN780" s="29"/>
      <c r="CO780" s="29"/>
      <c r="CP780" s="29"/>
      <c r="CQ780" s="29"/>
      <c r="CR780" s="29"/>
      <c r="CS780" s="29"/>
      <c r="CT780" s="29"/>
      <c r="CU780" s="29"/>
      <c r="CV780" s="29"/>
      <c r="CW780" s="29"/>
      <c r="CX780" s="29"/>
      <c r="CY780" s="29"/>
      <c r="CZ780" s="29"/>
      <c r="DA780" s="29"/>
      <c r="DB780" s="29"/>
      <c r="DC780" s="29"/>
      <c r="DD780" s="29"/>
      <c r="DE780" s="29"/>
      <c r="DF780" s="29"/>
      <c r="DG780" s="31"/>
      <c r="DH780" s="29"/>
      <c r="DI780" s="29"/>
    </row>
    <row r="781" spans="1:113" ht="15.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30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30"/>
      <c r="AE781" s="29"/>
      <c r="AF781" s="29"/>
      <c r="AG781" s="29"/>
      <c r="AH781" s="29"/>
      <c r="AI781" s="29"/>
      <c r="AJ781" s="29"/>
      <c r="AK781" s="29"/>
      <c r="AL781" s="29"/>
      <c r="AM781" s="29"/>
      <c r="AN781" s="29"/>
      <c r="AO781" s="30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G781" s="29"/>
      <c r="BH781" s="29"/>
      <c r="BI781" s="29"/>
      <c r="BJ781" s="29"/>
      <c r="BK781" s="29"/>
      <c r="BL781" s="29"/>
      <c r="BM781" s="29"/>
      <c r="BN781" s="29"/>
      <c r="BO781" s="29"/>
      <c r="BP781" s="29"/>
      <c r="BQ781" s="29"/>
      <c r="BR781" s="29"/>
      <c r="BS781" s="29"/>
      <c r="BT781" s="29"/>
      <c r="BU781" s="29"/>
      <c r="BV781" s="29"/>
      <c r="BW781" s="29"/>
      <c r="BX781" s="29"/>
      <c r="BY781" s="29"/>
      <c r="BZ781" s="29"/>
      <c r="CA781" s="29"/>
      <c r="CB781" s="29"/>
      <c r="CC781" s="29"/>
      <c r="CD781" s="29"/>
      <c r="CE781" s="29"/>
      <c r="CF781" s="29"/>
      <c r="CG781" s="29"/>
      <c r="CH781" s="29"/>
      <c r="CI781" s="29"/>
      <c r="CJ781" s="29"/>
      <c r="CK781" s="29"/>
      <c r="CL781" s="29"/>
      <c r="CM781" s="29"/>
      <c r="CN781" s="29"/>
      <c r="CO781" s="29"/>
      <c r="CP781" s="29"/>
      <c r="CQ781" s="29"/>
      <c r="CR781" s="29"/>
      <c r="CS781" s="29"/>
      <c r="CT781" s="29"/>
      <c r="CU781" s="29"/>
      <c r="CV781" s="29"/>
      <c r="CW781" s="29"/>
      <c r="CX781" s="29"/>
      <c r="CY781" s="29"/>
      <c r="CZ781" s="29"/>
      <c r="DA781" s="29"/>
      <c r="DB781" s="29"/>
      <c r="DC781" s="29"/>
      <c r="DD781" s="29"/>
      <c r="DE781" s="29"/>
      <c r="DF781" s="29"/>
      <c r="DG781" s="31"/>
      <c r="DH781" s="29"/>
      <c r="DI781" s="29"/>
    </row>
    <row r="782" spans="1:113" ht="15.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30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30"/>
      <c r="AE782" s="29"/>
      <c r="AF782" s="29"/>
      <c r="AG782" s="29"/>
      <c r="AH782" s="29"/>
      <c r="AI782" s="29"/>
      <c r="AJ782" s="29"/>
      <c r="AK782" s="29"/>
      <c r="AL782" s="29"/>
      <c r="AM782" s="29"/>
      <c r="AN782" s="29"/>
      <c r="AO782" s="30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G782" s="29"/>
      <c r="BH782" s="29"/>
      <c r="BI782" s="29"/>
      <c r="BJ782" s="29"/>
      <c r="BK782" s="29"/>
      <c r="BL782" s="29"/>
      <c r="BM782" s="29"/>
      <c r="BN782" s="29"/>
      <c r="BO782" s="29"/>
      <c r="BP782" s="29"/>
      <c r="BQ782" s="29"/>
      <c r="BR782" s="29"/>
      <c r="BS782" s="29"/>
      <c r="BT782" s="29"/>
      <c r="BU782" s="29"/>
      <c r="BV782" s="29"/>
      <c r="BW782" s="29"/>
      <c r="BX782" s="29"/>
      <c r="BY782" s="29"/>
      <c r="BZ782" s="29"/>
      <c r="CA782" s="29"/>
      <c r="CB782" s="29"/>
      <c r="CC782" s="29"/>
      <c r="CD782" s="29"/>
      <c r="CE782" s="29"/>
      <c r="CF782" s="29"/>
      <c r="CG782" s="29"/>
      <c r="CH782" s="29"/>
      <c r="CI782" s="29"/>
      <c r="CJ782" s="29"/>
      <c r="CK782" s="29"/>
      <c r="CL782" s="29"/>
      <c r="CM782" s="29"/>
      <c r="CN782" s="29"/>
      <c r="CO782" s="29"/>
      <c r="CP782" s="29"/>
      <c r="CQ782" s="29"/>
      <c r="CR782" s="29"/>
      <c r="CS782" s="29"/>
      <c r="CT782" s="29"/>
      <c r="CU782" s="29"/>
      <c r="CV782" s="29"/>
      <c r="CW782" s="29"/>
      <c r="CX782" s="29"/>
      <c r="CY782" s="29"/>
      <c r="CZ782" s="29"/>
      <c r="DA782" s="29"/>
      <c r="DB782" s="29"/>
      <c r="DC782" s="29"/>
      <c r="DD782" s="29"/>
      <c r="DE782" s="29"/>
      <c r="DF782" s="29"/>
      <c r="DG782" s="31"/>
      <c r="DH782" s="29"/>
      <c r="DI782" s="29"/>
    </row>
    <row r="783" spans="1:113" ht="15.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30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30"/>
      <c r="AE783" s="29"/>
      <c r="AF783" s="29"/>
      <c r="AG783" s="29"/>
      <c r="AH783" s="29"/>
      <c r="AI783" s="29"/>
      <c r="AJ783" s="29"/>
      <c r="AK783" s="29"/>
      <c r="AL783" s="29"/>
      <c r="AM783" s="29"/>
      <c r="AN783" s="29"/>
      <c r="AO783" s="30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G783" s="29"/>
      <c r="BH783" s="29"/>
      <c r="BI783" s="29"/>
      <c r="BJ783" s="29"/>
      <c r="BK783" s="29"/>
      <c r="BL783" s="29"/>
      <c r="BM783" s="29"/>
      <c r="BN783" s="29"/>
      <c r="BO783" s="29"/>
      <c r="BP783" s="29"/>
      <c r="BQ783" s="29"/>
      <c r="BR783" s="29"/>
      <c r="BS783" s="29"/>
      <c r="BT783" s="29"/>
      <c r="BU783" s="29"/>
      <c r="BV783" s="29"/>
      <c r="BW783" s="29"/>
      <c r="BX783" s="29"/>
      <c r="BY783" s="29"/>
      <c r="BZ783" s="29"/>
      <c r="CA783" s="29"/>
      <c r="CB783" s="29"/>
      <c r="CC783" s="29"/>
      <c r="CD783" s="29"/>
      <c r="CE783" s="29"/>
      <c r="CF783" s="29"/>
      <c r="CG783" s="29"/>
      <c r="CH783" s="29"/>
      <c r="CI783" s="29"/>
      <c r="CJ783" s="29"/>
      <c r="CK783" s="29"/>
      <c r="CL783" s="29"/>
      <c r="CM783" s="29"/>
      <c r="CN783" s="29"/>
      <c r="CO783" s="29"/>
      <c r="CP783" s="29"/>
      <c r="CQ783" s="29"/>
      <c r="CR783" s="29"/>
      <c r="CS783" s="29"/>
      <c r="CT783" s="29"/>
      <c r="CU783" s="29"/>
      <c r="CV783" s="29"/>
      <c r="CW783" s="29"/>
      <c r="CX783" s="29"/>
      <c r="CY783" s="29"/>
      <c r="CZ783" s="29"/>
      <c r="DA783" s="29"/>
      <c r="DB783" s="29"/>
      <c r="DC783" s="29"/>
      <c r="DD783" s="29"/>
      <c r="DE783" s="29"/>
      <c r="DF783" s="29"/>
      <c r="DG783" s="31"/>
      <c r="DH783" s="29"/>
      <c r="DI783" s="29"/>
    </row>
    <row r="784" spans="1:113" ht="15.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30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30"/>
      <c r="AE784" s="29"/>
      <c r="AF784" s="29"/>
      <c r="AG784" s="29"/>
      <c r="AH784" s="29"/>
      <c r="AI784" s="29"/>
      <c r="AJ784" s="29"/>
      <c r="AK784" s="29"/>
      <c r="AL784" s="29"/>
      <c r="AM784" s="29"/>
      <c r="AN784" s="29"/>
      <c r="AO784" s="30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G784" s="29"/>
      <c r="BH784" s="29"/>
      <c r="BI784" s="29"/>
      <c r="BJ784" s="29"/>
      <c r="BK784" s="29"/>
      <c r="BL784" s="29"/>
      <c r="BM784" s="29"/>
      <c r="BN784" s="29"/>
      <c r="BO784" s="29"/>
      <c r="BP784" s="29"/>
      <c r="BQ784" s="29"/>
      <c r="BR784" s="29"/>
      <c r="BS784" s="29"/>
      <c r="BT784" s="29"/>
      <c r="BU784" s="29"/>
      <c r="BV784" s="29"/>
      <c r="BW784" s="29"/>
      <c r="BX784" s="29"/>
      <c r="BY784" s="29"/>
      <c r="BZ784" s="29"/>
      <c r="CA784" s="29"/>
      <c r="CB784" s="29"/>
      <c r="CC784" s="29"/>
      <c r="CD784" s="29"/>
      <c r="CE784" s="29"/>
      <c r="CF784" s="29"/>
      <c r="CG784" s="29"/>
      <c r="CH784" s="29"/>
      <c r="CI784" s="29"/>
      <c r="CJ784" s="29"/>
      <c r="CK784" s="29"/>
      <c r="CL784" s="29"/>
      <c r="CM784" s="29"/>
      <c r="CN784" s="29"/>
      <c r="CO784" s="29"/>
      <c r="CP784" s="29"/>
      <c r="CQ784" s="29"/>
      <c r="CR784" s="29"/>
      <c r="CS784" s="29"/>
      <c r="CT784" s="29"/>
      <c r="CU784" s="29"/>
      <c r="CV784" s="29"/>
      <c r="CW784" s="29"/>
      <c r="CX784" s="29"/>
      <c r="CY784" s="29"/>
      <c r="CZ784" s="29"/>
      <c r="DA784" s="29"/>
      <c r="DB784" s="29"/>
      <c r="DC784" s="29"/>
      <c r="DD784" s="29"/>
      <c r="DE784" s="29"/>
      <c r="DF784" s="29"/>
      <c r="DG784" s="31"/>
      <c r="DH784" s="29"/>
      <c r="DI784" s="29"/>
    </row>
    <row r="785" spans="1:113" ht="15.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30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30"/>
      <c r="AE785" s="29"/>
      <c r="AF785" s="29"/>
      <c r="AG785" s="29"/>
      <c r="AH785" s="29"/>
      <c r="AI785" s="29"/>
      <c r="AJ785" s="29"/>
      <c r="AK785" s="29"/>
      <c r="AL785" s="29"/>
      <c r="AM785" s="29"/>
      <c r="AN785" s="29"/>
      <c r="AO785" s="30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G785" s="29"/>
      <c r="BH785" s="29"/>
      <c r="BI785" s="29"/>
      <c r="BJ785" s="29"/>
      <c r="BK785" s="29"/>
      <c r="BL785" s="29"/>
      <c r="BM785" s="29"/>
      <c r="BN785" s="29"/>
      <c r="BO785" s="29"/>
      <c r="BP785" s="29"/>
      <c r="BQ785" s="29"/>
      <c r="BR785" s="29"/>
      <c r="BS785" s="29"/>
      <c r="BT785" s="29"/>
      <c r="BU785" s="29"/>
      <c r="BV785" s="29"/>
      <c r="BW785" s="29"/>
      <c r="BX785" s="29"/>
      <c r="BY785" s="29"/>
      <c r="BZ785" s="29"/>
      <c r="CA785" s="29"/>
      <c r="CB785" s="29"/>
      <c r="CC785" s="29"/>
      <c r="CD785" s="29"/>
      <c r="CE785" s="29"/>
      <c r="CF785" s="29"/>
      <c r="CG785" s="29"/>
      <c r="CH785" s="29"/>
      <c r="CI785" s="29"/>
      <c r="CJ785" s="29"/>
      <c r="CK785" s="29"/>
      <c r="CL785" s="29"/>
      <c r="CM785" s="29"/>
      <c r="CN785" s="29"/>
      <c r="CO785" s="29"/>
      <c r="CP785" s="29"/>
      <c r="CQ785" s="29"/>
      <c r="CR785" s="29"/>
      <c r="CS785" s="29"/>
      <c r="CT785" s="29"/>
      <c r="CU785" s="29"/>
      <c r="CV785" s="29"/>
      <c r="CW785" s="29"/>
      <c r="CX785" s="29"/>
      <c r="CY785" s="29"/>
      <c r="CZ785" s="29"/>
      <c r="DA785" s="29"/>
      <c r="DB785" s="29"/>
      <c r="DC785" s="29"/>
      <c r="DD785" s="29"/>
      <c r="DE785" s="29"/>
      <c r="DF785" s="29"/>
      <c r="DG785" s="31"/>
      <c r="DH785" s="29"/>
      <c r="DI785" s="29"/>
    </row>
    <row r="786" spans="1:113" ht="15.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30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30"/>
      <c r="AE786" s="29"/>
      <c r="AF786" s="29"/>
      <c r="AG786" s="29"/>
      <c r="AH786" s="29"/>
      <c r="AI786" s="29"/>
      <c r="AJ786" s="29"/>
      <c r="AK786" s="29"/>
      <c r="AL786" s="29"/>
      <c r="AM786" s="29"/>
      <c r="AN786" s="29"/>
      <c r="AO786" s="30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G786" s="29"/>
      <c r="BH786" s="29"/>
      <c r="BI786" s="29"/>
      <c r="BJ786" s="29"/>
      <c r="BK786" s="29"/>
      <c r="BL786" s="29"/>
      <c r="BM786" s="29"/>
      <c r="BN786" s="29"/>
      <c r="BO786" s="29"/>
      <c r="BP786" s="29"/>
      <c r="BQ786" s="29"/>
      <c r="BR786" s="29"/>
      <c r="BS786" s="29"/>
      <c r="BT786" s="29"/>
      <c r="BU786" s="29"/>
      <c r="BV786" s="29"/>
      <c r="BW786" s="29"/>
      <c r="BX786" s="29"/>
      <c r="BY786" s="29"/>
      <c r="BZ786" s="29"/>
      <c r="CA786" s="29"/>
      <c r="CB786" s="29"/>
      <c r="CC786" s="29"/>
      <c r="CD786" s="29"/>
      <c r="CE786" s="29"/>
      <c r="CF786" s="29"/>
      <c r="CG786" s="29"/>
      <c r="CH786" s="29"/>
      <c r="CI786" s="29"/>
      <c r="CJ786" s="29"/>
      <c r="CK786" s="29"/>
      <c r="CL786" s="29"/>
      <c r="CM786" s="29"/>
      <c r="CN786" s="29"/>
      <c r="CO786" s="29"/>
      <c r="CP786" s="29"/>
      <c r="CQ786" s="29"/>
      <c r="CR786" s="29"/>
      <c r="CS786" s="29"/>
      <c r="CT786" s="29"/>
      <c r="CU786" s="29"/>
      <c r="CV786" s="29"/>
      <c r="CW786" s="29"/>
      <c r="CX786" s="29"/>
      <c r="CY786" s="29"/>
      <c r="CZ786" s="29"/>
      <c r="DA786" s="29"/>
      <c r="DB786" s="29"/>
      <c r="DC786" s="29"/>
      <c r="DD786" s="29"/>
      <c r="DE786" s="29"/>
      <c r="DF786" s="29"/>
      <c r="DG786" s="31"/>
      <c r="DH786" s="29"/>
      <c r="DI786" s="29"/>
    </row>
    <row r="787" spans="1:113" ht="15.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30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30"/>
      <c r="AE787" s="29"/>
      <c r="AF787" s="29"/>
      <c r="AG787" s="29"/>
      <c r="AH787" s="29"/>
      <c r="AI787" s="29"/>
      <c r="AJ787" s="29"/>
      <c r="AK787" s="29"/>
      <c r="AL787" s="29"/>
      <c r="AM787" s="29"/>
      <c r="AN787" s="29"/>
      <c r="AO787" s="30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G787" s="29"/>
      <c r="BH787" s="29"/>
      <c r="BI787" s="29"/>
      <c r="BJ787" s="29"/>
      <c r="BK787" s="29"/>
      <c r="BL787" s="29"/>
      <c r="BM787" s="29"/>
      <c r="BN787" s="29"/>
      <c r="BO787" s="29"/>
      <c r="BP787" s="29"/>
      <c r="BQ787" s="29"/>
      <c r="BR787" s="29"/>
      <c r="BS787" s="29"/>
      <c r="BT787" s="29"/>
      <c r="BU787" s="29"/>
      <c r="BV787" s="29"/>
      <c r="BW787" s="29"/>
      <c r="BX787" s="29"/>
      <c r="BY787" s="29"/>
      <c r="BZ787" s="29"/>
      <c r="CA787" s="29"/>
      <c r="CB787" s="29"/>
      <c r="CC787" s="29"/>
      <c r="CD787" s="29"/>
      <c r="CE787" s="29"/>
      <c r="CF787" s="29"/>
      <c r="CG787" s="29"/>
      <c r="CH787" s="29"/>
      <c r="CI787" s="29"/>
      <c r="CJ787" s="29"/>
      <c r="CK787" s="29"/>
      <c r="CL787" s="29"/>
      <c r="CM787" s="29"/>
      <c r="CN787" s="29"/>
      <c r="CO787" s="29"/>
      <c r="CP787" s="29"/>
      <c r="CQ787" s="29"/>
      <c r="CR787" s="29"/>
      <c r="CS787" s="29"/>
      <c r="CT787" s="29"/>
      <c r="CU787" s="29"/>
      <c r="CV787" s="29"/>
      <c r="CW787" s="29"/>
      <c r="CX787" s="29"/>
      <c r="CY787" s="29"/>
      <c r="CZ787" s="29"/>
      <c r="DA787" s="29"/>
      <c r="DB787" s="29"/>
      <c r="DC787" s="29"/>
      <c r="DD787" s="29"/>
      <c r="DE787" s="29"/>
      <c r="DF787" s="29"/>
      <c r="DG787" s="31"/>
      <c r="DH787" s="29"/>
      <c r="DI787" s="29"/>
    </row>
    <row r="788" spans="1:113" ht="15.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30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30"/>
      <c r="AE788" s="29"/>
      <c r="AF788" s="29"/>
      <c r="AG788" s="29"/>
      <c r="AH788" s="29"/>
      <c r="AI788" s="29"/>
      <c r="AJ788" s="29"/>
      <c r="AK788" s="29"/>
      <c r="AL788" s="29"/>
      <c r="AM788" s="29"/>
      <c r="AN788" s="29"/>
      <c r="AO788" s="30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G788" s="29"/>
      <c r="BH788" s="29"/>
      <c r="BI788" s="29"/>
      <c r="BJ788" s="29"/>
      <c r="BK788" s="29"/>
      <c r="BL788" s="29"/>
      <c r="BM788" s="29"/>
      <c r="BN788" s="29"/>
      <c r="BO788" s="29"/>
      <c r="BP788" s="29"/>
      <c r="BQ788" s="29"/>
      <c r="BR788" s="29"/>
      <c r="BS788" s="29"/>
      <c r="BT788" s="29"/>
      <c r="BU788" s="29"/>
      <c r="BV788" s="29"/>
      <c r="BW788" s="29"/>
      <c r="BX788" s="29"/>
      <c r="BY788" s="29"/>
      <c r="BZ788" s="29"/>
      <c r="CA788" s="29"/>
      <c r="CB788" s="29"/>
      <c r="CC788" s="29"/>
      <c r="CD788" s="29"/>
      <c r="CE788" s="29"/>
      <c r="CF788" s="29"/>
      <c r="CG788" s="29"/>
      <c r="CH788" s="29"/>
      <c r="CI788" s="29"/>
      <c r="CJ788" s="29"/>
      <c r="CK788" s="29"/>
      <c r="CL788" s="29"/>
      <c r="CM788" s="29"/>
      <c r="CN788" s="29"/>
      <c r="CO788" s="29"/>
      <c r="CP788" s="29"/>
      <c r="CQ788" s="29"/>
      <c r="CR788" s="29"/>
      <c r="CS788" s="29"/>
      <c r="CT788" s="29"/>
      <c r="CU788" s="29"/>
      <c r="CV788" s="29"/>
      <c r="CW788" s="29"/>
      <c r="CX788" s="29"/>
      <c r="CY788" s="29"/>
      <c r="CZ788" s="29"/>
      <c r="DA788" s="29"/>
      <c r="DB788" s="29"/>
      <c r="DC788" s="29"/>
      <c r="DD788" s="29"/>
      <c r="DE788" s="29"/>
      <c r="DF788" s="29"/>
      <c r="DG788" s="31"/>
      <c r="DH788" s="29"/>
      <c r="DI788" s="29"/>
    </row>
    <row r="789" spans="1:113" ht="15.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30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30"/>
      <c r="AE789" s="29"/>
      <c r="AF789" s="29"/>
      <c r="AG789" s="29"/>
      <c r="AH789" s="29"/>
      <c r="AI789" s="29"/>
      <c r="AJ789" s="29"/>
      <c r="AK789" s="29"/>
      <c r="AL789" s="29"/>
      <c r="AM789" s="29"/>
      <c r="AN789" s="29"/>
      <c r="AO789" s="30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G789" s="29"/>
      <c r="BH789" s="29"/>
      <c r="BI789" s="29"/>
      <c r="BJ789" s="29"/>
      <c r="BK789" s="29"/>
      <c r="BL789" s="29"/>
      <c r="BM789" s="29"/>
      <c r="BN789" s="29"/>
      <c r="BO789" s="29"/>
      <c r="BP789" s="29"/>
      <c r="BQ789" s="29"/>
      <c r="BR789" s="29"/>
      <c r="BS789" s="29"/>
      <c r="BT789" s="29"/>
      <c r="BU789" s="29"/>
      <c r="BV789" s="29"/>
      <c r="BW789" s="29"/>
      <c r="BX789" s="29"/>
      <c r="BY789" s="29"/>
      <c r="BZ789" s="29"/>
      <c r="CA789" s="29"/>
      <c r="CB789" s="29"/>
      <c r="CC789" s="29"/>
      <c r="CD789" s="29"/>
      <c r="CE789" s="29"/>
      <c r="CF789" s="29"/>
      <c r="CG789" s="29"/>
      <c r="CH789" s="29"/>
      <c r="CI789" s="29"/>
      <c r="CJ789" s="29"/>
      <c r="CK789" s="29"/>
      <c r="CL789" s="29"/>
      <c r="CM789" s="29"/>
      <c r="CN789" s="29"/>
      <c r="CO789" s="29"/>
      <c r="CP789" s="29"/>
      <c r="CQ789" s="29"/>
      <c r="CR789" s="29"/>
      <c r="CS789" s="29"/>
      <c r="CT789" s="29"/>
      <c r="CU789" s="29"/>
      <c r="CV789" s="29"/>
      <c r="CW789" s="29"/>
      <c r="CX789" s="29"/>
      <c r="CY789" s="29"/>
      <c r="CZ789" s="29"/>
      <c r="DA789" s="29"/>
      <c r="DB789" s="29"/>
      <c r="DC789" s="29"/>
      <c r="DD789" s="29"/>
      <c r="DE789" s="29"/>
      <c r="DF789" s="29"/>
      <c r="DG789" s="31"/>
      <c r="DH789" s="29"/>
      <c r="DI789" s="29"/>
    </row>
    <row r="790" spans="1:113" ht="15.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30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30"/>
      <c r="AE790" s="29"/>
      <c r="AF790" s="29"/>
      <c r="AG790" s="29"/>
      <c r="AH790" s="29"/>
      <c r="AI790" s="29"/>
      <c r="AJ790" s="29"/>
      <c r="AK790" s="29"/>
      <c r="AL790" s="29"/>
      <c r="AM790" s="29"/>
      <c r="AN790" s="29"/>
      <c r="AO790" s="30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G790" s="29"/>
      <c r="BH790" s="29"/>
      <c r="BI790" s="29"/>
      <c r="BJ790" s="29"/>
      <c r="BK790" s="29"/>
      <c r="BL790" s="29"/>
      <c r="BM790" s="29"/>
      <c r="BN790" s="29"/>
      <c r="BO790" s="29"/>
      <c r="BP790" s="29"/>
      <c r="BQ790" s="29"/>
      <c r="BR790" s="29"/>
      <c r="BS790" s="29"/>
      <c r="BT790" s="29"/>
      <c r="BU790" s="29"/>
      <c r="BV790" s="29"/>
      <c r="BW790" s="29"/>
      <c r="BX790" s="29"/>
      <c r="BY790" s="29"/>
      <c r="BZ790" s="29"/>
      <c r="CA790" s="29"/>
      <c r="CB790" s="29"/>
      <c r="CC790" s="29"/>
      <c r="CD790" s="29"/>
      <c r="CE790" s="29"/>
      <c r="CF790" s="29"/>
      <c r="CG790" s="29"/>
      <c r="CH790" s="29"/>
      <c r="CI790" s="29"/>
      <c r="CJ790" s="29"/>
      <c r="CK790" s="29"/>
      <c r="CL790" s="29"/>
      <c r="CM790" s="29"/>
      <c r="CN790" s="29"/>
      <c r="CO790" s="29"/>
      <c r="CP790" s="29"/>
      <c r="CQ790" s="29"/>
      <c r="CR790" s="29"/>
      <c r="CS790" s="29"/>
      <c r="CT790" s="29"/>
      <c r="CU790" s="29"/>
      <c r="CV790" s="29"/>
      <c r="CW790" s="29"/>
      <c r="CX790" s="29"/>
      <c r="CY790" s="29"/>
      <c r="CZ790" s="29"/>
      <c r="DA790" s="29"/>
      <c r="DB790" s="29"/>
      <c r="DC790" s="29"/>
      <c r="DD790" s="29"/>
      <c r="DE790" s="29"/>
      <c r="DF790" s="29"/>
      <c r="DG790" s="31"/>
      <c r="DH790" s="29"/>
      <c r="DI790" s="29"/>
    </row>
    <row r="791" spans="1:113" ht="15.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30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30"/>
      <c r="AE791" s="29"/>
      <c r="AF791" s="29"/>
      <c r="AG791" s="29"/>
      <c r="AH791" s="29"/>
      <c r="AI791" s="29"/>
      <c r="AJ791" s="29"/>
      <c r="AK791" s="29"/>
      <c r="AL791" s="29"/>
      <c r="AM791" s="29"/>
      <c r="AN791" s="29"/>
      <c r="AO791" s="30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G791" s="29"/>
      <c r="BH791" s="29"/>
      <c r="BI791" s="29"/>
      <c r="BJ791" s="29"/>
      <c r="BK791" s="29"/>
      <c r="BL791" s="29"/>
      <c r="BM791" s="29"/>
      <c r="BN791" s="29"/>
      <c r="BO791" s="29"/>
      <c r="BP791" s="29"/>
      <c r="BQ791" s="29"/>
      <c r="BR791" s="29"/>
      <c r="BS791" s="29"/>
      <c r="BT791" s="29"/>
      <c r="BU791" s="29"/>
      <c r="BV791" s="29"/>
      <c r="BW791" s="29"/>
      <c r="BX791" s="29"/>
      <c r="BY791" s="29"/>
      <c r="BZ791" s="29"/>
      <c r="CA791" s="29"/>
      <c r="CB791" s="29"/>
      <c r="CC791" s="29"/>
      <c r="CD791" s="29"/>
      <c r="CE791" s="29"/>
      <c r="CF791" s="29"/>
      <c r="CG791" s="29"/>
      <c r="CH791" s="29"/>
      <c r="CI791" s="29"/>
      <c r="CJ791" s="29"/>
      <c r="CK791" s="29"/>
      <c r="CL791" s="29"/>
      <c r="CM791" s="29"/>
      <c r="CN791" s="29"/>
      <c r="CO791" s="29"/>
      <c r="CP791" s="29"/>
      <c r="CQ791" s="29"/>
      <c r="CR791" s="29"/>
      <c r="CS791" s="29"/>
      <c r="CT791" s="29"/>
      <c r="CU791" s="29"/>
      <c r="CV791" s="29"/>
      <c r="CW791" s="29"/>
      <c r="CX791" s="29"/>
      <c r="CY791" s="29"/>
      <c r="CZ791" s="29"/>
      <c r="DA791" s="29"/>
      <c r="DB791" s="29"/>
      <c r="DC791" s="29"/>
      <c r="DD791" s="29"/>
      <c r="DE791" s="29"/>
      <c r="DF791" s="29"/>
      <c r="DG791" s="31"/>
      <c r="DH791" s="29"/>
      <c r="DI791" s="29"/>
    </row>
    <row r="792" spans="1:113" ht="15.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30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30"/>
      <c r="AE792" s="29"/>
      <c r="AF792" s="29"/>
      <c r="AG792" s="29"/>
      <c r="AH792" s="29"/>
      <c r="AI792" s="29"/>
      <c r="AJ792" s="29"/>
      <c r="AK792" s="29"/>
      <c r="AL792" s="29"/>
      <c r="AM792" s="29"/>
      <c r="AN792" s="29"/>
      <c r="AO792" s="30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G792" s="29"/>
      <c r="BH792" s="29"/>
      <c r="BI792" s="29"/>
      <c r="BJ792" s="29"/>
      <c r="BK792" s="29"/>
      <c r="BL792" s="29"/>
      <c r="BM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X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L792" s="29"/>
      <c r="CM792" s="29"/>
      <c r="CN792" s="29"/>
      <c r="CO792" s="29"/>
      <c r="CP792" s="29"/>
      <c r="CQ792" s="29"/>
      <c r="CR792" s="29"/>
      <c r="CS792" s="29"/>
      <c r="CT792" s="29"/>
      <c r="CU792" s="29"/>
      <c r="CV792" s="29"/>
      <c r="CW792" s="29"/>
      <c r="CX792" s="29"/>
      <c r="CY792" s="29"/>
      <c r="CZ792" s="29"/>
      <c r="DA792" s="29"/>
      <c r="DB792" s="29"/>
      <c r="DC792" s="29"/>
      <c r="DD792" s="29"/>
      <c r="DE792" s="29"/>
      <c r="DF792" s="29"/>
      <c r="DG792" s="31"/>
      <c r="DH792" s="29"/>
      <c r="DI792" s="29"/>
    </row>
    <row r="793" spans="1:113" ht="15.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30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30"/>
      <c r="AE793" s="29"/>
      <c r="AF793" s="29"/>
      <c r="AG793" s="29"/>
      <c r="AH793" s="29"/>
      <c r="AI793" s="29"/>
      <c r="AJ793" s="29"/>
      <c r="AK793" s="29"/>
      <c r="AL793" s="29"/>
      <c r="AM793" s="29"/>
      <c r="AN793" s="29"/>
      <c r="AO793" s="30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G793" s="29"/>
      <c r="BH793" s="29"/>
      <c r="BI793" s="29"/>
      <c r="BJ793" s="29"/>
      <c r="BK793" s="29"/>
      <c r="BL793" s="29"/>
      <c r="BM793" s="29"/>
      <c r="BN793" s="29"/>
      <c r="BO793" s="29"/>
      <c r="BP793" s="29"/>
      <c r="BQ793" s="29"/>
      <c r="BR793" s="29"/>
      <c r="BS793" s="29"/>
      <c r="BT793" s="29"/>
      <c r="BU793" s="29"/>
      <c r="BV793" s="29"/>
      <c r="BW793" s="29"/>
      <c r="BX793" s="29"/>
      <c r="BY793" s="29"/>
      <c r="BZ793" s="29"/>
      <c r="CA793" s="29"/>
      <c r="CB793" s="29"/>
      <c r="CC793" s="29"/>
      <c r="CD793" s="29"/>
      <c r="CE793" s="29"/>
      <c r="CF793" s="29"/>
      <c r="CG793" s="29"/>
      <c r="CH793" s="29"/>
      <c r="CI793" s="29"/>
      <c r="CJ793" s="29"/>
      <c r="CK793" s="29"/>
      <c r="CL793" s="29"/>
      <c r="CM793" s="29"/>
      <c r="CN793" s="29"/>
      <c r="CO793" s="29"/>
      <c r="CP793" s="29"/>
      <c r="CQ793" s="29"/>
      <c r="CR793" s="29"/>
      <c r="CS793" s="29"/>
      <c r="CT793" s="29"/>
      <c r="CU793" s="29"/>
      <c r="CV793" s="29"/>
      <c r="CW793" s="29"/>
      <c r="CX793" s="29"/>
      <c r="CY793" s="29"/>
      <c r="CZ793" s="29"/>
      <c r="DA793" s="29"/>
      <c r="DB793" s="29"/>
      <c r="DC793" s="29"/>
      <c r="DD793" s="29"/>
      <c r="DE793" s="29"/>
      <c r="DF793" s="29"/>
      <c r="DG793" s="31"/>
      <c r="DH793" s="29"/>
      <c r="DI793" s="29"/>
    </row>
    <row r="794" spans="1:113" ht="15.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30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30"/>
      <c r="AE794" s="29"/>
      <c r="AF794" s="29"/>
      <c r="AG794" s="29"/>
      <c r="AH794" s="29"/>
      <c r="AI794" s="29"/>
      <c r="AJ794" s="29"/>
      <c r="AK794" s="29"/>
      <c r="AL794" s="29"/>
      <c r="AM794" s="29"/>
      <c r="AN794" s="29"/>
      <c r="AO794" s="30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G794" s="29"/>
      <c r="BH794" s="29"/>
      <c r="BI794" s="29"/>
      <c r="BJ794" s="29"/>
      <c r="BK794" s="29"/>
      <c r="BL794" s="29"/>
      <c r="BM794" s="29"/>
      <c r="BN794" s="29"/>
      <c r="BO794" s="29"/>
      <c r="BP794" s="29"/>
      <c r="BQ794" s="29"/>
      <c r="BR794" s="29"/>
      <c r="BS794" s="29"/>
      <c r="BT794" s="29"/>
      <c r="BU794" s="29"/>
      <c r="BV794" s="29"/>
      <c r="BW794" s="29"/>
      <c r="BX794" s="29"/>
      <c r="BY794" s="29"/>
      <c r="BZ794" s="29"/>
      <c r="CA794" s="29"/>
      <c r="CB794" s="29"/>
      <c r="CC794" s="29"/>
      <c r="CD794" s="29"/>
      <c r="CE794" s="29"/>
      <c r="CF794" s="29"/>
      <c r="CG794" s="29"/>
      <c r="CH794" s="29"/>
      <c r="CI794" s="29"/>
      <c r="CJ794" s="29"/>
      <c r="CK794" s="29"/>
      <c r="CL794" s="29"/>
      <c r="CM794" s="29"/>
      <c r="CN794" s="29"/>
      <c r="CO794" s="29"/>
      <c r="CP794" s="29"/>
      <c r="CQ794" s="29"/>
      <c r="CR794" s="29"/>
      <c r="CS794" s="29"/>
      <c r="CT794" s="29"/>
      <c r="CU794" s="29"/>
      <c r="CV794" s="29"/>
      <c r="CW794" s="29"/>
      <c r="CX794" s="29"/>
      <c r="CY794" s="29"/>
      <c r="CZ794" s="29"/>
      <c r="DA794" s="29"/>
      <c r="DB794" s="29"/>
      <c r="DC794" s="29"/>
      <c r="DD794" s="29"/>
      <c r="DE794" s="29"/>
      <c r="DF794" s="29"/>
      <c r="DG794" s="31"/>
      <c r="DH794" s="29"/>
      <c r="DI794" s="29"/>
    </row>
    <row r="795" spans="1:113" ht="15.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30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30"/>
      <c r="AE795" s="29"/>
      <c r="AF795" s="29"/>
      <c r="AG795" s="29"/>
      <c r="AH795" s="29"/>
      <c r="AI795" s="29"/>
      <c r="AJ795" s="29"/>
      <c r="AK795" s="29"/>
      <c r="AL795" s="29"/>
      <c r="AM795" s="29"/>
      <c r="AN795" s="29"/>
      <c r="AO795" s="30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G795" s="29"/>
      <c r="BH795" s="29"/>
      <c r="BI795" s="29"/>
      <c r="BJ795" s="29"/>
      <c r="BK795" s="29"/>
      <c r="BL795" s="29"/>
      <c r="BM795" s="29"/>
      <c r="BN795" s="29"/>
      <c r="BO795" s="29"/>
      <c r="BP795" s="29"/>
      <c r="BQ795" s="29"/>
      <c r="BR795" s="29"/>
      <c r="BS795" s="29"/>
      <c r="BT795" s="29"/>
      <c r="BU795" s="29"/>
      <c r="BV795" s="29"/>
      <c r="BW795" s="29"/>
      <c r="BX795" s="29"/>
      <c r="BY795" s="29"/>
      <c r="BZ795" s="29"/>
      <c r="CA795" s="29"/>
      <c r="CB795" s="29"/>
      <c r="CC795" s="29"/>
      <c r="CD795" s="29"/>
      <c r="CE795" s="29"/>
      <c r="CF795" s="29"/>
      <c r="CG795" s="29"/>
      <c r="CH795" s="29"/>
      <c r="CI795" s="29"/>
      <c r="CJ795" s="29"/>
      <c r="CK795" s="29"/>
      <c r="CL795" s="29"/>
      <c r="CM795" s="29"/>
      <c r="CN795" s="29"/>
      <c r="CO795" s="29"/>
      <c r="CP795" s="29"/>
      <c r="CQ795" s="29"/>
      <c r="CR795" s="29"/>
      <c r="CS795" s="29"/>
      <c r="CT795" s="29"/>
      <c r="CU795" s="29"/>
      <c r="CV795" s="29"/>
      <c r="CW795" s="29"/>
      <c r="CX795" s="29"/>
      <c r="CY795" s="29"/>
      <c r="CZ795" s="29"/>
      <c r="DA795" s="29"/>
      <c r="DB795" s="29"/>
      <c r="DC795" s="29"/>
      <c r="DD795" s="29"/>
      <c r="DE795" s="29"/>
      <c r="DF795" s="29"/>
      <c r="DG795" s="31"/>
      <c r="DH795" s="29"/>
      <c r="DI795" s="29"/>
    </row>
    <row r="796" spans="1:113" ht="15.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30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30"/>
      <c r="AE796" s="29"/>
      <c r="AF796" s="29"/>
      <c r="AG796" s="29"/>
      <c r="AH796" s="29"/>
      <c r="AI796" s="29"/>
      <c r="AJ796" s="29"/>
      <c r="AK796" s="29"/>
      <c r="AL796" s="29"/>
      <c r="AM796" s="29"/>
      <c r="AN796" s="29"/>
      <c r="AO796" s="30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G796" s="29"/>
      <c r="BH796" s="29"/>
      <c r="BI796" s="29"/>
      <c r="BJ796" s="29"/>
      <c r="BK796" s="29"/>
      <c r="BL796" s="29"/>
      <c r="BM796" s="29"/>
      <c r="BN796" s="29"/>
      <c r="BO796" s="29"/>
      <c r="BP796" s="29"/>
      <c r="BQ796" s="29"/>
      <c r="BR796" s="29"/>
      <c r="BS796" s="29"/>
      <c r="BT796" s="29"/>
      <c r="BU796" s="29"/>
      <c r="BV796" s="29"/>
      <c r="BW796" s="29"/>
      <c r="BX796" s="29"/>
      <c r="BY796" s="29"/>
      <c r="BZ796" s="29"/>
      <c r="CA796" s="29"/>
      <c r="CB796" s="29"/>
      <c r="CC796" s="29"/>
      <c r="CD796" s="29"/>
      <c r="CE796" s="29"/>
      <c r="CF796" s="29"/>
      <c r="CG796" s="29"/>
      <c r="CH796" s="29"/>
      <c r="CI796" s="29"/>
      <c r="CJ796" s="29"/>
      <c r="CK796" s="29"/>
      <c r="CL796" s="29"/>
      <c r="CM796" s="29"/>
      <c r="CN796" s="29"/>
      <c r="CO796" s="29"/>
      <c r="CP796" s="29"/>
      <c r="CQ796" s="29"/>
      <c r="CR796" s="29"/>
      <c r="CS796" s="29"/>
      <c r="CT796" s="29"/>
      <c r="CU796" s="29"/>
      <c r="CV796" s="29"/>
      <c r="CW796" s="29"/>
      <c r="CX796" s="29"/>
      <c r="CY796" s="29"/>
      <c r="CZ796" s="29"/>
      <c r="DA796" s="29"/>
      <c r="DB796" s="29"/>
      <c r="DC796" s="29"/>
      <c r="DD796" s="29"/>
      <c r="DE796" s="29"/>
      <c r="DF796" s="29"/>
      <c r="DG796" s="31"/>
      <c r="DH796" s="29"/>
      <c r="DI796" s="29"/>
    </row>
    <row r="797" spans="1:113" ht="15.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30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30"/>
      <c r="AE797" s="29"/>
      <c r="AF797" s="29"/>
      <c r="AG797" s="29"/>
      <c r="AH797" s="29"/>
      <c r="AI797" s="29"/>
      <c r="AJ797" s="29"/>
      <c r="AK797" s="29"/>
      <c r="AL797" s="29"/>
      <c r="AM797" s="29"/>
      <c r="AN797" s="29"/>
      <c r="AO797" s="30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G797" s="29"/>
      <c r="BH797" s="29"/>
      <c r="BI797" s="29"/>
      <c r="BJ797" s="29"/>
      <c r="BK797" s="29"/>
      <c r="BL797" s="29"/>
      <c r="BM797" s="29"/>
      <c r="BN797" s="29"/>
      <c r="BO797" s="29"/>
      <c r="BP797" s="29"/>
      <c r="BQ797" s="29"/>
      <c r="BR797" s="29"/>
      <c r="BS797" s="29"/>
      <c r="BT797" s="29"/>
      <c r="BU797" s="29"/>
      <c r="BV797" s="29"/>
      <c r="BW797" s="29"/>
      <c r="BX797" s="29"/>
      <c r="BY797" s="29"/>
      <c r="BZ797" s="29"/>
      <c r="CA797" s="29"/>
      <c r="CB797" s="29"/>
      <c r="CC797" s="29"/>
      <c r="CD797" s="29"/>
      <c r="CE797" s="29"/>
      <c r="CF797" s="29"/>
      <c r="CG797" s="29"/>
      <c r="CH797" s="29"/>
      <c r="CI797" s="29"/>
      <c r="CJ797" s="29"/>
      <c r="CK797" s="29"/>
      <c r="CL797" s="29"/>
      <c r="CM797" s="29"/>
      <c r="CN797" s="29"/>
      <c r="CO797" s="29"/>
      <c r="CP797" s="29"/>
      <c r="CQ797" s="29"/>
      <c r="CR797" s="29"/>
      <c r="CS797" s="29"/>
      <c r="CT797" s="29"/>
      <c r="CU797" s="29"/>
      <c r="CV797" s="29"/>
      <c r="CW797" s="29"/>
      <c r="CX797" s="29"/>
      <c r="CY797" s="29"/>
      <c r="CZ797" s="29"/>
      <c r="DA797" s="29"/>
      <c r="DB797" s="29"/>
      <c r="DC797" s="29"/>
      <c r="DD797" s="29"/>
      <c r="DE797" s="29"/>
      <c r="DF797" s="29"/>
      <c r="DG797" s="31"/>
      <c r="DH797" s="29"/>
      <c r="DI797" s="29"/>
    </row>
    <row r="798" spans="1:113" ht="15.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30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30"/>
      <c r="AE798" s="29"/>
      <c r="AF798" s="29"/>
      <c r="AG798" s="29"/>
      <c r="AH798" s="29"/>
      <c r="AI798" s="29"/>
      <c r="AJ798" s="29"/>
      <c r="AK798" s="29"/>
      <c r="AL798" s="29"/>
      <c r="AM798" s="29"/>
      <c r="AN798" s="29"/>
      <c r="AO798" s="30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G798" s="29"/>
      <c r="BH798" s="29"/>
      <c r="BI798" s="29"/>
      <c r="BJ798" s="29"/>
      <c r="BK798" s="29"/>
      <c r="BL798" s="29"/>
      <c r="BM798" s="29"/>
      <c r="BN798" s="29"/>
      <c r="BO798" s="29"/>
      <c r="BP798" s="29"/>
      <c r="BQ798" s="29"/>
      <c r="BR798" s="29"/>
      <c r="BS798" s="29"/>
      <c r="BT798" s="29"/>
      <c r="BU798" s="29"/>
      <c r="BV798" s="29"/>
      <c r="BW798" s="29"/>
      <c r="BX798" s="29"/>
      <c r="BY798" s="29"/>
      <c r="BZ798" s="29"/>
      <c r="CA798" s="29"/>
      <c r="CB798" s="29"/>
      <c r="CC798" s="29"/>
      <c r="CD798" s="29"/>
      <c r="CE798" s="29"/>
      <c r="CF798" s="29"/>
      <c r="CG798" s="29"/>
      <c r="CH798" s="29"/>
      <c r="CI798" s="29"/>
      <c r="CJ798" s="29"/>
      <c r="CK798" s="29"/>
      <c r="CL798" s="29"/>
      <c r="CM798" s="29"/>
      <c r="CN798" s="29"/>
      <c r="CO798" s="29"/>
      <c r="CP798" s="29"/>
      <c r="CQ798" s="29"/>
      <c r="CR798" s="29"/>
      <c r="CS798" s="29"/>
      <c r="CT798" s="29"/>
      <c r="CU798" s="29"/>
      <c r="CV798" s="29"/>
      <c r="CW798" s="29"/>
      <c r="CX798" s="29"/>
      <c r="CY798" s="29"/>
      <c r="CZ798" s="29"/>
      <c r="DA798" s="29"/>
      <c r="DB798" s="29"/>
      <c r="DC798" s="29"/>
      <c r="DD798" s="29"/>
      <c r="DE798" s="29"/>
      <c r="DF798" s="29"/>
      <c r="DG798" s="31"/>
      <c r="DH798" s="29"/>
      <c r="DI798" s="29"/>
    </row>
    <row r="799" spans="1:113" ht="15.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30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30"/>
      <c r="AE799" s="29"/>
      <c r="AF799" s="29"/>
      <c r="AG799" s="29"/>
      <c r="AH799" s="29"/>
      <c r="AI799" s="29"/>
      <c r="AJ799" s="29"/>
      <c r="AK799" s="29"/>
      <c r="AL799" s="29"/>
      <c r="AM799" s="29"/>
      <c r="AN799" s="29"/>
      <c r="AO799" s="30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G799" s="29"/>
      <c r="BH799" s="29"/>
      <c r="BI799" s="29"/>
      <c r="BJ799" s="29"/>
      <c r="BK799" s="29"/>
      <c r="BL799" s="29"/>
      <c r="BM799" s="29"/>
      <c r="BN799" s="29"/>
      <c r="BO799" s="29"/>
      <c r="BP799" s="29"/>
      <c r="BQ799" s="29"/>
      <c r="BR799" s="29"/>
      <c r="BS799" s="29"/>
      <c r="BT799" s="29"/>
      <c r="BU799" s="29"/>
      <c r="BV799" s="29"/>
      <c r="BW799" s="29"/>
      <c r="BX799" s="29"/>
      <c r="BY799" s="29"/>
      <c r="BZ799" s="29"/>
      <c r="CA799" s="29"/>
      <c r="CB799" s="29"/>
      <c r="CC799" s="29"/>
      <c r="CD799" s="29"/>
      <c r="CE799" s="29"/>
      <c r="CF799" s="29"/>
      <c r="CG799" s="29"/>
      <c r="CH799" s="29"/>
      <c r="CI799" s="29"/>
      <c r="CJ799" s="29"/>
      <c r="CK799" s="29"/>
      <c r="CL799" s="29"/>
      <c r="CM799" s="29"/>
      <c r="CN799" s="29"/>
      <c r="CO799" s="29"/>
      <c r="CP799" s="29"/>
      <c r="CQ799" s="29"/>
      <c r="CR799" s="29"/>
      <c r="CS799" s="29"/>
      <c r="CT799" s="29"/>
      <c r="CU799" s="29"/>
      <c r="CV799" s="29"/>
      <c r="CW799" s="29"/>
      <c r="CX799" s="29"/>
      <c r="CY799" s="29"/>
      <c r="CZ799" s="29"/>
      <c r="DA799" s="29"/>
      <c r="DB799" s="29"/>
      <c r="DC799" s="29"/>
      <c r="DD799" s="29"/>
      <c r="DE799" s="29"/>
      <c r="DF799" s="29"/>
      <c r="DG799" s="31"/>
      <c r="DH799" s="29"/>
      <c r="DI799" s="29"/>
    </row>
    <row r="800" spans="1:113" ht="15.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30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30"/>
      <c r="AE800" s="29"/>
      <c r="AF800" s="29"/>
      <c r="AG800" s="29"/>
      <c r="AH800" s="29"/>
      <c r="AI800" s="29"/>
      <c r="AJ800" s="29"/>
      <c r="AK800" s="29"/>
      <c r="AL800" s="29"/>
      <c r="AM800" s="29"/>
      <c r="AN800" s="29"/>
      <c r="AO800" s="30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G800" s="29"/>
      <c r="BH800" s="29"/>
      <c r="BI800" s="29"/>
      <c r="BJ800" s="29"/>
      <c r="BK800" s="29"/>
      <c r="BL800" s="29"/>
      <c r="BM800" s="29"/>
      <c r="BN800" s="29"/>
      <c r="BO800" s="29"/>
      <c r="BP800" s="29"/>
      <c r="BQ800" s="29"/>
      <c r="BR800" s="29"/>
      <c r="BS800" s="29"/>
      <c r="BT800" s="29"/>
      <c r="BU800" s="29"/>
      <c r="BV800" s="29"/>
      <c r="BW800" s="29"/>
      <c r="BX800" s="29"/>
      <c r="BY800" s="29"/>
      <c r="BZ800" s="29"/>
      <c r="CA800" s="29"/>
      <c r="CB800" s="29"/>
      <c r="CC800" s="29"/>
      <c r="CD800" s="29"/>
      <c r="CE800" s="29"/>
      <c r="CF800" s="29"/>
      <c r="CG800" s="29"/>
      <c r="CH800" s="29"/>
      <c r="CI800" s="29"/>
      <c r="CJ800" s="29"/>
      <c r="CK800" s="29"/>
      <c r="CL800" s="29"/>
      <c r="CM800" s="29"/>
      <c r="CN800" s="29"/>
      <c r="CO800" s="29"/>
      <c r="CP800" s="29"/>
      <c r="CQ800" s="29"/>
      <c r="CR800" s="29"/>
      <c r="CS800" s="29"/>
      <c r="CT800" s="29"/>
      <c r="CU800" s="29"/>
      <c r="CV800" s="29"/>
      <c r="CW800" s="29"/>
      <c r="CX800" s="29"/>
      <c r="CY800" s="29"/>
      <c r="CZ800" s="29"/>
      <c r="DA800" s="29"/>
      <c r="DB800" s="29"/>
      <c r="DC800" s="29"/>
      <c r="DD800" s="29"/>
      <c r="DE800" s="29"/>
      <c r="DF800" s="29"/>
      <c r="DG800" s="31"/>
      <c r="DH800" s="29"/>
      <c r="DI800" s="29"/>
    </row>
    <row r="801" spans="1:113" ht="15.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30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30"/>
      <c r="AE801" s="29"/>
      <c r="AF801" s="29"/>
      <c r="AG801" s="29"/>
      <c r="AH801" s="29"/>
      <c r="AI801" s="29"/>
      <c r="AJ801" s="29"/>
      <c r="AK801" s="29"/>
      <c r="AL801" s="29"/>
      <c r="AM801" s="29"/>
      <c r="AN801" s="29"/>
      <c r="AO801" s="30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G801" s="29"/>
      <c r="BH801" s="29"/>
      <c r="BI801" s="29"/>
      <c r="BJ801" s="29"/>
      <c r="BK801" s="29"/>
      <c r="BL801" s="29"/>
      <c r="BM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X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L801" s="29"/>
      <c r="CM801" s="29"/>
      <c r="CN801" s="29"/>
      <c r="CO801" s="29"/>
      <c r="CP801" s="29"/>
      <c r="CQ801" s="29"/>
      <c r="CR801" s="29"/>
      <c r="CS801" s="29"/>
      <c r="CT801" s="29"/>
      <c r="CU801" s="29"/>
      <c r="CV801" s="29"/>
      <c r="CW801" s="29"/>
      <c r="CX801" s="29"/>
      <c r="CY801" s="29"/>
      <c r="CZ801" s="29"/>
      <c r="DA801" s="29"/>
      <c r="DB801" s="29"/>
      <c r="DC801" s="29"/>
      <c r="DD801" s="29"/>
      <c r="DE801" s="29"/>
      <c r="DF801" s="29"/>
      <c r="DG801" s="31"/>
      <c r="DH801" s="29"/>
      <c r="DI801" s="29"/>
    </row>
    <row r="802" spans="1:113" ht="15.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30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30"/>
      <c r="AE802" s="29"/>
      <c r="AF802" s="29"/>
      <c r="AG802" s="29"/>
      <c r="AH802" s="29"/>
      <c r="AI802" s="29"/>
      <c r="AJ802" s="29"/>
      <c r="AK802" s="29"/>
      <c r="AL802" s="29"/>
      <c r="AM802" s="29"/>
      <c r="AN802" s="29"/>
      <c r="AO802" s="30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G802" s="29"/>
      <c r="BH802" s="29"/>
      <c r="BI802" s="29"/>
      <c r="BJ802" s="29"/>
      <c r="BK802" s="29"/>
      <c r="BL802" s="29"/>
      <c r="BM802" s="29"/>
      <c r="BN802" s="29"/>
      <c r="BO802" s="29"/>
      <c r="BP802" s="29"/>
      <c r="BQ802" s="29"/>
      <c r="BR802" s="29"/>
      <c r="BS802" s="29"/>
      <c r="BT802" s="29"/>
      <c r="BU802" s="29"/>
      <c r="BV802" s="29"/>
      <c r="BW802" s="29"/>
      <c r="BX802" s="29"/>
      <c r="BY802" s="29"/>
      <c r="BZ802" s="29"/>
      <c r="CA802" s="29"/>
      <c r="CB802" s="29"/>
      <c r="CC802" s="29"/>
      <c r="CD802" s="29"/>
      <c r="CE802" s="29"/>
      <c r="CF802" s="29"/>
      <c r="CG802" s="29"/>
      <c r="CH802" s="29"/>
      <c r="CI802" s="29"/>
      <c r="CJ802" s="29"/>
      <c r="CK802" s="29"/>
      <c r="CL802" s="29"/>
      <c r="CM802" s="29"/>
      <c r="CN802" s="29"/>
      <c r="CO802" s="29"/>
      <c r="CP802" s="29"/>
      <c r="CQ802" s="29"/>
      <c r="CR802" s="29"/>
      <c r="CS802" s="29"/>
      <c r="CT802" s="29"/>
      <c r="CU802" s="29"/>
      <c r="CV802" s="29"/>
      <c r="CW802" s="29"/>
      <c r="CX802" s="29"/>
      <c r="CY802" s="29"/>
      <c r="CZ802" s="29"/>
      <c r="DA802" s="29"/>
      <c r="DB802" s="29"/>
      <c r="DC802" s="29"/>
      <c r="DD802" s="29"/>
      <c r="DE802" s="29"/>
      <c r="DF802" s="29"/>
      <c r="DG802" s="31"/>
      <c r="DH802" s="29"/>
      <c r="DI802" s="29"/>
    </row>
    <row r="803" spans="1:113" ht="15.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30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30"/>
      <c r="AE803" s="29"/>
      <c r="AF803" s="29"/>
      <c r="AG803" s="29"/>
      <c r="AH803" s="29"/>
      <c r="AI803" s="29"/>
      <c r="AJ803" s="29"/>
      <c r="AK803" s="29"/>
      <c r="AL803" s="29"/>
      <c r="AM803" s="29"/>
      <c r="AN803" s="29"/>
      <c r="AO803" s="30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G803" s="29"/>
      <c r="BH803" s="29"/>
      <c r="BI803" s="29"/>
      <c r="BJ803" s="29"/>
      <c r="BK803" s="29"/>
      <c r="BL803" s="29"/>
      <c r="BM803" s="29"/>
      <c r="BN803" s="29"/>
      <c r="BO803" s="29"/>
      <c r="BP803" s="29"/>
      <c r="BQ803" s="29"/>
      <c r="BR803" s="29"/>
      <c r="BS803" s="29"/>
      <c r="BT803" s="29"/>
      <c r="BU803" s="29"/>
      <c r="BV803" s="29"/>
      <c r="BW803" s="29"/>
      <c r="BX803" s="29"/>
      <c r="BY803" s="29"/>
      <c r="BZ803" s="29"/>
      <c r="CA803" s="29"/>
      <c r="CB803" s="29"/>
      <c r="CC803" s="29"/>
      <c r="CD803" s="29"/>
      <c r="CE803" s="29"/>
      <c r="CF803" s="29"/>
      <c r="CG803" s="29"/>
      <c r="CH803" s="29"/>
      <c r="CI803" s="29"/>
      <c r="CJ803" s="29"/>
      <c r="CK803" s="29"/>
      <c r="CL803" s="29"/>
      <c r="CM803" s="29"/>
      <c r="CN803" s="29"/>
      <c r="CO803" s="29"/>
      <c r="CP803" s="29"/>
      <c r="CQ803" s="29"/>
      <c r="CR803" s="29"/>
      <c r="CS803" s="29"/>
      <c r="CT803" s="29"/>
      <c r="CU803" s="29"/>
      <c r="CV803" s="29"/>
      <c r="CW803" s="29"/>
      <c r="CX803" s="29"/>
      <c r="CY803" s="29"/>
      <c r="CZ803" s="29"/>
      <c r="DA803" s="29"/>
      <c r="DB803" s="29"/>
      <c r="DC803" s="29"/>
      <c r="DD803" s="29"/>
      <c r="DE803" s="29"/>
      <c r="DF803" s="29"/>
      <c r="DG803" s="31"/>
      <c r="DH803" s="29"/>
      <c r="DI803" s="29"/>
    </row>
    <row r="804" spans="1:113" ht="15.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30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30"/>
      <c r="AE804" s="29"/>
      <c r="AF804" s="29"/>
      <c r="AG804" s="29"/>
      <c r="AH804" s="29"/>
      <c r="AI804" s="29"/>
      <c r="AJ804" s="29"/>
      <c r="AK804" s="29"/>
      <c r="AL804" s="29"/>
      <c r="AM804" s="29"/>
      <c r="AN804" s="29"/>
      <c r="AO804" s="30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G804" s="29"/>
      <c r="BH804" s="29"/>
      <c r="BI804" s="29"/>
      <c r="BJ804" s="29"/>
      <c r="BK804" s="29"/>
      <c r="BL804" s="29"/>
      <c r="BM804" s="29"/>
      <c r="BN804" s="29"/>
      <c r="BO804" s="29"/>
      <c r="BP804" s="29"/>
      <c r="BQ804" s="29"/>
      <c r="BR804" s="29"/>
      <c r="BS804" s="29"/>
      <c r="BT804" s="29"/>
      <c r="BU804" s="29"/>
      <c r="BV804" s="29"/>
      <c r="BW804" s="29"/>
      <c r="BX804" s="29"/>
      <c r="BY804" s="29"/>
      <c r="BZ804" s="29"/>
      <c r="CA804" s="29"/>
      <c r="CB804" s="29"/>
      <c r="CC804" s="29"/>
      <c r="CD804" s="29"/>
      <c r="CE804" s="29"/>
      <c r="CF804" s="29"/>
      <c r="CG804" s="29"/>
      <c r="CH804" s="29"/>
      <c r="CI804" s="29"/>
      <c r="CJ804" s="29"/>
      <c r="CK804" s="29"/>
      <c r="CL804" s="29"/>
      <c r="CM804" s="29"/>
      <c r="CN804" s="29"/>
      <c r="CO804" s="29"/>
      <c r="CP804" s="29"/>
      <c r="CQ804" s="29"/>
      <c r="CR804" s="29"/>
      <c r="CS804" s="29"/>
      <c r="CT804" s="29"/>
      <c r="CU804" s="29"/>
      <c r="CV804" s="29"/>
      <c r="CW804" s="29"/>
      <c r="CX804" s="29"/>
      <c r="CY804" s="29"/>
      <c r="CZ804" s="29"/>
      <c r="DA804" s="29"/>
      <c r="DB804" s="29"/>
      <c r="DC804" s="29"/>
      <c r="DD804" s="29"/>
      <c r="DE804" s="29"/>
      <c r="DF804" s="29"/>
      <c r="DG804" s="31"/>
      <c r="DH804" s="29"/>
      <c r="DI804" s="29"/>
    </row>
    <row r="805" spans="1:113" ht="15.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30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30"/>
      <c r="AE805" s="29"/>
      <c r="AF805" s="29"/>
      <c r="AG805" s="29"/>
      <c r="AH805" s="29"/>
      <c r="AI805" s="29"/>
      <c r="AJ805" s="29"/>
      <c r="AK805" s="29"/>
      <c r="AL805" s="29"/>
      <c r="AM805" s="29"/>
      <c r="AN805" s="29"/>
      <c r="AO805" s="30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G805" s="29"/>
      <c r="BH805" s="29"/>
      <c r="BI805" s="29"/>
      <c r="BJ805" s="29"/>
      <c r="BK805" s="29"/>
      <c r="BL805" s="29"/>
      <c r="BM805" s="29"/>
      <c r="BN805" s="29"/>
      <c r="BO805" s="29"/>
      <c r="BP805" s="29"/>
      <c r="BQ805" s="29"/>
      <c r="BR805" s="29"/>
      <c r="BS805" s="29"/>
      <c r="BT805" s="29"/>
      <c r="BU805" s="29"/>
      <c r="BV805" s="29"/>
      <c r="BW805" s="29"/>
      <c r="BX805" s="29"/>
      <c r="BY805" s="29"/>
      <c r="BZ805" s="29"/>
      <c r="CA805" s="29"/>
      <c r="CB805" s="29"/>
      <c r="CC805" s="29"/>
      <c r="CD805" s="29"/>
      <c r="CE805" s="29"/>
      <c r="CF805" s="29"/>
      <c r="CG805" s="29"/>
      <c r="CH805" s="29"/>
      <c r="CI805" s="29"/>
      <c r="CJ805" s="29"/>
      <c r="CK805" s="29"/>
      <c r="CL805" s="29"/>
      <c r="CM805" s="29"/>
      <c r="CN805" s="29"/>
      <c r="CO805" s="29"/>
      <c r="CP805" s="29"/>
      <c r="CQ805" s="29"/>
      <c r="CR805" s="29"/>
      <c r="CS805" s="29"/>
      <c r="CT805" s="29"/>
      <c r="CU805" s="29"/>
      <c r="CV805" s="29"/>
      <c r="CW805" s="29"/>
      <c r="CX805" s="29"/>
      <c r="CY805" s="29"/>
      <c r="CZ805" s="29"/>
      <c r="DA805" s="29"/>
      <c r="DB805" s="29"/>
      <c r="DC805" s="29"/>
      <c r="DD805" s="29"/>
      <c r="DE805" s="29"/>
      <c r="DF805" s="29"/>
      <c r="DG805" s="31"/>
      <c r="DH805" s="29"/>
      <c r="DI805" s="29"/>
    </row>
    <row r="806" spans="1:113" ht="15.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30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30"/>
      <c r="AE806" s="29"/>
      <c r="AF806" s="29"/>
      <c r="AG806" s="29"/>
      <c r="AH806" s="29"/>
      <c r="AI806" s="29"/>
      <c r="AJ806" s="29"/>
      <c r="AK806" s="29"/>
      <c r="AL806" s="29"/>
      <c r="AM806" s="29"/>
      <c r="AN806" s="29"/>
      <c r="AO806" s="30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G806" s="29"/>
      <c r="BH806" s="29"/>
      <c r="BI806" s="29"/>
      <c r="BJ806" s="29"/>
      <c r="BK806" s="29"/>
      <c r="BL806" s="29"/>
      <c r="BM806" s="29"/>
      <c r="BN806" s="29"/>
      <c r="BO806" s="29"/>
      <c r="BP806" s="29"/>
      <c r="BQ806" s="29"/>
      <c r="BR806" s="29"/>
      <c r="BS806" s="29"/>
      <c r="BT806" s="29"/>
      <c r="BU806" s="29"/>
      <c r="BV806" s="29"/>
      <c r="BW806" s="29"/>
      <c r="BX806" s="29"/>
      <c r="BY806" s="29"/>
      <c r="BZ806" s="29"/>
      <c r="CA806" s="29"/>
      <c r="CB806" s="29"/>
      <c r="CC806" s="29"/>
      <c r="CD806" s="29"/>
      <c r="CE806" s="29"/>
      <c r="CF806" s="29"/>
      <c r="CG806" s="29"/>
      <c r="CH806" s="29"/>
      <c r="CI806" s="29"/>
      <c r="CJ806" s="29"/>
      <c r="CK806" s="29"/>
      <c r="CL806" s="29"/>
      <c r="CM806" s="29"/>
      <c r="CN806" s="29"/>
      <c r="CO806" s="29"/>
      <c r="CP806" s="29"/>
      <c r="CQ806" s="29"/>
      <c r="CR806" s="29"/>
      <c r="CS806" s="29"/>
      <c r="CT806" s="29"/>
      <c r="CU806" s="29"/>
      <c r="CV806" s="29"/>
      <c r="CW806" s="29"/>
      <c r="CX806" s="29"/>
      <c r="CY806" s="29"/>
      <c r="CZ806" s="29"/>
      <c r="DA806" s="29"/>
      <c r="DB806" s="29"/>
      <c r="DC806" s="29"/>
      <c r="DD806" s="29"/>
      <c r="DE806" s="29"/>
      <c r="DF806" s="29"/>
      <c r="DG806" s="31"/>
      <c r="DH806" s="29"/>
      <c r="DI806" s="29"/>
    </row>
    <row r="807" spans="1:113" ht="15.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30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30"/>
      <c r="AE807" s="29"/>
      <c r="AF807" s="29"/>
      <c r="AG807" s="29"/>
      <c r="AH807" s="29"/>
      <c r="AI807" s="29"/>
      <c r="AJ807" s="29"/>
      <c r="AK807" s="29"/>
      <c r="AL807" s="29"/>
      <c r="AM807" s="29"/>
      <c r="AN807" s="29"/>
      <c r="AO807" s="30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G807" s="29"/>
      <c r="BH807" s="29"/>
      <c r="BI807" s="29"/>
      <c r="BJ807" s="29"/>
      <c r="BK807" s="29"/>
      <c r="BL807" s="29"/>
      <c r="BM807" s="29"/>
      <c r="BN807" s="29"/>
      <c r="BO807" s="29"/>
      <c r="BP807" s="29"/>
      <c r="BQ807" s="29"/>
      <c r="BR807" s="29"/>
      <c r="BS807" s="29"/>
      <c r="BT807" s="29"/>
      <c r="BU807" s="29"/>
      <c r="BV807" s="29"/>
      <c r="BW807" s="29"/>
      <c r="BX807" s="29"/>
      <c r="BY807" s="29"/>
      <c r="BZ807" s="29"/>
      <c r="CA807" s="29"/>
      <c r="CB807" s="29"/>
      <c r="CC807" s="29"/>
      <c r="CD807" s="29"/>
      <c r="CE807" s="29"/>
      <c r="CF807" s="29"/>
      <c r="CG807" s="29"/>
      <c r="CH807" s="29"/>
      <c r="CI807" s="29"/>
      <c r="CJ807" s="29"/>
      <c r="CK807" s="29"/>
      <c r="CL807" s="29"/>
      <c r="CM807" s="29"/>
      <c r="CN807" s="29"/>
      <c r="CO807" s="29"/>
      <c r="CP807" s="29"/>
      <c r="CQ807" s="29"/>
      <c r="CR807" s="29"/>
      <c r="CS807" s="29"/>
      <c r="CT807" s="29"/>
      <c r="CU807" s="29"/>
      <c r="CV807" s="29"/>
      <c r="CW807" s="29"/>
      <c r="CX807" s="29"/>
      <c r="CY807" s="29"/>
      <c r="CZ807" s="29"/>
      <c r="DA807" s="29"/>
      <c r="DB807" s="29"/>
      <c r="DC807" s="29"/>
      <c r="DD807" s="29"/>
      <c r="DE807" s="29"/>
      <c r="DF807" s="29"/>
      <c r="DG807" s="31"/>
      <c r="DH807" s="29"/>
      <c r="DI807" s="29"/>
    </row>
    <row r="808" spans="1:113" ht="15.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30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30"/>
      <c r="AE808" s="29"/>
      <c r="AF808" s="29"/>
      <c r="AG808" s="29"/>
      <c r="AH808" s="29"/>
      <c r="AI808" s="29"/>
      <c r="AJ808" s="29"/>
      <c r="AK808" s="29"/>
      <c r="AL808" s="29"/>
      <c r="AM808" s="29"/>
      <c r="AN808" s="29"/>
      <c r="AO808" s="30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G808" s="29"/>
      <c r="BH808" s="29"/>
      <c r="BI808" s="29"/>
      <c r="BJ808" s="29"/>
      <c r="BK808" s="29"/>
      <c r="BL808" s="29"/>
      <c r="BM808" s="29"/>
      <c r="BN808" s="29"/>
      <c r="BO808" s="29"/>
      <c r="BP808" s="29"/>
      <c r="BQ808" s="29"/>
      <c r="BR808" s="29"/>
      <c r="BS808" s="29"/>
      <c r="BT808" s="29"/>
      <c r="BU808" s="29"/>
      <c r="BV808" s="29"/>
      <c r="BW808" s="29"/>
      <c r="BX808" s="29"/>
      <c r="BY808" s="29"/>
      <c r="BZ808" s="29"/>
      <c r="CA808" s="29"/>
      <c r="CB808" s="29"/>
      <c r="CC808" s="29"/>
      <c r="CD808" s="29"/>
      <c r="CE808" s="29"/>
      <c r="CF808" s="29"/>
      <c r="CG808" s="29"/>
      <c r="CH808" s="29"/>
      <c r="CI808" s="29"/>
      <c r="CJ808" s="29"/>
      <c r="CK808" s="29"/>
      <c r="CL808" s="29"/>
      <c r="CM808" s="29"/>
      <c r="CN808" s="29"/>
      <c r="CO808" s="29"/>
      <c r="CP808" s="29"/>
      <c r="CQ808" s="29"/>
      <c r="CR808" s="29"/>
      <c r="CS808" s="29"/>
      <c r="CT808" s="29"/>
      <c r="CU808" s="29"/>
      <c r="CV808" s="29"/>
      <c r="CW808" s="29"/>
      <c r="CX808" s="29"/>
      <c r="CY808" s="29"/>
      <c r="CZ808" s="29"/>
      <c r="DA808" s="29"/>
      <c r="DB808" s="29"/>
      <c r="DC808" s="29"/>
      <c r="DD808" s="29"/>
      <c r="DE808" s="29"/>
      <c r="DF808" s="29"/>
      <c r="DG808" s="31"/>
      <c r="DH808" s="29"/>
      <c r="DI808" s="29"/>
    </row>
    <row r="809" spans="1:113" ht="15.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30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30"/>
      <c r="AE809" s="29"/>
      <c r="AF809" s="29"/>
      <c r="AG809" s="29"/>
      <c r="AH809" s="29"/>
      <c r="AI809" s="29"/>
      <c r="AJ809" s="29"/>
      <c r="AK809" s="29"/>
      <c r="AL809" s="29"/>
      <c r="AM809" s="29"/>
      <c r="AN809" s="29"/>
      <c r="AO809" s="30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G809" s="29"/>
      <c r="BH809" s="29"/>
      <c r="BI809" s="29"/>
      <c r="BJ809" s="29"/>
      <c r="BK809" s="29"/>
      <c r="BL809" s="29"/>
      <c r="BM809" s="29"/>
      <c r="BN809" s="29"/>
      <c r="BO809" s="29"/>
      <c r="BP809" s="29"/>
      <c r="BQ809" s="29"/>
      <c r="BR809" s="29"/>
      <c r="BS809" s="29"/>
      <c r="BT809" s="29"/>
      <c r="BU809" s="29"/>
      <c r="BV809" s="29"/>
      <c r="BW809" s="29"/>
      <c r="BX809" s="29"/>
      <c r="BY809" s="29"/>
      <c r="BZ809" s="29"/>
      <c r="CA809" s="29"/>
      <c r="CB809" s="29"/>
      <c r="CC809" s="29"/>
      <c r="CD809" s="29"/>
      <c r="CE809" s="29"/>
      <c r="CF809" s="29"/>
      <c r="CG809" s="29"/>
      <c r="CH809" s="29"/>
      <c r="CI809" s="29"/>
      <c r="CJ809" s="29"/>
      <c r="CK809" s="29"/>
      <c r="CL809" s="29"/>
      <c r="CM809" s="29"/>
      <c r="CN809" s="29"/>
      <c r="CO809" s="29"/>
      <c r="CP809" s="29"/>
      <c r="CQ809" s="29"/>
      <c r="CR809" s="29"/>
      <c r="CS809" s="29"/>
      <c r="CT809" s="29"/>
      <c r="CU809" s="29"/>
      <c r="CV809" s="29"/>
      <c r="CW809" s="29"/>
      <c r="CX809" s="29"/>
      <c r="CY809" s="29"/>
      <c r="CZ809" s="29"/>
      <c r="DA809" s="29"/>
      <c r="DB809" s="29"/>
      <c r="DC809" s="29"/>
      <c r="DD809" s="29"/>
      <c r="DE809" s="29"/>
      <c r="DF809" s="29"/>
      <c r="DG809" s="31"/>
      <c r="DH809" s="29"/>
      <c r="DI809" s="29"/>
    </row>
    <row r="810" spans="1:113" ht="15.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30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30"/>
      <c r="AE810" s="29"/>
      <c r="AF810" s="29"/>
      <c r="AG810" s="29"/>
      <c r="AH810" s="29"/>
      <c r="AI810" s="29"/>
      <c r="AJ810" s="29"/>
      <c r="AK810" s="29"/>
      <c r="AL810" s="29"/>
      <c r="AM810" s="29"/>
      <c r="AN810" s="29"/>
      <c r="AO810" s="30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G810" s="29"/>
      <c r="BH810" s="29"/>
      <c r="BI810" s="29"/>
      <c r="BJ810" s="29"/>
      <c r="BK810" s="29"/>
      <c r="BL810" s="29"/>
      <c r="BM810" s="29"/>
      <c r="BN810" s="29"/>
      <c r="BO810" s="29"/>
      <c r="BP810" s="29"/>
      <c r="BQ810" s="29"/>
      <c r="BR810" s="29"/>
      <c r="BS810" s="29"/>
      <c r="BT810" s="29"/>
      <c r="BU810" s="29"/>
      <c r="BV810" s="29"/>
      <c r="BW810" s="29"/>
      <c r="BX810" s="29"/>
      <c r="BY810" s="29"/>
      <c r="BZ810" s="29"/>
      <c r="CA810" s="29"/>
      <c r="CB810" s="29"/>
      <c r="CC810" s="29"/>
      <c r="CD810" s="29"/>
      <c r="CE810" s="29"/>
      <c r="CF810" s="29"/>
      <c r="CG810" s="29"/>
      <c r="CH810" s="29"/>
      <c r="CI810" s="29"/>
      <c r="CJ810" s="29"/>
      <c r="CK810" s="29"/>
      <c r="CL810" s="29"/>
      <c r="CM810" s="29"/>
      <c r="CN810" s="29"/>
      <c r="CO810" s="29"/>
      <c r="CP810" s="29"/>
      <c r="CQ810" s="29"/>
      <c r="CR810" s="29"/>
      <c r="CS810" s="29"/>
      <c r="CT810" s="29"/>
      <c r="CU810" s="29"/>
      <c r="CV810" s="29"/>
      <c r="CW810" s="29"/>
      <c r="CX810" s="29"/>
      <c r="CY810" s="29"/>
      <c r="CZ810" s="29"/>
      <c r="DA810" s="29"/>
      <c r="DB810" s="29"/>
      <c r="DC810" s="29"/>
      <c r="DD810" s="29"/>
      <c r="DE810" s="29"/>
      <c r="DF810" s="29"/>
      <c r="DG810" s="31"/>
      <c r="DH810" s="29"/>
      <c r="DI810" s="29"/>
    </row>
    <row r="811" spans="1:113" ht="15.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30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30"/>
      <c r="AE811" s="29"/>
      <c r="AF811" s="29"/>
      <c r="AG811" s="29"/>
      <c r="AH811" s="29"/>
      <c r="AI811" s="29"/>
      <c r="AJ811" s="29"/>
      <c r="AK811" s="29"/>
      <c r="AL811" s="29"/>
      <c r="AM811" s="29"/>
      <c r="AN811" s="29"/>
      <c r="AO811" s="30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G811" s="29"/>
      <c r="BH811" s="29"/>
      <c r="BI811" s="29"/>
      <c r="BJ811" s="29"/>
      <c r="BK811" s="29"/>
      <c r="BL811" s="29"/>
      <c r="BM811" s="29"/>
      <c r="BN811" s="29"/>
      <c r="BO811" s="29"/>
      <c r="BP811" s="29"/>
      <c r="BQ811" s="29"/>
      <c r="BR811" s="29"/>
      <c r="BS811" s="29"/>
      <c r="BT811" s="29"/>
      <c r="BU811" s="29"/>
      <c r="BV811" s="29"/>
      <c r="BW811" s="29"/>
      <c r="BX811" s="29"/>
      <c r="BY811" s="29"/>
      <c r="BZ811" s="29"/>
      <c r="CA811" s="29"/>
      <c r="CB811" s="29"/>
      <c r="CC811" s="29"/>
      <c r="CD811" s="29"/>
      <c r="CE811" s="29"/>
      <c r="CF811" s="29"/>
      <c r="CG811" s="29"/>
      <c r="CH811" s="29"/>
      <c r="CI811" s="29"/>
      <c r="CJ811" s="29"/>
      <c r="CK811" s="29"/>
      <c r="CL811" s="29"/>
      <c r="CM811" s="29"/>
      <c r="CN811" s="29"/>
      <c r="CO811" s="29"/>
      <c r="CP811" s="29"/>
      <c r="CQ811" s="29"/>
      <c r="CR811" s="29"/>
      <c r="CS811" s="29"/>
      <c r="CT811" s="29"/>
      <c r="CU811" s="29"/>
      <c r="CV811" s="29"/>
      <c r="CW811" s="29"/>
      <c r="CX811" s="29"/>
      <c r="CY811" s="29"/>
      <c r="CZ811" s="29"/>
      <c r="DA811" s="29"/>
      <c r="DB811" s="29"/>
      <c r="DC811" s="29"/>
      <c r="DD811" s="29"/>
      <c r="DE811" s="29"/>
      <c r="DF811" s="29"/>
      <c r="DG811" s="31"/>
      <c r="DH811" s="29"/>
      <c r="DI811" s="29"/>
    </row>
    <row r="812" spans="1:113" ht="15.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30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30"/>
      <c r="AE812" s="29"/>
      <c r="AF812" s="29"/>
      <c r="AG812" s="29"/>
      <c r="AH812" s="29"/>
      <c r="AI812" s="29"/>
      <c r="AJ812" s="29"/>
      <c r="AK812" s="29"/>
      <c r="AL812" s="29"/>
      <c r="AM812" s="29"/>
      <c r="AN812" s="29"/>
      <c r="AO812" s="30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G812" s="29"/>
      <c r="BH812" s="29"/>
      <c r="BI812" s="29"/>
      <c r="BJ812" s="29"/>
      <c r="BK812" s="29"/>
      <c r="BL812" s="29"/>
      <c r="BM812" s="29"/>
      <c r="BN812" s="29"/>
      <c r="BO812" s="29"/>
      <c r="BP812" s="29"/>
      <c r="BQ812" s="29"/>
      <c r="BR812" s="29"/>
      <c r="BS812" s="29"/>
      <c r="BT812" s="29"/>
      <c r="BU812" s="29"/>
      <c r="BV812" s="29"/>
      <c r="BW812" s="29"/>
      <c r="BX812" s="29"/>
      <c r="BY812" s="29"/>
      <c r="BZ812" s="29"/>
      <c r="CA812" s="29"/>
      <c r="CB812" s="29"/>
      <c r="CC812" s="29"/>
      <c r="CD812" s="29"/>
      <c r="CE812" s="29"/>
      <c r="CF812" s="29"/>
      <c r="CG812" s="29"/>
      <c r="CH812" s="29"/>
      <c r="CI812" s="29"/>
      <c r="CJ812" s="29"/>
      <c r="CK812" s="29"/>
      <c r="CL812" s="29"/>
      <c r="CM812" s="29"/>
      <c r="CN812" s="29"/>
      <c r="CO812" s="29"/>
      <c r="CP812" s="29"/>
      <c r="CQ812" s="29"/>
      <c r="CR812" s="29"/>
      <c r="CS812" s="29"/>
      <c r="CT812" s="29"/>
      <c r="CU812" s="29"/>
      <c r="CV812" s="29"/>
      <c r="CW812" s="29"/>
      <c r="CX812" s="29"/>
      <c r="CY812" s="29"/>
      <c r="CZ812" s="29"/>
      <c r="DA812" s="29"/>
      <c r="DB812" s="29"/>
      <c r="DC812" s="29"/>
      <c r="DD812" s="29"/>
      <c r="DE812" s="29"/>
      <c r="DF812" s="29"/>
      <c r="DG812" s="31"/>
      <c r="DH812" s="29"/>
      <c r="DI812" s="29"/>
    </row>
    <row r="813" spans="1:113" ht="15.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30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30"/>
      <c r="AE813" s="29"/>
      <c r="AF813" s="29"/>
      <c r="AG813" s="29"/>
      <c r="AH813" s="29"/>
      <c r="AI813" s="29"/>
      <c r="AJ813" s="29"/>
      <c r="AK813" s="29"/>
      <c r="AL813" s="29"/>
      <c r="AM813" s="29"/>
      <c r="AN813" s="29"/>
      <c r="AO813" s="30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G813" s="29"/>
      <c r="BH813" s="29"/>
      <c r="BI813" s="29"/>
      <c r="BJ813" s="29"/>
      <c r="BK813" s="29"/>
      <c r="BL813" s="29"/>
      <c r="BM813" s="29"/>
      <c r="BN813" s="29"/>
      <c r="BO813" s="29"/>
      <c r="BP813" s="29"/>
      <c r="BQ813" s="29"/>
      <c r="BR813" s="29"/>
      <c r="BS813" s="29"/>
      <c r="BT813" s="29"/>
      <c r="BU813" s="29"/>
      <c r="BV813" s="29"/>
      <c r="BW813" s="29"/>
      <c r="BX813" s="29"/>
      <c r="BY813" s="29"/>
      <c r="BZ813" s="29"/>
      <c r="CA813" s="29"/>
      <c r="CB813" s="29"/>
      <c r="CC813" s="29"/>
      <c r="CD813" s="29"/>
      <c r="CE813" s="29"/>
      <c r="CF813" s="29"/>
      <c r="CG813" s="29"/>
      <c r="CH813" s="29"/>
      <c r="CI813" s="29"/>
      <c r="CJ813" s="29"/>
      <c r="CK813" s="29"/>
      <c r="CL813" s="29"/>
      <c r="CM813" s="29"/>
      <c r="CN813" s="29"/>
      <c r="CO813" s="29"/>
      <c r="CP813" s="29"/>
      <c r="CQ813" s="29"/>
      <c r="CR813" s="29"/>
      <c r="CS813" s="29"/>
      <c r="CT813" s="29"/>
      <c r="CU813" s="29"/>
      <c r="CV813" s="29"/>
      <c r="CW813" s="29"/>
      <c r="CX813" s="29"/>
      <c r="CY813" s="29"/>
      <c r="CZ813" s="29"/>
      <c r="DA813" s="29"/>
      <c r="DB813" s="29"/>
      <c r="DC813" s="29"/>
      <c r="DD813" s="29"/>
      <c r="DE813" s="29"/>
      <c r="DF813" s="29"/>
      <c r="DG813" s="31"/>
      <c r="DH813" s="29"/>
      <c r="DI813" s="29"/>
    </row>
    <row r="814" spans="1:113" ht="15.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30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30"/>
      <c r="AE814" s="29"/>
      <c r="AF814" s="29"/>
      <c r="AG814" s="29"/>
      <c r="AH814" s="29"/>
      <c r="AI814" s="29"/>
      <c r="AJ814" s="29"/>
      <c r="AK814" s="29"/>
      <c r="AL814" s="29"/>
      <c r="AM814" s="29"/>
      <c r="AN814" s="29"/>
      <c r="AO814" s="30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G814" s="29"/>
      <c r="BH814" s="29"/>
      <c r="BI814" s="29"/>
      <c r="BJ814" s="29"/>
      <c r="BK814" s="29"/>
      <c r="BL814" s="29"/>
      <c r="BM814" s="29"/>
      <c r="BN814" s="29"/>
      <c r="BO814" s="29"/>
      <c r="BP814" s="29"/>
      <c r="BQ814" s="29"/>
      <c r="BR814" s="29"/>
      <c r="BS814" s="29"/>
      <c r="BT814" s="29"/>
      <c r="BU814" s="29"/>
      <c r="BV814" s="29"/>
      <c r="BW814" s="29"/>
      <c r="BX814" s="29"/>
      <c r="BY814" s="29"/>
      <c r="BZ814" s="29"/>
      <c r="CA814" s="29"/>
      <c r="CB814" s="29"/>
      <c r="CC814" s="29"/>
      <c r="CD814" s="29"/>
      <c r="CE814" s="29"/>
      <c r="CF814" s="29"/>
      <c r="CG814" s="29"/>
      <c r="CH814" s="29"/>
      <c r="CI814" s="29"/>
      <c r="CJ814" s="29"/>
      <c r="CK814" s="29"/>
      <c r="CL814" s="29"/>
      <c r="CM814" s="29"/>
      <c r="CN814" s="29"/>
      <c r="CO814" s="29"/>
      <c r="CP814" s="29"/>
      <c r="CQ814" s="29"/>
      <c r="CR814" s="29"/>
      <c r="CS814" s="29"/>
      <c r="CT814" s="29"/>
      <c r="CU814" s="29"/>
      <c r="CV814" s="29"/>
      <c r="CW814" s="29"/>
      <c r="CX814" s="29"/>
      <c r="CY814" s="29"/>
      <c r="CZ814" s="29"/>
      <c r="DA814" s="29"/>
      <c r="DB814" s="29"/>
      <c r="DC814" s="29"/>
      <c r="DD814" s="29"/>
      <c r="DE814" s="29"/>
      <c r="DF814" s="29"/>
      <c r="DG814" s="31"/>
      <c r="DH814" s="29"/>
      <c r="DI814" s="29"/>
    </row>
    <row r="815" spans="1:113" ht="15.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30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30"/>
      <c r="AE815" s="29"/>
      <c r="AF815" s="29"/>
      <c r="AG815" s="29"/>
      <c r="AH815" s="29"/>
      <c r="AI815" s="29"/>
      <c r="AJ815" s="29"/>
      <c r="AK815" s="29"/>
      <c r="AL815" s="29"/>
      <c r="AM815" s="29"/>
      <c r="AN815" s="29"/>
      <c r="AO815" s="30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G815" s="29"/>
      <c r="BH815" s="29"/>
      <c r="BI815" s="29"/>
      <c r="BJ815" s="29"/>
      <c r="BK815" s="29"/>
      <c r="BL815" s="29"/>
      <c r="BM815" s="29"/>
      <c r="BN815" s="29"/>
      <c r="BO815" s="29"/>
      <c r="BP815" s="29"/>
      <c r="BQ815" s="29"/>
      <c r="BR815" s="29"/>
      <c r="BS815" s="29"/>
      <c r="BT815" s="29"/>
      <c r="BU815" s="29"/>
      <c r="BV815" s="29"/>
      <c r="BW815" s="29"/>
      <c r="BX815" s="29"/>
      <c r="BY815" s="29"/>
      <c r="BZ815" s="29"/>
      <c r="CA815" s="29"/>
      <c r="CB815" s="29"/>
      <c r="CC815" s="29"/>
      <c r="CD815" s="29"/>
      <c r="CE815" s="29"/>
      <c r="CF815" s="29"/>
      <c r="CG815" s="29"/>
      <c r="CH815" s="29"/>
      <c r="CI815" s="29"/>
      <c r="CJ815" s="29"/>
      <c r="CK815" s="29"/>
      <c r="CL815" s="29"/>
      <c r="CM815" s="29"/>
      <c r="CN815" s="29"/>
      <c r="CO815" s="29"/>
      <c r="CP815" s="29"/>
      <c r="CQ815" s="29"/>
      <c r="CR815" s="29"/>
      <c r="CS815" s="29"/>
      <c r="CT815" s="29"/>
      <c r="CU815" s="29"/>
      <c r="CV815" s="29"/>
      <c r="CW815" s="29"/>
      <c r="CX815" s="29"/>
      <c r="CY815" s="29"/>
      <c r="CZ815" s="29"/>
      <c r="DA815" s="29"/>
      <c r="DB815" s="29"/>
      <c r="DC815" s="29"/>
      <c r="DD815" s="29"/>
      <c r="DE815" s="29"/>
      <c r="DF815" s="29"/>
      <c r="DG815" s="31"/>
      <c r="DH815" s="29"/>
      <c r="DI815" s="29"/>
    </row>
    <row r="816" spans="1:113" ht="15.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30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30"/>
      <c r="AE816" s="29"/>
      <c r="AF816" s="29"/>
      <c r="AG816" s="29"/>
      <c r="AH816" s="29"/>
      <c r="AI816" s="29"/>
      <c r="AJ816" s="29"/>
      <c r="AK816" s="29"/>
      <c r="AL816" s="29"/>
      <c r="AM816" s="29"/>
      <c r="AN816" s="29"/>
      <c r="AO816" s="30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G816" s="29"/>
      <c r="BH816" s="29"/>
      <c r="BI816" s="29"/>
      <c r="BJ816" s="29"/>
      <c r="BK816" s="29"/>
      <c r="BL816" s="29"/>
      <c r="BM816" s="29"/>
      <c r="BN816" s="29"/>
      <c r="BO816" s="29"/>
      <c r="BP816" s="29"/>
      <c r="BQ816" s="29"/>
      <c r="BR816" s="29"/>
      <c r="BS816" s="29"/>
      <c r="BT816" s="29"/>
      <c r="BU816" s="29"/>
      <c r="BV816" s="29"/>
      <c r="BW816" s="29"/>
      <c r="BX816" s="29"/>
      <c r="BY816" s="29"/>
      <c r="BZ816" s="29"/>
      <c r="CA816" s="29"/>
      <c r="CB816" s="29"/>
      <c r="CC816" s="29"/>
      <c r="CD816" s="29"/>
      <c r="CE816" s="29"/>
      <c r="CF816" s="29"/>
      <c r="CG816" s="29"/>
      <c r="CH816" s="29"/>
      <c r="CI816" s="29"/>
      <c r="CJ816" s="29"/>
      <c r="CK816" s="29"/>
      <c r="CL816" s="29"/>
      <c r="CM816" s="29"/>
      <c r="CN816" s="29"/>
      <c r="CO816" s="29"/>
      <c r="CP816" s="29"/>
      <c r="CQ816" s="29"/>
      <c r="CR816" s="29"/>
      <c r="CS816" s="29"/>
      <c r="CT816" s="29"/>
      <c r="CU816" s="29"/>
      <c r="CV816" s="29"/>
      <c r="CW816" s="29"/>
      <c r="CX816" s="29"/>
      <c r="CY816" s="29"/>
      <c r="CZ816" s="29"/>
      <c r="DA816" s="29"/>
      <c r="DB816" s="29"/>
      <c r="DC816" s="29"/>
      <c r="DD816" s="29"/>
      <c r="DE816" s="29"/>
      <c r="DF816" s="29"/>
      <c r="DG816" s="31"/>
      <c r="DH816" s="29"/>
      <c r="DI816" s="29"/>
    </row>
    <row r="817" spans="1:113" ht="15.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30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30"/>
      <c r="AE817" s="29"/>
      <c r="AF817" s="29"/>
      <c r="AG817" s="29"/>
      <c r="AH817" s="29"/>
      <c r="AI817" s="29"/>
      <c r="AJ817" s="29"/>
      <c r="AK817" s="29"/>
      <c r="AL817" s="29"/>
      <c r="AM817" s="29"/>
      <c r="AN817" s="29"/>
      <c r="AO817" s="30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G817" s="29"/>
      <c r="BH817" s="29"/>
      <c r="BI817" s="29"/>
      <c r="BJ817" s="29"/>
      <c r="BK817" s="29"/>
      <c r="BL817" s="29"/>
      <c r="BM817" s="29"/>
      <c r="BN817" s="29"/>
      <c r="BO817" s="29"/>
      <c r="BP817" s="29"/>
      <c r="BQ817" s="29"/>
      <c r="BR817" s="29"/>
      <c r="BS817" s="29"/>
      <c r="BT817" s="29"/>
      <c r="BU817" s="29"/>
      <c r="BV817" s="29"/>
      <c r="BW817" s="29"/>
      <c r="BX817" s="29"/>
      <c r="BY817" s="29"/>
      <c r="BZ817" s="29"/>
      <c r="CA817" s="29"/>
      <c r="CB817" s="29"/>
      <c r="CC817" s="29"/>
      <c r="CD817" s="29"/>
      <c r="CE817" s="29"/>
      <c r="CF817" s="29"/>
      <c r="CG817" s="29"/>
      <c r="CH817" s="29"/>
      <c r="CI817" s="29"/>
      <c r="CJ817" s="29"/>
      <c r="CK817" s="29"/>
      <c r="CL817" s="29"/>
      <c r="CM817" s="29"/>
      <c r="CN817" s="29"/>
      <c r="CO817" s="29"/>
      <c r="CP817" s="29"/>
      <c r="CQ817" s="29"/>
      <c r="CR817" s="29"/>
      <c r="CS817" s="29"/>
      <c r="CT817" s="29"/>
      <c r="CU817" s="29"/>
      <c r="CV817" s="29"/>
      <c r="CW817" s="29"/>
      <c r="CX817" s="29"/>
      <c r="CY817" s="29"/>
      <c r="CZ817" s="29"/>
      <c r="DA817" s="29"/>
      <c r="DB817" s="29"/>
      <c r="DC817" s="29"/>
      <c r="DD817" s="29"/>
      <c r="DE817" s="29"/>
      <c r="DF817" s="29"/>
      <c r="DG817" s="31"/>
      <c r="DH817" s="29"/>
      <c r="DI817" s="29"/>
    </row>
    <row r="818" spans="1:113" ht="15.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30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30"/>
      <c r="AE818" s="29"/>
      <c r="AF818" s="29"/>
      <c r="AG818" s="29"/>
      <c r="AH818" s="29"/>
      <c r="AI818" s="29"/>
      <c r="AJ818" s="29"/>
      <c r="AK818" s="29"/>
      <c r="AL818" s="29"/>
      <c r="AM818" s="29"/>
      <c r="AN818" s="29"/>
      <c r="AO818" s="30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G818" s="29"/>
      <c r="BH818" s="29"/>
      <c r="BI818" s="29"/>
      <c r="BJ818" s="29"/>
      <c r="BK818" s="29"/>
      <c r="BL818" s="29"/>
      <c r="BM818" s="29"/>
      <c r="BN818" s="29"/>
      <c r="BO818" s="29"/>
      <c r="BP818" s="29"/>
      <c r="BQ818" s="29"/>
      <c r="BR818" s="29"/>
      <c r="BS818" s="29"/>
      <c r="BT818" s="29"/>
      <c r="BU818" s="29"/>
      <c r="BV818" s="29"/>
      <c r="BW818" s="29"/>
      <c r="BX818" s="29"/>
      <c r="BY818" s="29"/>
      <c r="BZ818" s="29"/>
      <c r="CA818" s="29"/>
      <c r="CB818" s="29"/>
      <c r="CC818" s="29"/>
      <c r="CD818" s="29"/>
      <c r="CE818" s="29"/>
      <c r="CF818" s="29"/>
      <c r="CG818" s="29"/>
      <c r="CH818" s="29"/>
      <c r="CI818" s="29"/>
      <c r="CJ818" s="29"/>
      <c r="CK818" s="29"/>
      <c r="CL818" s="29"/>
      <c r="CM818" s="29"/>
      <c r="CN818" s="29"/>
      <c r="CO818" s="29"/>
      <c r="CP818" s="29"/>
      <c r="CQ818" s="29"/>
      <c r="CR818" s="29"/>
      <c r="CS818" s="29"/>
      <c r="CT818" s="29"/>
      <c r="CU818" s="29"/>
      <c r="CV818" s="29"/>
      <c r="CW818" s="29"/>
      <c r="CX818" s="29"/>
      <c r="CY818" s="29"/>
      <c r="CZ818" s="29"/>
      <c r="DA818" s="29"/>
      <c r="DB818" s="29"/>
      <c r="DC818" s="29"/>
      <c r="DD818" s="29"/>
      <c r="DE818" s="29"/>
      <c r="DF818" s="29"/>
      <c r="DG818" s="31"/>
      <c r="DH818" s="29"/>
      <c r="DI818" s="29"/>
    </row>
    <row r="819" spans="1:113" ht="15.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30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30"/>
      <c r="AE819" s="29"/>
      <c r="AF819" s="29"/>
      <c r="AG819" s="29"/>
      <c r="AH819" s="29"/>
      <c r="AI819" s="29"/>
      <c r="AJ819" s="29"/>
      <c r="AK819" s="29"/>
      <c r="AL819" s="29"/>
      <c r="AM819" s="29"/>
      <c r="AN819" s="29"/>
      <c r="AO819" s="30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G819" s="29"/>
      <c r="BH819" s="29"/>
      <c r="BI819" s="29"/>
      <c r="BJ819" s="29"/>
      <c r="BK819" s="29"/>
      <c r="BL819" s="29"/>
      <c r="BM819" s="29"/>
      <c r="BN819" s="29"/>
      <c r="BO819" s="29"/>
      <c r="BP819" s="29"/>
      <c r="BQ819" s="29"/>
      <c r="BR819" s="29"/>
      <c r="BS819" s="29"/>
      <c r="BT819" s="29"/>
      <c r="BU819" s="29"/>
      <c r="BV819" s="29"/>
      <c r="BW819" s="29"/>
      <c r="BX819" s="29"/>
      <c r="BY819" s="29"/>
      <c r="BZ819" s="29"/>
      <c r="CA819" s="29"/>
      <c r="CB819" s="29"/>
      <c r="CC819" s="29"/>
      <c r="CD819" s="29"/>
      <c r="CE819" s="29"/>
      <c r="CF819" s="29"/>
      <c r="CG819" s="29"/>
      <c r="CH819" s="29"/>
      <c r="CI819" s="29"/>
      <c r="CJ819" s="29"/>
      <c r="CK819" s="29"/>
      <c r="CL819" s="29"/>
      <c r="CM819" s="29"/>
      <c r="CN819" s="29"/>
      <c r="CO819" s="29"/>
      <c r="CP819" s="29"/>
      <c r="CQ819" s="29"/>
      <c r="CR819" s="29"/>
      <c r="CS819" s="29"/>
      <c r="CT819" s="29"/>
      <c r="CU819" s="29"/>
      <c r="CV819" s="29"/>
      <c r="CW819" s="29"/>
      <c r="CX819" s="29"/>
      <c r="CY819" s="29"/>
      <c r="CZ819" s="29"/>
      <c r="DA819" s="29"/>
      <c r="DB819" s="29"/>
      <c r="DC819" s="29"/>
      <c r="DD819" s="29"/>
      <c r="DE819" s="29"/>
      <c r="DF819" s="29"/>
      <c r="DG819" s="31"/>
      <c r="DH819" s="29"/>
      <c r="DI819" s="29"/>
    </row>
    <row r="820" spans="1:113" ht="15.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30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30"/>
      <c r="AE820" s="29"/>
      <c r="AF820" s="29"/>
      <c r="AG820" s="29"/>
      <c r="AH820" s="29"/>
      <c r="AI820" s="29"/>
      <c r="AJ820" s="29"/>
      <c r="AK820" s="29"/>
      <c r="AL820" s="29"/>
      <c r="AM820" s="29"/>
      <c r="AN820" s="29"/>
      <c r="AO820" s="30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G820" s="29"/>
      <c r="BH820" s="29"/>
      <c r="BI820" s="29"/>
      <c r="BJ820" s="29"/>
      <c r="BK820" s="29"/>
      <c r="BL820" s="29"/>
      <c r="BM820" s="29"/>
      <c r="BN820" s="29"/>
      <c r="BO820" s="29"/>
      <c r="BP820" s="29"/>
      <c r="BQ820" s="29"/>
      <c r="BR820" s="29"/>
      <c r="BS820" s="29"/>
      <c r="BT820" s="29"/>
      <c r="BU820" s="29"/>
      <c r="BV820" s="29"/>
      <c r="BW820" s="29"/>
      <c r="BX820" s="29"/>
      <c r="BY820" s="29"/>
      <c r="BZ820" s="29"/>
      <c r="CA820" s="29"/>
      <c r="CB820" s="29"/>
      <c r="CC820" s="29"/>
      <c r="CD820" s="29"/>
      <c r="CE820" s="29"/>
      <c r="CF820" s="29"/>
      <c r="CG820" s="29"/>
      <c r="CH820" s="29"/>
      <c r="CI820" s="29"/>
      <c r="CJ820" s="29"/>
      <c r="CK820" s="29"/>
      <c r="CL820" s="29"/>
      <c r="CM820" s="29"/>
      <c r="CN820" s="29"/>
      <c r="CO820" s="29"/>
      <c r="CP820" s="29"/>
      <c r="CQ820" s="29"/>
      <c r="CR820" s="29"/>
      <c r="CS820" s="29"/>
      <c r="CT820" s="29"/>
      <c r="CU820" s="29"/>
      <c r="CV820" s="29"/>
      <c r="CW820" s="29"/>
      <c r="CX820" s="29"/>
      <c r="CY820" s="29"/>
      <c r="CZ820" s="29"/>
      <c r="DA820" s="29"/>
      <c r="DB820" s="29"/>
      <c r="DC820" s="29"/>
      <c r="DD820" s="29"/>
      <c r="DE820" s="29"/>
      <c r="DF820" s="29"/>
      <c r="DG820" s="31"/>
      <c r="DH820" s="29"/>
      <c r="DI820" s="29"/>
    </row>
    <row r="821" spans="1:113" ht="15.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30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30"/>
      <c r="AE821" s="29"/>
      <c r="AF821" s="29"/>
      <c r="AG821" s="29"/>
      <c r="AH821" s="29"/>
      <c r="AI821" s="29"/>
      <c r="AJ821" s="29"/>
      <c r="AK821" s="29"/>
      <c r="AL821" s="29"/>
      <c r="AM821" s="29"/>
      <c r="AN821" s="29"/>
      <c r="AO821" s="30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G821" s="29"/>
      <c r="BH821" s="29"/>
      <c r="BI821" s="29"/>
      <c r="BJ821" s="29"/>
      <c r="BK821" s="29"/>
      <c r="BL821" s="29"/>
      <c r="BM821" s="29"/>
      <c r="BN821" s="29"/>
      <c r="BO821" s="29"/>
      <c r="BP821" s="29"/>
      <c r="BQ821" s="29"/>
      <c r="BR821" s="29"/>
      <c r="BS821" s="29"/>
      <c r="BT821" s="29"/>
      <c r="BU821" s="29"/>
      <c r="BV821" s="29"/>
      <c r="BW821" s="29"/>
      <c r="BX821" s="29"/>
      <c r="BY821" s="29"/>
      <c r="BZ821" s="29"/>
      <c r="CA821" s="29"/>
      <c r="CB821" s="29"/>
      <c r="CC821" s="29"/>
      <c r="CD821" s="29"/>
      <c r="CE821" s="29"/>
      <c r="CF821" s="29"/>
      <c r="CG821" s="29"/>
      <c r="CH821" s="29"/>
      <c r="CI821" s="29"/>
      <c r="CJ821" s="29"/>
      <c r="CK821" s="29"/>
      <c r="CL821" s="29"/>
      <c r="CM821" s="29"/>
      <c r="CN821" s="29"/>
      <c r="CO821" s="29"/>
      <c r="CP821" s="29"/>
      <c r="CQ821" s="29"/>
      <c r="CR821" s="29"/>
      <c r="CS821" s="29"/>
      <c r="CT821" s="29"/>
      <c r="CU821" s="29"/>
      <c r="CV821" s="29"/>
      <c r="CW821" s="29"/>
      <c r="CX821" s="29"/>
      <c r="CY821" s="29"/>
      <c r="CZ821" s="29"/>
      <c r="DA821" s="29"/>
      <c r="DB821" s="29"/>
      <c r="DC821" s="29"/>
      <c r="DD821" s="29"/>
      <c r="DE821" s="29"/>
      <c r="DF821" s="29"/>
      <c r="DG821" s="31"/>
      <c r="DH821" s="29"/>
      <c r="DI821" s="29"/>
    </row>
    <row r="822" spans="1:113" ht="15.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30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30"/>
      <c r="AE822" s="29"/>
      <c r="AF822" s="29"/>
      <c r="AG822" s="29"/>
      <c r="AH822" s="29"/>
      <c r="AI822" s="29"/>
      <c r="AJ822" s="29"/>
      <c r="AK822" s="29"/>
      <c r="AL822" s="29"/>
      <c r="AM822" s="29"/>
      <c r="AN822" s="29"/>
      <c r="AO822" s="30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G822" s="29"/>
      <c r="BH822" s="29"/>
      <c r="BI822" s="29"/>
      <c r="BJ822" s="29"/>
      <c r="BK822" s="29"/>
      <c r="BL822" s="29"/>
      <c r="BM822" s="29"/>
      <c r="BN822" s="29"/>
      <c r="BO822" s="29"/>
      <c r="BP822" s="29"/>
      <c r="BQ822" s="29"/>
      <c r="BR822" s="29"/>
      <c r="BS822" s="29"/>
      <c r="BT822" s="29"/>
      <c r="BU822" s="29"/>
      <c r="BV822" s="29"/>
      <c r="BW822" s="29"/>
      <c r="BX822" s="29"/>
      <c r="BY822" s="29"/>
      <c r="BZ822" s="29"/>
      <c r="CA822" s="29"/>
      <c r="CB822" s="29"/>
      <c r="CC822" s="29"/>
      <c r="CD822" s="29"/>
      <c r="CE822" s="29"/>
      <c r="CF822" s="29"/>
      <c r="CG822" s="29"/>
      <c r="CH822" s="29"/>
      <c r="CI822" s="29"/>
      <c r="CJ822" s="29"/>
      <c r="CK822" s="29"/>
      <c r="CL822" s="29"/>
      <c r="CM822" s="29"/>
      <c r="CN822" s="29"/>
      <c r="CO822" s="29"/>
      <c r="CP822" s="29"/>
      <c r="CQ822" s="29"/>
      <c r="CR822" s="29"/>
      <c r="CS822" s="29"/>
      <c r="CT822" s="29"/>
      <c r="CU822" s="29"/>
      <c r="CV822" s="29"/>
      <c r="CW822" s="29"/>
      <c r="CX822" s="29"/>
      <c r="CY822" s="29"/>
      <c r="CZ822" s="29"/>
      <c r="DA822" s="29"/>
      <c r="DB822" s="29"/>
      <c r="DC822" s="29"/>
      <c r="DD822" s="29"/>
      <c r="DE822" s="29"/>
      <c r="DF822" s="29"/>
      <c r="DG822" s="31"/>
      <c r="DH822" s="29"/>
      <c r="DI822" s="29"/>
    </row>
    <row r="823" spans="1:113" ht="15.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30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30"/>
      <c r="AE823" s="29"/>
      <c r="AF823" s="29"/>
      <c r="AG823" s="29"/>
      <c r="AH823" s="29"/>
      <c r="AI823" s="29"/>
      <c r="AJ823" s="29"/>
      <c r="AK823" s="29"/>
      <c r="AL823" s="29"/>
      <c r="AM823" s="29"/>
      <c r="AN823" s="29"/>
      <c r="AO823" s="30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G823" s="29"/>
      <c r="BH823" s="29"/>
      <c r="BI823" s="29"/>
      <c r="BJ823" s="29"/>
      <c r="BK823" s="29"/>
      <c r="BL823" s="29"/>
      <c r="BM823" s="29"/>
      <c r="BN823" s="29"/>
      <c r="BO823" s="29"/>
      <c r="BP823" s="29"/>
      <c r="BQ823" s="29"/>
      <c r="BR823" s="29"/>
      <c r="BS823" s="29"/>
      <c r="BT823" s="29"/>
      <c r="BU823" s="29"/>
      <c r="BV823" s="29"/>
      <c r="BW823" s="29"/>
      <c r="BX823" s="29"/>
      <c r="BY823" s="29"/>
      <c r="BZ823" s="29"/>
      <c r="CA823" s="29"/>
      <c r="CB823" s="29"/>
      <c r="CC823" s="29"/>
      <c r="CD823" s="29"/>
      <c r="CE823" s="29"/>
      <c r="CF823" s="29"/>
      <c r="CG823" s="29"/>
      <c r="CH823" s="29"/>
      <c r="CI823" s="29"/>
      <c r="CJ823" s="29"/>
      <c r="CK823" s="29"/>
      <c r="CL823" s="29"/>
      <c r="CM823" s="29"/>
      <c r="CN823" s="29"/>
      <c r="CO823" s="29"/>
      <c r="CP823" s="29"/>
      <c r="CQ823" s="29"/>
      <c r="CR823" s="29"/>
      <c r="CS823" s="29"/>
      <c r="CT823" s="29"/>
      <c r="CU823" s="29"/>
      <c r="CV823" s="29"/>
      <c r="CW823" s="29"/>
      <c r="CX823" s="29"/>
      <c r="CY823" s="29"/>
      <c r="CZ823" s="29"/>
      <c r="DA823" s="29"/>
      <c r="DB823" s="29"/>
      <c r="DC823" s="29"/>
      <c r="DD823" s="29"/>
      <c r="DE823" s="29"/>
      <c r="DF823" s="29"/>
      <c r="DG823" s="31"/>
      <c r="DH823" s="29"/>
      <c r="DI823" s="29"/>
    </row>
    <row r="824" spans="1:113" ht="15.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30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30"/>
      <c r="AE824" s="29"/>
      <c r="AF824" s="29"/>
      <c r="AG824" s="29"/>
      <c r="AH824" s="29"/>
      <c r="AI824" s="29"/>
      <c r="AJ824" s="29"/>
      <c r="AK824" s="29"/>
      <c r="AL824" s="29"/>
      <c r="AM824" s="29"/>
      <c r="AN824" s="29"/>
      <c r="AO824" s="30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G824" s="29"/>
      <c r="BH824" s="29"/>
      <c r="BI824" s="29"/>
      <c r="BJ824" s="29"/>
      <c r="BK824" s="29"/>
      <c r="BL824" s="29"/>
      <c r="BM824" s="29"/>
      <c r="BN824" s="29"/>
      <c r="BO824" s="29"/>
      <c r="BP824" s="29"/>
      <c r="BQ824" s="29"/>
      <c r="BR824" s="29"/>
      <c r="BS824" s="29"/>
      <c r="BT824" s="29"/>
      <c r="BU824" s="29"/>
      <c r="BV824" s="29"/>
      <c r="BW824" s="29"/>
      <c r="BX824" s="29"/>
      <c r="BY824" s="29"/>
      <c r="BZ824" s="29"/>
      <c r="CA824" s="29"/>
      <c r="CB824" s="29"/>
      <c r="CC824" s="29"/>
      <c r="CD824" s="29"/>
      <c r="CE824" s="29"/>
      <c r="CF824" s="29"/>
      <c r="CG824" s="29"/>
      <c r="CH824" s="29"/>
      <c r="CI824" s="29"/>
      <c r="CJ824" s="29"/>
      <c r="CK824" s="29"/>
      <c r="CL824" s="29"/>
      <c r="CM824" s="29"/>
      <c r="CN824" s="29"/>
      <c r="CO824" s="29"/>
      <c r="CP824" s="29"/>
      <c r="CQ824" s="29"/>
      <c r="CR824" s="29"/>
      <c r="CS824" s="29"/>
      <c r="CT824" s="29"/>
      <c r="CU824" s="29"/>
      <c r="CV824" s="29"/>
      <c r="CW824" s="29"/>
      <c r="CX824" s="29"/>
      <c r="CY824" s="29"/>
      <c r="CZ824" s="29"/>
      <c r="DA824" s="29"/>
      <c r="DB824" s="29"/>
      <c r="DC824" s="29"/>
      <c r="DD824" s="29"/>
      <c r="DE824" s="29"/>
      <c r="DF824" s="29"/>
      <c r="DG824" s="31"/>
      <c r="DH824" s="29"/>
      <c r="DI824" s="29"/>
    </row>
    <row r="825" spans="1:113" ht="15.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30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30"/>
      <c r="AE825" s="29"/>
      <c r="AF825" s="29"/>
      <c r="AG825" s="29"/>
      <c r="AH825" s="29"/>
      <c r="AI825" s="29"/>
      <c r="AJ825" s="29"/>
      <c r="AK825" s="29"/>
      <c r="AL825" s="29"/>
      <c r="AM825" s="29"/>
      <c r="AN825" s="29"/>
      <c r="AO825" s="30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G825" s="29"/>
      <c r="BH825" s="29"/>
      <c r="BI825" s="29"/>
      <c r="BJ825" s="29"/>
      <c r="BK825" s="29"/>
      <c r="BL825" s="29"/>
      <c r="BM825" s="29"/>
      <c r="BN825" s="29"/>
      <c r="BO825" s="29"/>
      <c r="BP825" s="29"/>
      <c r="BQ825" s="29"/>
      <c r="BR825" s="29"/>
      <c r="BS825" s="29"/>
      <c r="BT825" s="29"/>
      <c r="BU825" s="29"/>
      <c r="BV825" s="29"/>
      <c r="BW825" s="29"/>
      <c r="BX825" s="29"/>
      <c r="BY825" s="29"/>
      <c r="BZ825" s="29"/>
      <c r="CA825" s="29"/>
      <c r="CB825" s="29"/>
      <c r="CC825" s="29"/>
      <c r="CD825" s="29"/>
      <c r="CE825" s="29"/>
      <c r="CF825" s="29"/>
      <c r="CG825" s="29"/>
      <c r="CH825" s="29"/>
      <c r="CI825" s="29"/>
      <c r="CJ825" s="29"/>
      <c r="CK825" s="29"/>
      <c r="CL825" s="29"/>
      <c r="CM825" s="29"/>
      <c r="CN825" s="29"/>
      <c r="CO825" s="29"/>
      <c r="CP825" s="29"/>
      <c r="CQ825" s="29"/>
      <c r="CR825" s="29"/>
      <c r="CS825" s="29"/>
      <c r="CT825" s="29"/>
      <c r="CU825" s="29"/>
      <c r="CV825" s="29"/>
      <c r="CW825" s="29"/>
      <c r="CX825" s="29"/>
      <c r="CY825" s="29"/>
      <c r="CZ825" s="29"/>
      <c r="DA825" s="29"/>
      <c r="DB825" s="29"/>
      <c r="DC825" s="29"/>
      <c r="DD825" s="29"/>
      <c r="DE825" s="29"/>
      <c r="DF825" s="29"/>
      <c r="DG825" s="31"/>
      <c r="DH825" s="29"/>
      <c r="DI825" s="29"/>
    </row>
    <row r="826" spans="1:113" ht="15.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30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30"/>
      <c r="AE826" s="29"/>
      <c r="AF826" s="29"/>
      <c r="AG826" s="29"/>
      <c r="AH826" s="29"/>
      <c r="AI826" s="29"/>
      <c r="AJ826" s="29"/>
      <c r="AK826" s="29"/>
      <c r="AL826" s="29"/>
      <c r="AM826" s="29"/>
      <c r="AN826" s="29"/>
      <c r="AO826" s="30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G826" s="29"/>
      <c r="BH826" s="29"/>
      <c r="BI826" s="29"/>
      <c r="BJ826" s="29"/>
      <c r="BK826" s="29"/>
      <c r="BL826" s="29"/>
      <c r="BM826" s="29"/>
      <c r="BN826" s="29"/>
      <c r="BO826" s="29"/>
      <c r="BP826" s="29"/>
      <c r="BQ826" s="29"/>
      <c r="BR826" s="29"/>
      <c r="BS826" s="29"/>
      <c r="BT826" s="29"/>
      <c r="BU826" s="29"/>
      <c r="BV826" s="29"/>
      <c r="BW826" s="29"/>
      <c r="BX826" s="29"/>
      <c r="BY826" s="29"/>
      <c r="BZ826" s="29"/>
      <c r="CA826" s="29"/>
      <c r="CB826" s="29"/>
      <c r="CC826" s="29"/>
      <c r="CD826" s="29"/>
      <c r="CE826" s="29"/>
      <c r="CF826" s="29"/>
      <c r="CG826" s="29"/>
      <c r="CH826" s="29"/>
      <c r="CI826" s="29"/>
      <c r="CJ826" s="29"/>
      <c r="CK826" s="29"/>
      <c r="CL826" s="29"/>
      <c r="CM826" s="29"/>
      <c r="CN826" s="29"/>
      <c r="CO826" s="29"/>
      <c r="CP826" s="29"/>
      <c r="CQ826" s="29"/>
      <c r="CR826" s="29"/>
      <c r="CS826" s="29"/>
      <c r="CT826" s="29"/>
      <c r="CU826" s="29"/>
      <c r="CV826" s="29"/>
      <c r="CW826" s="29"/>
      <c r="CX826" s="29"/>
      <c r="CY826" s="29"/>
      <c r="CZ826" s="29"/>
      <c r="DA826" s="29"/>
      <c r="DB826" s="29"/>
      <c r="DC826" s="29"/>
      <c r="DD826" s="29"/>
      <c r="DE826" s="29"/>
      <c r="DF826" s="29"/>
      <c r="DG826" s="31"/>
      <c r="DH826" s="29"/>
      <c r="DI826" s="29"/>
    </row>
    <row r="827" spans="1:113" ht="15.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30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30"/>
      <c r="AE827" s="29"/>
      <c r="AF827" s="29"/>
      <c r="AG827" s="29"/>
      <c r="AH827" s="29"/>
      <c r="AI827" s="29"/>
      <c r="AJ827" s="29"/>
      <c r="AK827" s="29"/>
      <c r="AL827" s="29"/>
      <c r="AM827" s="29"/>
      <c r="AN827" s="29"/>
      <c r="AO827" s="30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G827" s="29"/>
      <c r="BH827" s="29"/>
      <c r="BI827" s="29"/>
      <c r="BJ827" s="29"/>
      <c r="BK827" s="29"/>
      <c r="BL827" s="29"/>
      <c r="BM827" s="29"/>
      <c r="BN827" s="29"/>
      <c r="BO827" s="29"/>
      <c r="BP827" s="29"/>
      <c r="BQ827" s="29"/>
      <c r="BR827" s="29"/>
      <c r="BS827" s="29"/>
      <c r="BT827" s="29"/>
      <c r="BU827" s="29"/>
      <c r="BV827" s="29"/>
      <c r="BW827" s="29"/>
      <c r="BX827" s="29"/>
      <c r="BY827" s="29"/>
      <c r="BZ827" s="29"/>
      <c r="CA827" s="29"/>
      <c r="CB827" s="29"/>
      <c r="CC827" s="29"/>
      <c r="CD827" s="29"/>
      <c r="CE827" s="29"/>
      <c r="CF827" s="29"/>
      <c r="CG827" s="29"/>
      <c r="CH827" s="29"/>
      <c r="CI827" s="29"/>
      <c r="CJ827" s="29"/>
      <c r="CK827" s="29"/>
      <c r="CL827" s="29"/>
      <c r="CM827" s="29"/>
      <c r="CN827" s="29"/>
      <c r="CO827" s="29"/>
      <c r="CP827" s="29"/>
      <c r="CQ827" s="29"/>
      <c r="CR827" s="29"/>
      <c r="CS827" s="29"/>
      <c r="CT827" s="29"/>
      <c r="CU827" s="29"/>
      <c r="CV827" s="29"/>
      <c r="CW827" s="29"/>
      <c r="CX827" s="29"/>
      <c r="CY827" s="29"/>
      <c r="CZ827" s="29"/>
      <c r="DA827" s="29"/>
      <c r="DB827" s="29"/>
      <c r="DC827" s="29"/>
      <c r="DD827" s="29"/>
      <c r="DE827" s="29"/>
      <c r="DF827" s="29"/>
      <c r="DG827" s="31"/>
      <c r="DH827" s="29"/>
      <c r="DI827" s="29"/>
    </row>
    <row r="828" spans="1:113" ht="15.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30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30"/>
      <c r="AE828" s="29"/>
      <c r="AF828" s="29"/>
      <c r="AG828" s="29"/>
      <c r="AH828" s="29"/>
      <c r="AI828" s="29"/>
      <c r="AJ828" s="29"/>
      <c r="AK828" s="29"/>
      <c r="AL828" s="29"/>
      <c r="AM828" s="29"/>
      <c r="AN828" s="29"/>
      <c r="AO828" s="30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G828" s="29"/>
      <c r="BH828" s="29"/>
      <c r="BI828" s="29"/>
      <c r="BJ828" s="29"/>
      <c r="BK828" s="29"/>
      <c r="BL828" s="29"/>
      <c r="BM828" s="29"/>
      <c r="BN828" s="29"/>
      <c r="BO828" s="29"/>
      <c r="BP828" s="29"/>
      <c r="BQ828" s="29"/>
      <c r="BR828" s="29"/>
      <c r="BS828" s="29"/>
      <c r="BT828" s="29"/>
      <c r="BU828" s="29"/>
      <c r="BV828" s="29"/>
      <c r="BW828" s="29"/>
      <c r="BX828" s="29"/>
      <c r="BY828" s="29"/>
      <c r="BZ828" s="29"/>
      <c r="CA828" s="29"/>
      <c r="CB828" s="29"/>
      <c r="CC828" s="29"/>
      <c r="CD828" s="29"/>
      <c r="CE828" s="29"/>
      <c r="CF828" s="29"/>
      <c r="CG828" s="29"/>
      <c r="CH828" s="29"/>
      <c r="CI828" s="29"/>
      <c r="CJ828" s="29"/>
      <c r="CK828" s="29"/>
      <c r="CL828" s="29"/>
      <c r="CM828" s="29"/>
      <c r="CN828" s="29"/>
      <c r="CO828" s="29"/>
      <c r="CP828" s="29"/>
      <c r="CQ828" s="29"/>
      <c r="CR828" s="29"/>
      <c r="CS828" s="29"/>
      <c r="CT828" s="29"/>
      <c r="CU828" s="29"/>
      <c r="CV828" s="29"/>
      <c r="CW828" s="29"/>
      <c r="CX828" s="29"/>
      <c r="CY828" s="29"/>
      <c r="CZ828" s="29"/>
      <c r="DA828" s="29"/>
      <c r="DB828" s="29"/>
      <c r="DC828" s="29"/>
      <c r="DD828" s="29"/>
      <c r="DE828" s="29"/>
      <c r="DF828" s="29"/>
      <c r="DG828" s="31"/>
      <c r="DH828" s="29"/>
      <c r="DI828" s="29"/>
    </row>
    <row r="829" spans="1:113" ht="15.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30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30"/>
      <c r="AE829" s="29"/>
      <c r="AF829" s="29"/>
      <c r="AG829" s="29"/>
      <c r="AH829" s="29"/>
      <c r="AI829" s="29"/>
      <c r="AJ829" s="29"/>
      <c r="AK829" s="29"/>
      <c r="AL829" s="29"/>
      <c r="AM829" s="29"/>
      <c r="AN829" s="29"/>
      <c r="AO829" s="30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G829" s="29"/>
      <c r="BH829" s="29"/>
      <c r="BI829" s="29"/>
      <c r="BJ829" s="29"/>
      <c r="BK829" s="29"/>
      <c r="BL829" s="29"/>
      <c r="BM829" s="29"/>
      <c r="BN829" s="29"/>
      <c r="BO829" s="29"/>
      <c r="BP829" s="29"/>
      <c r="BQ829" s="29"/>
      <c r="BR829" s="29"/>
      <c r="BS829" s="29"/>
      <c r="BT829" s="29"/>
      <c r="BU829" s="29"/>
      <c r="BV829" s="29"/>
      <c r="BW829" s="29"/>
      <c r="BX829" s="29"/>
      <c r="BY829" s="29"/>
      <c r="BZ829" s="29"/>
      <c r="CA829" s="29"/>
      <c r="CB829" s="29"/>
      <c r="CC829" s="29"/>
      <c r="CD829" s="29"/>
      <c r="CE829" s="29"/>
      <c r="CF829" s="29"/>
      <c r="CG829" s="29"/>
      <c r="CH829" s="29"/>
      <c r="CI829" s="29"/>
      <c r="CJ829" s="29"/>
      <c r="CK829" s="29"/>
      <c r="CL829" s="29"/>
      <c r="CM829" s="29"/>
      <c r="CN829" s="29"/>
      <c r="CO829" s="29"/>
      <c r="CP829" s="29"/>
      <c r="CQ829" s="29"/>
      <c r="CR829" s="29"/>
      <c r="CS829" s="29"/>
      <c r="CT829" s="29"/>
      <c r="CU829" s="29"/>
      <c r="CV829" s="29"/>
      <c r="CW829" s="29"/>
      <c r="CX829" s="29"/>
      <c r="CY829" s="29"/>
      <c r="CZ829" s="29"/>
      <c r="DA829" s="29"/>
      <c r="DB829" s="29"/>
      <c r="DC829" s="29"/>
      <c r="DD829" s="29"/>
      <c r="DE829" s="29"/>
      <c r="DF829" s="29"/>
      <c r="DG829" s="31"/>
      <c r="DH829" s="29"/>
      <c r="DI829" s="29"/>
    </row>
    <row r="830" spans="1:113" ht="15.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30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30"/>
      <c r="AE830" s="29"/>
      <c r="AF830" s="29"/>
      <c r="AG830" s="29"/>
      <c r="AH830" s="29"/>
      <c r="AI830" s="29"/>
      <c r="AJ830" s="29"/>
      <c r="AK830" s="29"/>
      <c r="AL830" s="29"/>
      <c r="AM830" s="29"/>
      <c r="AN830" s="29"/>
      <c r="AO830" s="30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G830" s="29"/>
      <c r="BH830" s="29"/>
      <c r="BI830" s="29"/>
      <c r="BJ830" s="29"/>
      <c r="BK830" s="29"/>
      <c r="BL830" s="29"/>
      <c r="BM830" s="29"/>
      <c r="BN830" s="29"/>
      <c r="BO830" s="29"/>
      <c r="BP830" s="29"/>
      <c r="BQ830" s="29"/>
      <c r="BR830" s="29"/>
      <c r="BS830" s="29"/>
      <c r="BT830" s="29"/>
      <c r="BU830" s="29"/>
      <c r="BV830" s="29"/>
      <c r="BW830" s="29"/>
      <c r="BX830" s="29"/>
      <c r="BY830" s="29"/>
      <c r="BZ830" s="29"/>
      <c r="CA830" s="29"/>
      <c r="CB830" s="29"/>
      <c r="CC830" s="29"/>
      <c r="CD830" s="29"/>
      <c r="CE830" s="29"/>
      <c r="CF830" s="29"/>
      <c r="CG830" s="29"/>
      <c r="CH830" s="29"/>
      <c r="CI830" s="29"/>
      <c r="CJ830" s="29"/>
      <c r="CK830" s="29"/>
      <c r="CL830" s="29"/>
      <c r="CM830" s="29"/>
      <c r="CN830" s="29"/>
      <c r="CO830" s="29"/>
      <c r="CP830" s="29"/>
      <c r="CQ830" s="29"/>
      <c r="CR830" s="29"/>
      <c r="CS830" s="29"/>
      <c r="CT830" s="29"/>
      <c r="CU830" s="29"/>
      <c r="CV830" s="29"/>
      <c r="CW830" s="29"/>
      <c r="CX830" s="29"/>
      <c r="CY830" s="29"/>
      <c r="CZ830" s="29"/>
      <c r="DA830" s="29"/>
      <c r="DB830" s="29"/>
      <c r="DC830" s="29"/>
      <c r="DD830" s="29"/>
      <c r="DE830" s="29"/>
      <c r="DF830" s="29"/>
      <c r="DG830" s="31"/>
      <c r="DH830" s="29"/>
      <c r="DI830" s="29"/>
    </row>
    <row r="831" spans="1:113" ht="15.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30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30"/>
      <c r="AE831" s="29"/>
      <c r="AF831" s="29"/>
      <c r="AG831" s="29"/>
      <c r="AH831" s="29"/>
      <c r="AI831" s="29"/>
      <c r="AJ831" s="29"/>
      <c r="AK831" s="29"/>
      <c r="AL831" s="29"/>
      <c r="AM831" s="29"/>
      <c r="AN831" s="29"/>
      <c r="AO831" s="30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G831" s="29"/>
      <c r="BH831" s="29"/>
      <c r="BI831" s="29"/>
      <c r="BJ831" s="29"/>
      <c r="BK831" s="29"/>
      <c r="BL831" s="29"/>
      <c r="BM831" s="29"/>
      <c r="BN831" s="29"/>
      <c r="BO831" s="29"/>
      <c r="BP831" s="29"/>
      <c r="BQ831" s="29"/>
      <c r="BR831" s="29"/>
      <c r="BS831" s="29"/>
      <c r="BT831" s="29"/>
      <c r="BU831" s="29"/>
      <c r="BV831" s="29"/>
      <c r="BW831" s="29"/>
      <c r="BX831" s="29"/>
      <c r="BY831" s="29"/>
      <c r="BZ831" s="29"/>
      <c r="CA831" s="29"/>
      <c r="CB831" s="29"/>
      <c r="CC831" s="29"/>
      <c r="CD831" s="29"/>
      <c r="CE831" s="29"/>
      <c r="CF831" s="29"/>
      <c r="CG831" s="29"/>
      <c r="CH831" s="29"/>
      <c r="CI831" s="29"/>
      <c r="CJ831" s="29"/>
      <c r="CK831" s="29"/>
      <c r="CL831" s="29"/>
      <c r="CM831" s="29"/>
      <c r="CN831" s="29"/>
      <c r="CO831" s="29"/>
      <c r="CP831" s="29"/>
      <c r="CQ831" s="29"/>
      <c r="CR831" s="29"/>
      <c r="CS831" s="29"/>
      <c r="CT831" s="29"/>
      <c r="CU831" s="29"/>
      <c r="CV831" s="29"/>
      <c r="CW831" s="29"/>
      <c r="CX831" s="29"/>
      <c r="CY831" s="29"/>
      <c r="CZ831" s="29"/>
      <c r="DA831" s="29"/>
      <c r="DB831" s="29"/>
      <c r="DC831" s="29"/>
      <c r="DD831" s="29"/>
      <c r="DE831" s="29"/>
      <c r="DF831" s="29"/>
      <c r="DG831" s="31"/>
      <c r="DH831" s="29"/>
      <c r="DI831" s="29"/>
    </row>
    <row r="832" spans="1:113" ht="15.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30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30"/>
      <c r="AE832" s="29"/>
      <c r="AF832" s="29"/>
      <c r="AG832" s="29"/>
      <c r="AH832" s="29"/>
      <c r="AI832" s="29"/>
      <c r="AJ832" s="29"/>
      <c r="AK832" s="29"/>
      <c r="AL832" s="29"/>
      <c r="AM832" s="29"/>
      <c r="AN832" s="29"/>
      <c r="AO832" s="30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G832" s="29"/>
      <c r="BH832" s="29"/>
      <c r="BI832" s="29"/>
      <c r="BJ832" s="29"/>
      <c r="BK832" s="29"/>
      <c r="BL832" s="29"/>
      <c r="BM832" s="29"/>
      <c r="BN832" s="29"/>
      <c r="BO832" s="29"/>
      <c r="BP832" s="29"/>
      <c r="BQ832" s="29"/>
      <c r="BR832" s="29"/>
      <c r="BS832" s="29"/>
      <c r="BT832" s="29"/>
      <c r="BU832" s="29"/>
      <c r="BV832" s="29"/>
      <c r="BW832" s="29"/>
      <c r="BX832" s="29"/>
      <c r="BY832" s="29"/>
      <c r="BZ832" s="29"/>
      <c r="CA832" s="29"/>
      <c r="CB832" s="29"/>
      <c r="CC832" s="29"/>
      <c r="CD832" s="29"/>
      <c r="CE832" s="29"/>
      <c r="CF832" s="29"/>
      <c r="CG832" s="29"/>
      <c r="CH832" s="29"/>
      <c r="CI832" s="29"/>
      <c r="CJ832" s="29"/>
      <c r="CK832" s="29"/>
      <c r="CL832" s="29"/>
      <c r="CM832" s="29"/>
      <c r="CN832" s="29"/>
      <c r="CO832" s="29"/>
      <c r="CP832" s="29"/>
      <c r="CQ832" s="29"/>
      <c r="CR832" s="29"/>
      <c r="CS832" s="29"/>
      <c r="CT832" s="29"/>
      <c r="CU832" s="29"/>
      <c r="CV832" s="29"/>
      <c r="CW832" s="29"/>
      <c r="CX832" s="29"/>
      <c r="CY832" s="29"/>
      <c r="CZ832" s="29"/>
      <c r="DA832" s="29"/>
      <c r="DB832" s="29"/>
      <c r="DC832" s="29"/>
      <c r="DD832" s="29"/>
      <c r="DE832" s="29"/>
      <c r="DF832" s="29"/>
      <c r="DG832" s="31"/>
      <c r="DH832" s="29"/>
      <c r="DI832" s="29"/>
    </row>
    <row r="833" spans="1:113" ht="15.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30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30"/>
      <c r="AE833" s="29"/>
      <c r="AF833" s="29"/>
      <c r="AG833" s="29"/>
      <c r="AH833" s="29"/>
      <c r="AI833" s="29"/>
      <c r="AJ833" s="29"/>
      <c r="AK833" s="29"/>
      <c r="AL833" s="29"/>
      <c r="AM833" s="29"/>
      <c r="AN833" s="29"/>
      <c r="AO833" s="30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G833" s="29"/>
      <c r="BH833" s="29"/>
      <c r="BI833" s="29"/>
      <c r="BJ833" s="29"/>
      <c r="BK833" s="29"/>
      <c r="BL833" s="29"/>
      <c r="BM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X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L833" s="29"/>
      <c r="CM833" s="29"/>
      <c r="CN833" s="29"/>
      <c r="CO833" s="29"/>
      <c r="CP833" s="29"/>
      <c r="CQ833" s="29"/>
      <c r="CR833" s="29"/>
      <c r="CS833" s="29"/>
      <c r="CT833" s="29"/>
      <c r="CU833" s="29"/>
      <c r="CV833" s="29"/>
      <c r="CW833" s="29"/>
      <c r="CX833" s="29"/>
      <c r="CY833" s="29"/>
      <c r="CZ833" s="29"/>
      <c r="DA833" s="29"/>
      <c r="DB833" s="29"/>
      <c r="DC833" s="29"/>
      <c r="DD833" s="29"/>
      <c r="DE833" s="29"/>
      <c r="DF833" s="29"/>
      <c r="DG833" s="31"/>
      <c r="DH833" s="29"/>
      <c r="DI833" s="29"/>
    </row>
    <row r="834" spans="1:113" ht="15.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30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30"/>
      <c r="AE834" s="29"/>
      <c r="AF834" s="29"/>
      <c r="AG834" s="29"/>
      <c r="AH834" s="29"/>
      <c r="AI834" s="29"/>
      <c r="AJ834" s="29"/>
      <c r="AK834" s="29"/>
      <c r="AL834" s="29"/>
      <c r="AM834" s="29"/>
      <c r="AN834" s="29"/>
      <c r="AO834" s="30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G834" s="29"/>
      <c r="BH834" s="29"/>
      <c r="BI834" s="29"/>
      <c r="BJ834" s="29"/>
      <c r="BK834" s="29"/>
      <c r="BL834" s="29"/>
      <c r="BM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X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L834" s="29"/>
      <c r="CM834" s="29"/>
      <c r="CN834" s="29"/>
      <c r="CO834" s="29"/>
      <c r="CP834" s="29"/>
      <c r="CQ834" s="29"/>
      <c r="CR834" s="29"/>
      <c r="CS834" s="29"/>
      <c r="CT834" s="29"/>
      <c r="CU834" s="29"/>
      <c r="CV834" s="29"/>
      <c r="CW834" s="29"/>
      <c r="CX834" s="29"/>
      <c r="CY834" s="29"/>
      <c r="CZ834" s="29"/>
      <c r="DA834" s="29"/>
      <c r="DB834" s="29"/>
      <c r="DC834" s="29"/>
      <c r="DD834" s="29"/>
      <c r="DE834" s="29"/>
      <c r="DF834" s="29"/>
      <c r="DG834" s="31"/>
      <c r="DH834" s="29"/>
      <c r="DI834" s="29"/>
    </row>
    <row r="835" spans="1:113" ht="15.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30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30"/>
      <c r="AE835" s="29"/>
      <c r="AF835" s="29"/>
      <c r="AG835" s="29"/>
      <c r="AH835" s="29"/>
      <c r="AI835" s="29"/>
      <c r="AJ835" s="29"/>
      <c r="AK835" s="29"/>
      <c r="AL835" s="29"/>
      <c r="AM835" s="29"/>
      <c r="AN835" s="29"/>
      <c r="AO835" s="30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G835" s="29"/>
      <c r="BH835" s="29"/>
      <c r="BI835" s="29"/>
      <c r="BJ835" s="29"/>
      <c r="BK835" s="29"/>
      <c r="BL835" s="29"/>
      <c r="BM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X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L835" s="29"/>
      <c r="CM835" s="29"/>
      <c r="CN835" s="29"/>
      <c r="CO835" s="29"/>
      <c r="CP835" s="29"/>
      <c r="CQ835" s="29"/>
      <c r="CR835" s="29"/>
      <c r="CS835" s="29"/>
      <c r="CT835" s="29"/>
      <c r="CU835" s="29"/>
      <c r="CV835" s="29"/>
      <c r="CW835" s="29"/>
      <c r="CX835" s="29"/>
      <c r="CY835" s="29"/>
      <c r="CZ835" s="29"/>
      <c r="DA835" s="29"/>
      <c r="DB835" s="29"/>
      <c r="DC835" s="29"/>
      <c r="DD835" s="29"/>
      <c r="DE835" s="29"/>
      <c r="DF835" s="29"/>
      <c r="DG835" s="31"/>
      <c r="DH835" s="29"/>
      <c r="DI835" s="29"/>
    </row>
    <row r="836" spans="1:113" ht="15.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30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30"/>
      <c r="AE836" s="29"/>
      <c r="AF836" s="29"/>
      <c r="AG836" s="29"/>
      <c r="AH836" s="29"/>
      <c r="AI836" s="29"/>
      <c r="AJ836" s="29"/>
      <c r="AK836" s="29"/>
      <c r="AL836" s="29"/>
      <c r="AM836" s="29"/>
      <c r="AN836" s="29"/>
      <c r="AO836" s="30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G836" s="29"/>
      <c r="BH836" s="29"/>
      <c r="BI836" s="29"/>
      <c r="BJ836" s="29"/>
      <c r="BK836" s="29"/>
      <c r="BL836" s="29"/>
      <c r="BM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X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L836" s="29"/>
      <c r="CM836" s="29"/>
      <c r="CN836" s="29"/>
      <c r="CO836" s="29"/>
      <c r="CP836" s="29"/>
      <c r="CQ836" s="29"/>
      <c r="CR836" s="29"/>
      <c r="CS836" s="29"/>
      <c r="CT836" s="29"/>
      <c r="CU836" s="29"/>
      <c r="CV836" s="29"/>
      <c r="CW836" s="29"/>
      <c r="CX836" s="29"/>
      <c r="CY836" s="29"/>
      <c r="CZ836" s="29"/>
      <c r="DA836" s="29"/>
      <c r="DB836" s="29"/>
      <c r="DC836" s="29"/>
      <c r="DD836" s="29"/>
      <c r="DE836" s="29"/>
      <c r="DF836" s="29"/>
      <c r="DG836" s="31"/>
      <c r="DH836" s="29"/>
      <c r="DI836" s="29"/>
    </row>
    <row r="837" spans="1:113" ht="15.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30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30"/>
      <c r="AE837" s="29"/>
      <c r="AF837" s="29"/>
      <c r="AG837" s="29"/>
      <c r="AH837" s="29"/>
      <c r="AI837" s="29"/>
      <c r="AJ837" s="29"/>
      <c r="AK837" s="29"/>
      <c r="AL837" s="29"/>
      <c r="AM837" s="29"/>
      <c r="AN837" s="29"/>
      <c r="AO837" s="30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G837" s="29"/>
      <c r="BH837" s="29"/>
      <c r="BI837" s="29"/>
      <c r="BJ837" s="29"/>
      <c r="BK837" s="29"/>
      <c r="BL837" s="29"/>
      <c r="BM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X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L837" s="29"/>
      <c r="CM837" s="29"/>
      <c r="CN837" s="29"/>
      <c r="CO837" s="29"/>
      <c r="CP837" s="29"/>
      <c r="CQ837" s="29"/>
      <c r="CR837" s="29"/>
      <c r="CS837" s="29"/>
      <c r="CT837" s="29"/>
      <c r="CU837" s="29"/>
      <c r="CV837" s="29"/>
      <c r="CW837" s="29"/>
      <c r="CX837" s="29"/>
      <c r="CY837" s="29"/>
      <c r="CZ837" s="29"/>
      <c r="DA837" s="29"/>
      <c r="DB837" s="29"/>
      <c r="DC837" s="29"/>
      <c r="DD837" s="29"/>
      <c r="DE837" s="29"/>
      <c r="DF837" s="29"/>
      <c r="DG837" s="31"/>
      <c r="DH837" s="29"/>
      <c r="DI837" s="29"/>
    </row>
    <row r="838" spans="1:113" ht="15.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30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30"/>
      <c r="AE838" s="29"/>
      <c r="AF838" s="29"/>
      <c r="AG838" s="29"/>
      <c r="AH838" s="29"/>
      <c r="AI838" s="29"/>
      <c r="AJ838" s="29"/>
      <c r="AK838" s="29"/>
      <c r="AL838" s="29"/>
      <c r="AM838" s="29"/>
      <c r="AN838" s="29"/>
      <c r="AO838" s="30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G838" s="29"/>
      <c r="BH838" s="29"/>
      <c r="BI838" s="29"/>
      <c r="BJ838" s="29"/>
      <c r="BK838" s="29"/>
      <c r="BL838" s="29"/>
      <c r="BM838" s="29"/>
      <c r="BN838" s="29"/>
      <c r="BO838" s="29"/>
      <c r="BP838" s="29"/>
      <c r="BQ838" s="29"/>
      <c r="BR838" s="29"/>
      <c r="BS838" s="29"/>
      <c r="BT838" s="29"/>
      <c r="BU838" s="29"/>
      <c r="BV838" s="29"/>
      <c r="BW838" s="29"/>
      <c r="BX838" s="29"/>
      <c r="BY838" s="29"/>
      <c r="BZ838" s="29"/>
      <c r="CA838" s="29"/>
      <c r="CB838" s="29"/>
      <c r="CC838" s="29"/>
      <c r="CD838" s="29"/>
      <c r="CE838" s="29"/>
      <c r="CF838" s="29"/>
      <c r="CG838" s="29"/>
      <c r="CH838" s="29"/>
      <c r="CI838" s="29"/>
      <c r="CJ838" s="29"/>
      <c r="CK838" s="29"/>
      <c r="CL838" s="29"/>
      <c r="CM838" s="29"/>
      <c r="CN838" s="29"/>
      <c r="CO838" s="29"/>
      <c r="CP838" s="29"/>
      <c r="CQ838" s="29"/>
      <c r="CR838" s="29"/>
      <c r="CS838" s="29"/>
      <c r="CT838" s="29"/>
      <c r="CU838" s="29"/>
      <c r="CV838" s="29"/>
      <c r="CW838" s="29"/>
      <c r="CX838" s="29"/>
      <c r="CY838" s="29"/>
      <c r="CZ838" s="29"/>
      <c r="DA838" s="29"/>
      <c r="DB838" s="29"/>
      <c r="DC838" s="29"/>
      <c r="DD838" s="29"/>
      <c r="DE838" s="29"/>
      <c r="DF838" s="29"/>
      <c r="DG838" s="31"/>
      <c r="DH838" s="29"/>
      <c r="DI838" s="29"/>
    </row>
    <row r="839" spans="1:113" ht="15.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30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30"/>
      <c r="AE839" s="29"/>
      <c r="AF839" s="29"/>
      <c r="AG839" s="29"/>
      <c r="AH839" s="29"/>
      <c r="AI839" s="29"/>
      <c r="AJ839" s="29"/>
      <c r="AK839" s="29"/>
      <c r="AL839" s="29"/>
      <c r="AM839" s="29"/>
      <c r="AN839" s="29"/>
      <c r="AO839" s="30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G839" s="29"/>
      <c r="BH839" s="29"/>
      <c r="BI839" s="29"/>
      <c r="BJ839" s="29"/>
      <c r="BK839" s="29"/>
      <c r="BL839" s="29"/>
      <c r="BM839" s="29"/>
      <c r="BN839" s="29"/>
      <c r="BO839" s="29"/>
      <c r="BP839" s="29"/>
      <c r="BQ839" s="29"/>
      <c r="BR839" s="29"/>
      <c r="BS839" s="29"/>
      <c r="BT839" s="29"/>
      <c r="BU839" s="29"/>
      <c r="BV839" s="29"/>
      <c r="BW839" s="29"/>
      <c r="BX839" s="29"/>
      <c r="BY839" s="29"/>
      <c r="BZ839" s="29"/>
      <c r="CA839" s="29"/>
      <c r="CB839" s="29"/>
      <c r="CC839" s="29"/>
      <c r="CD839" s="29"/>
      <c r="CE839" s="29"/>
      <c r="CF839" s="29"/>
      <c r="CG839" s="29"/>
      <c r="CH839" s="29"/>
      <c r="CI839" s="29"/>
      <c r="CJ839" s="29"/>
      <c r="CK839" s="29"/>
      <c r="CL839" s="29"/>
      <c r="CM839" s="29"/>
      <c r="CN839" s="29"/>
      <c r="CO839" s="29"/>
      <c r="CP839" s="29"/>
      <c r="CQ839" s="29"/>
      <c r="CR839" s="29"/>
      <c r="CS839" s="29"/>
      <c r="CT839" s="29"/>
      <c r="CU839" s="29"/>
      <c r="CV839" s="29"/>
      <c r="CW839" s="29"/>
      <c r="CX839" s="29"/>
      <c r="CY839" s="29"/>
      <c r="CZ839" s="29"/>
      <c r="DA839" s="29"/>
      <c r="DB839" s="29"/>
      <c r="DC839" s="29"/>
      <c r="DD839" s="29"/>
      <c r="DE839" s="29"/>
      <c r="DF839" s="29"/>
      <c r="DG839" s="31"/>
      <c r="DH839" s="29"/>
      <c r="DI839" s="29"/>
    </row>
    <row r="840" spans="1:113" ht="15.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30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30"/>
      <c r="AE840" s="29"/>
      <c r="AF840" s="29"/>
      <c r="AG840" s="29"/>
      <c r="AH840" s="29"/>
      <c r="AI840" s="29"/>
      <c r="AJ840" s="29"/>
      <c r="AK840" s="29"/>
      <c r="AL840" s="29"/>
      <c r="AM840" s="29"/>
      <c r="AN840" s="29"/>
      <c r="AO840" s="30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G840" s="29"/>
      <c r="BH840" s="29"/>
      <c r="BI840" s="29"/>
      <c r="BJ840" s="29"/>
      <c r="BK840" s="29"/>
      <c r="BL840" s="29"/>
      <c r="BM840" s="29"/>
      <c r="BN840" s="29"/>
      <c r="BO840" s="29"/>
      <c r="BP840" s="29"/>
      <c r="BQ840" s="29"/>
      <c r="BR840" s="29"/>
      <c r="BS840" s="29"/>
      <c r="BT840" s="29"/>
      <c r="BU840" s="29"/>
      <c r="BV840" s="29"/>
      <c r="BW840" s="29"/>
      <c r="BX840" s="29"/>
      <c r="BY840" s="29"/>
      <c r="BZ840" s="29"/>
      <c r="CA840" s="29"/>
      <c r="CB840" s="29"/>
      <c r="CC840" s="29"/>
      <c r="CD840" s="29"/>
      <c r="CE840" s="29"/>
      <c r="CF840" s="29"/>
      <c r="CG840" s="29"/>
      <c r="CH840" s="29"/>
      <c r="CI840" s="29"/>
      <c r="CJ840" s="29"/>
      <c r="CK840" s="29"/>
      <c r="CL840" s="29"/>
      <c r="CM840" s="29"/>
      <c r="CN840" s="29"/>
      <c r="CO840" s="29"/>
      <c r="CP840" s="29"/>
      <c r="CQ840" s="29"/>
      <c r="CR840" s="29"/>
      <c r="CS840" s="29"/>
      <c r="CT840" s="29"/>
      <c r="CU840" s="29"/>
      <c r="CV840" s="29"/>
      <c r="CW840" s="29"/>
      <c r="CX840" s="29"/>
      <c r="CY840" s="29"/>
      <c r="CZ840" s="29"/>
      <c r="DA840" s="29"/>
      <c r="DB840" s="29"/>
      <c r="DC840" s="29"/>
      <c r="DD840" s="29"/>
      <c r="DE840" s="29"/>
      <c r="DF840" s="29"/>
      <c r="DG840" s="31"/>
      <c r="DH840" s="29"/>
      <c r="DI840" s="29"/>
    </row>
    <row r="841" spans="1:113" ht="15.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30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30"/>
      <c r="AE841" s="29"/>
      <c r="AF841" s="29"/>
      <c r="AG841" s="29"/>
      <c r="AH841" s="29"/>
      <c r="AI841" s="29"/>
      <c r="AJ841" s="29"/>
      <c r="AK841" s="29"/>
      <c r="AL841" s="29"/>
      <c r="AM841" s="29"/>
      <c r="AN841" s="29"/>
      <c r="AO841" s="30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G841" s="29"/>
      <c r="BH841" s="29"/>
      <c r="BI841" s="29"/>
      <c r="BJ841" s="29"/>
      <c r="BK841" s="29"/>
      <c r="BL841" s="29"/>
      <c r="BM841" s="29"/>
      <c r="BN841" s="29"/>
      <c r="BO841" s="29"/>
      <c r="BP841" s="29"/>
      <c r="BQ841" s="29"/>
      <c r="BR841" s="29"/>
      <c r="BS841" s="29"/>
      <c r="BT841" s="29"/>
      <c r="BU841" s="29"/>
      <c r="BV841" s="29"/>
      <c r="BW841" s="29"/>
      <c r="BX841" s="29"/>
      <c r="BY841" s="29"/>
      <c r="BZ841" s="29"/>
      <c r="CA841" s="29"/>
      <c r="CB841" s="29"/>
      <c r="CC841" s="29"/>
      <c r="CD841" s="29"/>
      <c r="CE841" s="29"/>
      <c r="CF841" s="29"/>
      <c r="CG841" s="29"/>
      <c r="CH841" s="29"/>
      <c r="CI841" s="29"/>
      <c r="CJ841" s="29"/>
      <c r="CK841" s="29"/>
      <c r="CL841" s="29"/>
      <c r="CM841" s="29"/>
      <c r="CN841" s="29"/>
      <c r="CO841" s="29"/>
      <c r="CP841" s="29"/>
      <c r="CQ841" s="29"/>
      <c r="CR841" s="29"/>
      <c r="CS841" s="29"/>
      <c r="CT841" s="29"/>
      <c r="CU841" s="29"/>
      <c r="CV841" s="29"/>
      <c r="CW841" s="29"/>
      <c r="CX841" s="29"/>
      <c r="CY841" s="29"/>
      <c r="CZ841" s="29"/>
      <c r="DA841" s="29"/>
      <c r="DB841" s="29"/>
      <c r="DC841" s="29"/>
      <c r="DD841" s="29"/>
      <c r="DE841" s="29"/>
      <c r="DF841" s="29"/>
      <c r="DG841" s="31"/>
      <c r="DH841" s="29"/>
      <c r="DI841" s="29"/>
    </row>
    <row r="842" spans="1:113" ht="15.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30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30"/>
      <c r="AE842" s="29"/>
      <c r="AF842" s="29"/>
      <c r="AG842" s="29"/>
      <c r="AH842" s="29"/>
      <c r="AI842" s="29"/>
      <c r="AJ842" s="29"/>
      <c r="AK842" s="29"/>
      <c r="AL842" s="29"/>
      <c r="AM842" s="29"/>
      <c r="AN842" s="29"/>
      <c r="AO842" s="30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G842" s="29"/>
      <c r="BH842" s="29"/>
      <c r="BI842" s="29"/>
      <c r="BJ842" s="29"/>
      <c r="BK842" s="29"/>
      <c r="BL842" s="29"/>
      <c r="BM842" s="29"/>
      <c r="BN842" s="29"/>
      <c r="BO842" s="29"/>
      <c r="BP842" s="29"/>
      <c r="BQ842" s="29"/>
      <c r="BR842" s="29"/>
      <c r="BS842" s="29"/>
      <c r="BT842" s="29"/>
      <c r="BU842" s="29"/>
      <c r="BV842" s="29"/>
      <c r="BW842" s="29"/>
      <c r="BX842" s="29"/>
      <c r="BY842" s="29"/>
      <c r="BZ842" s="29"/>
      <c r="CA842" s="29"/>
      <c r="CB842" s="29"/>
      <c r="CC842" s="29"/>
      <c r="CD842" s="29"/>
      <c r="CE842" s="29"/>
      <c r="CF842" s="29"/>
      <c r="CG842" s="29"/>
      <c r="CH842" s="29"/>
      <c r="CI842" s="29"/>
      <c r="CJ842" s="29"/>
      <c r="CK842" s="29"/>
      <c r="CL842" s="29"/>
      <c r="CM842" s="29"/>
      <c r="CN842" s="29"/>
      <c r="CO842" s="29"/>
      <c r="CP842" s="29"/>
      <c r="CQ842" s="29"/>
      <c r="CR842" s="29"/>
      <c r="CS842" s="29"/>
      <c r="CT842" s="29"/>
      <c r="CU842" s="29"/>
      <c r="CV842" s="29"/>
      <c r="CW842" s="29"/>
      <c r="CX842" s="29"/>
      <c r="CY842" s="29"/>
      <c r="CZ842" s="29"/>
      <c r="DA842" s="29"/>
      <c r="DB842" s="29"/>
      <c r="DC842" s="29"/>
      <c r="DD842" s="29"/>
      <c r="DE842" s="29"/>
      <c r="DF842" s="29"/>
      <c r="DG842" s="31"/>
      <c r="DH842" s="29"/>
      <c r="DI842" s="29"/>
    </row>
    <row r="843" spans="1:113" ht="15.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30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30"/>
      <c r="AE843" s="29"/>
      <c r="AF843" s="29"/>
      <c r="AG843" s="29"/>
      <c r="AH843" s="29"/>
      <c r="AI843" s="29"/>
      <c r="AJ843" s="29"/>
      <c r="AK843" s="29"/>
      <c r="AL843" s="29"/>
      <c r="AM843" s="29"/>
      <c r="AN843" s="29"/>
      <c r="AO843" s="30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G843" s="29"/>
      <c r="BH843" s="29"/>
      <c r="BI843" s="29"/>
      <c r="BJ843" s="29"/>
      <c r="BK843" s="29"/>
      <c r="BL843" s="29"/>
      <c r="BM843" s="29"/>
      <c r="BN843" s="29"/>
      <c r="BO843" s="29"/>
      <c r="BP843" s="29"/>
      <c r="BQ843" s="29"/>
      <c r="BR843" s="29"/>
      <c r="BS843" s="29"/>
      <c r="BT843" s="29"/>
      <c r="BU843" s="29"/>
      <c r="BV843" s="29"/>
      <c r="BW843" s="29"/>
      <c r="BX843" s="29"/>
      <c r="BY843" s="29"/>
      <c r="BZ843" s="29"/>
      <c r="CA843" s="29"/>
      <c r="CB843" s="29"/>
      <c r="CC843" s="29"/>
      <c r="CD843" s="29"/>
      <c r="CE843" s="29"/>
      <c r="CF843" s="29"/>
      <c r="CG843" s="29"/>
      <c r="CH843" s="29"/>
      <c r="CI843" s="29"/>
      <c r="CJ843" s="29"/>
      <c r="CK843" s="29"/>
      <c r="CL843" s="29"/>
      <c r="CM843" s="29"/>
      <c r="CN843" s="29"/>
      <c r="CO843" s="29"/>
      <c r="CP843" s="29"/>
      <c r="CQ843" s="29"/>
      <c r="CR843" s="29"/>
      <c r="CS843" s="29"/>
      <c r="CT843" s="29"/>
      <c r="CU843" s="29"/>
      <c r="CV843" s="29"/>
      <c r="CW843" s="29"/>
      <c r="CX843" s="29"/>
      <c r="CY843" s="29"/>
      <c r="CZ843" s="29"/>
      <c r="DA843" s="29"/>
      <c r="DB843" s="29"/>
      <c r="DC843" s="29"/>
      <c r="DD843" s="29"/>
      <c r="DE843" s="29"/>
      <c r="DF843" s="29"/>
      <c r="DG843" s="31"/>
      <c r="DH843" s="29"/>
      <c r="DI843" s="29"/>
    </row>
    <row r="844" spans="1:113" ht="15.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30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30"/>
      <c r="AE844" s="29"/>
      <c r="AF844" s="29"/>
      <c r="AG844" s="29"/>
      <c r="AH844" s="29"/>
      <c r="AI844" s="29"/>
      <c r="AJ844" s="29"/>
      <c r="AK844" s="29"/>
      <c r="AL844" s="29"/>
      <c r="AM844" s="29"/>
      <c r="AN844" s="29"/>
      <c r="AO844" s="30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G844" s="29"/>
      <c r="BH844" s="29"/>
      <c r="BI844" s="29"/>
      <c r="BJ844" s="29"/>
      <c r="BK844" s="29"/>
      <c r="BL844" s="29"/>
      <c r="BM844" s="29"/>
      <c r="BN844" s="29"/>
      <c r="BO844" s="29"/>
      <c r="BP844" s="29"/>
      <c r="BQ844" s="29"/>
      <c r="BR844" s="29"/>
      <c r="BS844" s="29"/>
      <c r="BT844" s="29"/>
      <c r="BU844" s="29"/>
      <c r="BV844" s="29"/>
      <c r="BW844" s="29"/>
      <c r="BX844" s="29"/>
      <c r="BY844" s="29"/>
      <c r="BZ844" s="29"/>
      <c r="CA844" s="29"/>
      <c r="CB844" s="29"/>
      <c r="CC844" s="29"/>
      <c r="CD844" s="29"/>
      <c r="CE844" s="29"/>
      <c r="CF844" s="29"/>
      <c r="CG844" s="29"/>
      <c r="CH844" s="29"/>
      <c r="CI844" s="29"/>
      <c r="CJ844" s="29"/>
      <c r="CK844" s="29"/>
      <c r="CL844" s="29"/>
      <c r="CM844" s="29"/>
      <c r="CN844" s="29"/>
      <c r="CO844" s="29"/>
      <c r="CP844" s="29"/>
      <c r="CQ844" s="29"/>
      <c r="CR844" s="29"/>
      <c r="CS844" s="29"/>
      <c r="CT844" s="29"/>
      <c r="CU844" s="29"/>
      <c r="CV844" s="29"/>
      <c r="CW844" s="29"/>
      <c r="CX844" s="29"/>
      <c r="CY844" s="29"/>
      <c r="CZ844" s="29"/>
      <c r="DA844" s="29"/>
      <c r="DB844" s="29"/>
      <c r="DC844" s="29"/>
      <c r="DD844" s="29"/>
      <c r="DE844" s="29"/>
      <c r="DF844" s="29"/>
      <c r="DG844" s="31"/>
      <c r="DH844" s="29"/>
      <c r="DI844" s="29"/>
    </row>
    <row r="845" spans="1:113" ht="15.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30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30"/>
      <c r="AE845" s="29"/>
      <c r="AF845" s="29"/>
      <c r="AG845" s="29"/>
      <c r="AH845" s="29"/>
      <c r="AI845" s="29"/>
      <c r="AJ845" s="29"/>
      <c r="AK845" s="29"/>
      <c r="AL845" s="29"/>
      <c r="AM845" s="29"/>
      <c r="AN845" s="29"/>
      <c r="AO845" s="30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G845" s="29"/>
      <c r="BH845" s="29"/>
      <c r="BI845" s="29"/>
      <c r="BJ845" s="29"/>
      <c r="BK845" s="29"/>
      <c r="BL845" s="29"/>
      <c r="BM845" s="29"/>
      <c r="BN845" s="29"/>
      <c r="BO845" s="29"/>
      <c r="BP845" s="29"/>
      <c r="BQ845" s="29"/>
      <c r="BR845" s="29"/>
      <c r="BS845" s="29"/>
      <c r="BT845" s="29"/>
      <c r="BU845" s="29"/>
      <c r="BV845" s="29"/>
      <c r="BW845" s="29"/>
      <c r="BX845" s="29"/>
      <c r="BY845" s="29"/>
      <c r="BZ845" s="29"/>
      <c r="CA845" s="29"/>
      <c r="CB845" s="29"/>
      <c r="CC845" s="29"/>
      <c r="CD845" s="29"/>
      <c r="CE845" s="29"/>
      <c r="CF845" s="29"/>
      <c r="CG845" s="29"/>
      <c r="CH845" s="29"/>
      <c r="CI845" s="29"/>
      <c r="CJ845" s="29"/>
      <c r="CK845" s="29"/>
      <c r="CL845" s="29"/>
      <c r="CM845" s="29"/>
      <c r="CN845" s="29"/>
      <c r="CO845" s="29"/>
      <c r="CP845" s="29"/>
      <c r="CQ845" s="29"/>
      <c r="CR845" s="29"/>
      <c r="CS845" s="29"/>
      <c r="CT845" s="29"/>
      <c r="CU845" s="29"/>
      <c r="CV845" s="29"/>
      <c r="CW845" s="29"/>
      <c r="CX845" s="29"/>
      <c r="CY845" s="29"/>
      <c r="CZ845" s="29"/>
      <c r="DA845" s="29"/>
      <c r="DB845" s="29"/>
      <c r="DC845" s="29"/>
      <c r="DD845" s="29"/>
      <c r="DE845" s="29"/>
      <c r="DF845" s="29"/>
      <c r="DG845" s="31"/>
      <c r="DH845" s="29"/>
      <c r="DI845" s="29"/>
    </row>
    <row r="846" spans="1:113" ht="15.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30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30"/>
      <c r="AE846" s="29"/>
      <c r="AF846" s="29"/>
      <c r="AG846" s="29"/>
      <c r="AH846" s="29"/>
      <c r="AI846" s="29"/>
      <c r="AJ846" s="29"/>
      <c r="AK846" s="29"/>
      <c r="AL846" s="29"/>
      <c r="AM846" s="29"/>
      <c r="AN846" s="29"/>
      <c r="AO846" s="30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G846" s="29"/>
      <c r="BH846" s="29"/>
      <c r="BI846" s="29"/>
      <c r="BJ846" s="29"/>
      <c r="BK846" s="29"/>
      <c r="BL846" s="29"/>
      <c r="BM846" s="29"/>
      <c r="BN846" s="29"/>
      <c r="BO846" s="29"/>
      <c r="BP846" s="29"/>
      <c r="BQ846" s="29"/>
      <c r="BR846" s="29"/>
      <c r="BS846" s="29"/>
      <c r="BT846" s="29"/>
      <c r="BU846" s="29"/>
      <c r="BV846" s="29"/>
      <c r="BW846" s="29"/>
      <c r="BX846" s="29"/>
      <c r="BY846" s="29"/>
      <c r="BZ846" s="29"/>
      <c r="CA846" s="29"/>
      <c r="CB846" s="29"/>
      <c r="CC846" s="29"/>
      <c r="CD846" s="29"/>
      <c r="CE846" s="29"/>
      <c r="CF846" s="29"/>
      <c r="CG846" s="29"/>
      <c r="CH846" s="29"/>
      <c r="CI846" s="29"/>
      <c r="CJ846" s="29"/>
      <c r="CK846" s="29"/>
      <c r="CL846" s="29"/>
      <c r="CM846" s="29"/>
      <c r="CN846" s="29"/>
      <c r="CO846" s="29"/>
      <c r="CP846" s="29"/>
      <c r="CQ846" s="29"/>
      <c r="CR846" s="29"/>
      <c r="CS846" s="29"/>
      <c r="CT846" s="29"/>
      <c r="CU846" s="29"/>
      <c r="CV846" s="29"/>
      <c r="CW846" s="29"/>
      <c r="CX846" s="29"/>
      <c r="CY846" s="29"/>
      <c r="CZ846" s="29"/>
      <c r="DA846" s="29"/>
      <c r="DB846" s="29"/>
      <c r="DC846" s="29"/>
      <c r="DD846" s="29"/>
      <c r="DE846" s="29"/>
      <c r="DF846" s="29"/>
      <c r="DG846" s="31"/>
      <c r="DH846" s="29"/>
      <c r="DI846" s="29"/>
    </row>
    <row r="847" spans="1:113" ht="15.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30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30"/>
      <c r="AE847" s="29"/>
      <c r="AF847" s="29"/>
      <c r="AG847" s="29"/>
      <c r="AH847" s="29"/>
      <c r="AI847" s="29"/>
      <c r="AJ847" s="29"/>
      <c r="AK847" s="29"/>
      <c r="AL847" s="29"/>
      <c r="AM847" s="29"/>
      <c r="AN847" s="29"/>
      <c r="AO847" s="30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G847" s="29"/>
      <c r="BH847" s="29"/>
      <c r="BI847" s="29"/>
      <c r="BJ847" s="29"/>
      <c r="BK847" s="29"/>
      <c r="BL847" s="29"/>
      <c r="BM847" s="29"/>
      <c r="BN847" s="29"/>
      <c r="BO847" s="29"/>
      <c r="BP847" s="29"/>
      <c r="BQ847" s="29"/>
      <c r="BR847" s="29"/>
      <c r="BS847" s="29"/>
      <c r="BT847" s="29"/>
      <c r="BU847" s="29"/>
      <c r="BV847" s="29"/>
      <c r="BW847" s="29"/>
      <c r="BX847" s="29"/>
      <c r="BY847" s="29"/>
      <c r="BZ847" s="29"/>
      <c r="CA847" s="29"/>
      <c r="CB847" s="29"/>
      <c r="CC847" s="29"/>
      <c r="CD847" s="29"/>
      <c r="CE847" s="29"/>
      <c r="CF847" s="29"/>
      <c r="CG847" s="29"/>
      <c r="CH847" s="29"/>
      <c r="CI847" s="29"/>
      <c r="CJ847" s="29"/>
      <c r="CK847" s="29"/>
      <c r="CL847" s="29"/>
      <c r="CM847" s="29"/>
      <c r="CN847" s="29"/>
      <c r="CO847" s="29"/>
      <c r="CP847" s="29"/>
      <c r="CQ847" s="29"/>
      <c r="CR847" s="29"/>
      <c r="CS847" s="29"/>
      <c r="CT847" s="29"/>
      <c r="CU847" s="29"/>
      <c r="CV847" s="29"/>
      <c r="CW847" s="29"/>
      <c r="CX847" s="29"/>
      <c r="CY847" s="29"/>
      <c r="CZ847" s="29"/>
      <c r="DA847" s="29"/>
      <c r="DB847" s="29"/>
      <c r="DC847" s="29"/>
      <c r="DD847" s="29"/>
      <c r="DE847" s="29"/>
      <c r="DF847" s="29"/>
      <c r="DG847" s="31"/>
      <c r="DH847" s="29"/>
      <c r="DI847" s="29"/>
    </row>
    <row r="848" spans="1:113" ht="15.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30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30"/>
      <c r="AE848" s="29"/>
      <c r="AF848" s="29"/>
      <c r="AG848" s="29"/>
      <c r="AH848" s="29"/>
      <c r="AI848" s="29"/>
      <c r="AJ848" s="29"/>
      <c r="AK848" s="29"/>
      <c r="AL848" s="29"/>
      <c r="AM848" s="29"/>
      <c r="AN848" s="29"/>
      <c r="AO848" s="30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G848" s="29"/>
      <c r="BH848" s="29"/>
      <c r="BI848" s="29"/>
      <c r="BJ848" s="29"/>
      <c r="BK848" s="29"/>
      <c r="BL848" s="29"/>
      <c r="BM848" s="29"/>
      <c r="BN848" s="29"/>
      <c r="BO848" s="29"/>
      <c r="BP848" s="29"/>
      <c r="BQ848" s="29"/>
      <c r="BR848" s="29"/>
      <c r="BS848" s="29"/>
      <c r="BT848" s="29"/>
      <c r="BU848" s="29"/>
      <c r="BV848" s="29"/>
      <c r="BW848" s="29"/>
      <c r="BX848" s="29"/>
      <c r="BY848" s="29"/>
      <c r="BZ848" s="29"/>
      <c r="CA848" s="29"/>
      <c r="CB848" s="29"/>
      <c r="CC848" s="29"/>
      <c r="CD848" s="29"/>
      <c r="CE848" s="29"/>
      <c r="CF848" s="29"/>
      <c r="CG848" s="29"/>
      <c r="CH848" s="29"/>
      <c r="CI848" s="29"/>
      <c r="CJ848" s="29"/>
      <c r="CK848" s="29"/>
      <c r="CL848" s="29"/>
      <c r="CM848" s="29"/>
      <c r="CN848" s="29"/>
      <c r="CO848" s="29"/>
      <c r="CP848" s="29"/>
      <c r="CQ848" s="29"/>
      <c r="CR848" s="29"/>
      <c r="CS848" s="29"/>
      <c r="CT848" s="29"/>
      <c r="CU848" s="29"/>
      <c r="CV848" s="29"/>
      <c r="CW848" s="29"/>
      <c r="CX848" s="29"/>
      <c r="CY848" s="29"/>
      <c r="CZ848" s="29"/>
      <c r="DA848" s="29"/>
      <c r="DB848" s="29"/>
      <c r="DC848" s="29"/>
      <c r="DD848" s="29"/>
      <c r="DE848" s="29"/>
      <c r="DF848" s="29"/>
      <c r="DG848" s="31"/>
      <c r="DH848" s="29"/>
      <c r="DI848" s="29"/>
    </row>
    <row r="849" spans="1:113" ht="15.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30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30"/>
      <c r="AE849" s="29"/>
      <c r="AF849" s="29"/>
      <c r="AG849" s="29"/>
      <c r="AH849" s="29"/>
      <c r="AI849" s="29"/>
      <c r="AJ849" s="29"/>
      <c r="AK849" s="29"/>
      <c r="AL849" s="29"/>
      <c r="AM849" s="29"/>
      <c r="AN849" s="29"/>
      <c r="AO849" s="30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G849" s="29"/>
      <c r="BH849" s="29"/>
      <c r="BI849" s="29"/>
      <c r="BJ849" s="29"/>
      <c r="BK849" s="29"/>
      <c r="BL849" s="29"/>
      <c r="BM849" s="29"/>
      <c r="BN849" s="29"/>
      <c r="BO849" s="29"/>
      <c r="BP849" s="29"/>
      <c r="BQ849" s="29"/>
      <c r="BR849" s="29"/>
      <c r="BS849" s="29"/>
      <c r="BT849" s="29"/>
      <c r="BU849" s="29"/>
      <c r="BV849" s="29"/>
      <c r="BW849" s="29"/>
      <c r="BX849" s="29"/>
      <c r="BY849" s="29"/>
      <c r="BZ849" s="29"/>
      <c r="CA849" s="29"/>
      <c r="CB849" s="29"/>
      <c r="CC849" s="29"/>
      <c r="CD849" s="29"/>
      <c r="CE849" s="29"/>
      <c r="CF849" s="29"/>
      <c r="CG849" s="29"/>
      <c r="CH849" s="29"/>
      <c r="CI849" s="29"/>
      <c r="CJ849" s="29"/>
      <c r="CK849" s="29"/>
      <c r="CL849" s="29"/>
      <c r="CM849" s="29"/>
      <c r="CN849" s="29"/>
      <c r="CO849" s="29"/>
      <c r="CP849" s="29"/>
      <c r="CQ849" s="29"/>
      <c r="CR849" s="29"/>
      <c r="CS849" s="29"/>
      <c r="CT849" s="29"/>
      <c r="CU849" s="29"/>
      <c r="CV849" s="29"/>
      <c r="CW849" s="29"/>
      <c r="CX849" s="29"/>
      <c r="CY849" s="29"/>
      <c r="CZ849" s="29"/>
      <c r="DA849" s="29"/>
      <c r="DB849" s="29"/>
      <c r="DC849" s="29"/>
      <c r="DD849" s="29"/>
      <c r="DE849" s="29"/>
      <c r="DF849" s="29"/>
      <c r="DG849" s="31"/>
      <c r="DH849" s="29"/>
      <c r="DI849" s="29"/>
    </row>
    <row r="850" spans="1:113" ht="15.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30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30"/>
      <c r="AE850" s="29"/>
      <c r="AF850" s="29"/>
      <c r="AG850" s="29"/>
      <c r="AH850" s="29"/>
      <c r="AI850" s="29"/>
      <c r="AJ850" s="29"/>
      <c r="AK850" s="29"/>
      <c r="AL850" s="29"/>
      <c r="AM850" s="29"/>
      <c r="AN850" s="29"/>
      <c r="AO850" s="30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G850" s="29"/>
      <c r="BH850" s="29"/>
      <c r="BI850" s="29"/>
      <c r="BJ850" s="29"/>
      <c r="BK850" s="29"/>
      <c r="BL850" s="29"/>
      <c r="BM850" s="29"/>
      <c r="BN850" s="29"/>
      <c r="BO850" s="29"/>
      <c r="BP850" s="29"/>
      <c r="BQ850" s="29"/>
      <c r="BR850" s="29"/>
      <c r="BS850" s="29"/>
      <c r="BT850" s="29"/>
      <c r="BU850" s="29"/>
      <c r="BV850" s="29"/>
      <c r="BW850" s="29"/>
      <c r="BX850" s="29"/>
      <c r="BY850" s="29"/>
      <c r="BZ850" s="29"/>
      <c r="CA850" s="29"/>
      <c r="CB850" s="29"/>
      <c r="CC850" s="29"/>
      <c r="CD850" s="29"/>
      <c r="CE850" s="29"/>
      <c r="CF850" s="29"/>
      <c r="CG850" s="29"/>
      <c r="CH850" s="29"/>
      <c r="CI850" s="29"/>
      <c r="CJ850" s="29"/>
      <c r="CK850" s="29"/>
      <c r="CL850" s="29"/>
      <c r="CM850" s="29"/>
      <c r="CN850" s="29"/>
      <c r="CO850" s="29"/>
      <c r="CP850" s="29"/>
      <c r="CQ850" s="29"/>
      <c r="CR850" s="29"/>
      <c r="CS850" s="29"/>
      <c r="CT850" s="29"/>
      <c r="CU850" s="29"/>
      <c r="CV850" s="29"/>
      <c r="CW850" s="29"/>
      <c r="CX850" s="29"/>
      <c r="CY850" s="29"/>
      <c r="CZ850" s="29"/>
      <c r="DA850" s="29"/>
      <c r="DB850" s="29"/>
      <c r="DC850" s="29"/>
      <c r="DD850" s="29"/>
      <c r="DE850" s="29"/>
      <c r="DF850" s="29"/>
      <c r="DG850" s="31"/>
      <c r="DH850" s="29"/>
      <c r="DI850" s="29"/>
    </row>
    <row r="851" spans="1:113" ht="15.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30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30"/>
      <c r="AE851" s="29"/>
      <c r="AF851" s="29"/>
      <c r="AG851" s="29"/>
      <c r="AH851" s="29"/>
      <c r="AI851" s="29"/>
      <c r="AJ851" s="29"/>
      <c r="AK851" s="29"/>
      <c r="AL851" s="29"/>
      <c r="AM851" s="29"/>
      <c r="AN851" s="29"/>
      <c r="AO851" s="30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G851" s="29"/>
      <c r="BH851" s="29"/>
      <c r="BI851" s="29"/>
      <c r="BJ851" s="29"/>
      <c r="BK851" s="29"/>
      <c r="BL851" s="29"/>
      <c r="BM851" s="29"/>
      <c r="BN851" s="29"/>
      <c r="BO851" s="29"/>
      <c r="BP851" s="29"/>
      <c r="BQ851" s="29"/>
      <c r="BR851" s="29"/>
      <c r="BS851" s="29"/>
      <c r="BT851" s="29"/>
      <c r="BU851" s="29"/>
      <c r="BV851" s="29"/>
      <c r="BW851" s="29"/>
      <c r="BX851" s="29"/>
      <c r="BY851" s="29"/>
      <c r="BZ851" s="29"/>
      <c r="CA851" s="29"/>
      <c r="CB851" s="29"/>
      <c r="CC851" s="29"/>
      <c r="CD851" s="29"/>
      <c r="CE851" s="29"/>
      <c r="CF851" s="29"/>
      <c r="CG851" s="29"/>
      <c r="CH851" s="29"/>
      <c r="CI851" s="29"/>
      <c r="CJ851" s="29"/>
      <c r="CK851" s="29"/>
      <c r="CL851" s="29"/>
      <c r="CM851" s="29"/>
      <c r="CN851" s="29"/>
      <c r="CO851" s="29"/>
      <c r="CP851" s="29"/>
      <c r="CQ851" s="29"/>
      <c r="CR851" s="29"/>
      <c r="CS851" s="29"/>
      <c r="CT851" s="29"/>
      <c r="CU851" s="29"/>
      <c r="CV851" s="29"/>
      <c r="CW851" s="29"/>
      <c r="CX851" s="29"/>
      <c r="CY851" s="29"/>
      <c r="CZ851" s="29"/>
      <c r="DA851" s="29"/>
      <c r="DB851" s="29"/>
      <c r="DC851" s="29"/>
      <c r="DD851" s="29"/>
      <c r="DE851" s="29"/>
      <c r="DF851" s="29"/>
      <c r="DG851" s="31"/>
      <c r="DH851" s="29"/>
      <c r="DI851" s="29"/>
    </row>
    <row r="852" spans="1:113" ht="15.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30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30"/>
      <c r="AE852" s="29"/>
      <c r="AF852" s="29"/>
      <c r="AG852" s="29"/>
      <c r="AH852" s="29"/>
      <c r="AI852" s="29"/>
      <c r="AJ852" s="29"/>
      <c r="AK852" s="29"/>
      <c r="AL852" s="29"/>
      <c r="AM852" s="29"/>
      <c r="AN852" s="29"/>
      <c r="AO852" s="30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G852" s="29"/>
      <c r="BH852" s="29"/>
      <c r="BI852" s="29"/>
      <c r="BJ852" s="29"/>
      <c r="BK852" s="29"/>
      <c r="BL852" s="29"/>
      <c r="BM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X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L852" s="29"/>
      <c r="CM852" s="29"/>
      <c r="CN852" s="29"/>
      <c r="CO852" s="29"/>
      <c r="CP852" s="29"/>
      <c r="CQ852" s="29"/>
      <c r="CR852" s="29"/>
      <c r="CS852" s="29"/>
      <c r="CT852" s="29"/>
      <c r="CU852" s="29"/>
      <c r="CV852" s="29"/>
      <c r="CW852" s="29"/>
      <c r="CX852" s="29"/>
      <c r="CY852" s="29"/>
      <c r="CZ852" s="29"/>
      <c r="DA852" s="29"/>
      <c r="DB852" s="29"/>
      <c r="DC852" s="29"/>
      <c r="DD852" s="29"/>
      <c r="DE852" s="29"/>
      <c r="DF852" s="29"/>
      <c r="DG852" s="31"/>
      <c r="DH852" s="29"/>
      <c r="DI852" s="29"/>
    </row>
    <row r="853" spans="1:113" ht="15.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30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30"/>
      <c r="AE853" s="29"/>
      <c r="AF853" s="29"/>
      <c r="AG853" s="29"/>
      <c r="AH853" s="29"/>
      <c r="AI853" s="29"/>
      <c r="AJ853" s="29"/>
      <c r="AK853" s="29"/>
      <c r="AL853" s="29"/>
      <c r="AM853" s="29"/>
      <c r="AN853" s="29"/>
      <c r="AO853" s="30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G853" s="29"/>
      <c r="BH853" s="29"/>
      <c r="BI853" s="29"/>
      <c r="BJ853" s="29"/>
      <c r="BK853" s="29"/>
      <c r="BL853" s="29"/>
      <c r="BM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X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L853" s="29"/>
      <c r="CM853" s="29"/>
      <c r="CN853" s="29"/>
      <c r="CO853" s="29"/>
      <c r="CP853" s="29"/>
      <c r="CQ853" s="29"/>
      <c r="CR853" s="29"/>
      <c r="CS853" s="29"/>
      <c r="CT853" s="29"/>
      <c r="CU853" s="29"/>
      <c r="CV853" s="29"/>
      <c r="CW853" s="29"/>
      <c r="CX853" s="29"/>
      <c r="CY853" s="29"/>
      <c r="CZ853" s="29"/>
      <c r="DA853" s="29"/>
      <c r="DB853" s="29"/>
      <c r="DC853" s="29"/>
      <c r="DD853" s="29"/>
      <c r="DE853" s="29"/>
      <c r="DF853" s="29"/>
      <c r="DG853" s="31"/>
      <c r="DH853" s="29"/>
      <c r="DI853" s="29"/>
    </row>
    <row r="854" spans="1:113" ht="15.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30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30"/>
      <c r="AE854" s="29"/>
      <c r="AF854" s="29"/>
      <c r="AG854" s="29"/>
      <c r="AH854" s="29"/>
      <c r="AI854" s="29"/>
      <c r="AJ854" s="29"/>
      <c r="AK854" s="29"/>
      <c r="AL854" s="29"/>
      <c r="AM854" s="29"/>
      <c r="AN854" s="29"/>
      <c r="AO854" s="30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G854" s="29"/>
      <c r="BH854" s="29"/>
      <c r="BI854" s="29"/>
      <c r="BJ854" s="29"/>
      <c r="BK854" s="29"/>
      <c r="BL854" s="29"/>
      <c r="BM854" s="29"/>
      <c r="BN854" s="29"/>
      <c r="BO854" s="29"/>
      <c r="BP854" s="29"/>
      <c r="BQ854" s="29"/>
      <c r="BR854" s="29"/>
      <c r="BS854" s="29"/>
      <c r="BT854" s="29"/>
      <c r="BU854" s="29"/>
      <c r="BV854" s="29"/>
      <c r="BW854" s="29"/>
      <c r="BX854" s="29"/>
      <c r="BY854" s="29"/>
      <c r="BZ854" s="29"/>
      <c r="CA854" s="29"/>
      <c r="CB854" s="29"/>
      <c r="CC854" s="29"/>
      <c r="CD854" s="29"/>
      <c r="CE854" s="29"/>
      <c r="CF854" s="29"/>
      <c r="CG854" s="29"/>
      <c r="CH854" s="29"/>
      <c r="CI854" s="29"/>
      <c r="CJ854" s="29"/>
      <c r="CK854" s="29"/>
      <c r="CL854" s="29"/>
      <c r="CM854" s="29"/>
      <c r="CN854" s="29"/>
      <c r="CO854" s="29"/>
      <c r="CP854" s="29"/>
      <c r="CQ854" s="29"/>
      <c r="CR854" s="29"/>
      <c r="CS854" s="29"/>
      <c r="CT854" s="29"/>
      <c r="CU854" s="29"/>
      <c r="CV854" s="29"/>
      <c r="CW854" s="29"/>
      <c r="CX854" s="29"/>
      <c r="CY854" s="29"/>
      <c r="CZ854" s="29"/>
      <c r="DA854" s="29"/>
      <c r="DB854" s="29"/>
      <c r="DC854" s="29"/>
      <c r="DD854" s="29"/>
      <c r="DE854" s="29"/>
      <c r="DF854" s="29"/>
      <c r="DG854" s="31"/>
      <c r="DH854" s="29"/>
      <c r="DI854" s="29"/>
    </row>
    <row r="855" spans="1:113" ht="15.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30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30"/>
      <c r="AE855" s="29"/>
      <c r="AF855" s="29"/>
      <c r="AG855" s="29"/>
      <c r="AH855" s="29"/>
      <c r="AI855" s="29"/>
      <c r="AJ855" s="29"/>
      <c r="AK855" s="29"/>
      <c r="AL855" s="29"/>
      <c r="AM855" s="29"/>
      <c r="AN855" s="29"/>
      <c r="AO855" s="30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G855" s="29"/>
      <c r="BH855" s="29"/>
      <c r="BI855" s="29"/>
      <c r="BJ855" s="29"/>
      <c r="BK855" s="29"/>
      <c r="BL855" s="29"/>
      <c r="BM855" s="29"/>
      <c r="BN855" s="29"/>
      <c r="BO855" s="29"/>
      <c r="BP855" s="29"/>
      <c r="BQ855" s="29"/>
      <c r="BR855" s="29"/>
      <c r="BS855" s="29"/>
      <c r="BT855" s="29"/>
      <c r="BU855" s="29"/>
      <c r="BV855" s="29"/>
      <c r="BW855" s="29"/>
      <c r="BX855" s="29"/>
      <c r="BY855" s="29"/>
      <c r="BZ855" s="29"/>
      <c r="CA855" s="29"/>
      <c r="CB855" s="29"/>
      <c r="CC855" s="29"/>
      <c r="CD855" s="29"/>
      <c r="CE855" s="29"/>
      <c r="CF855" s="29"/>
      <c r="CG855" s="29"/>
      <c r="CH855" s="29"/>
      <c r="CI855" s="29"/>
      <c r="CJ855" s="29"/>
      <c r="CK855" s="29"/>
      <c r="CL855" s="29"/>
      <c r="CM855" s="29"/>
      <c r="CN855" s="29"/>
      <c r="CO855" s="29"/>
      <c r="CP855" s="29"/>
      <c r="CQ855" s="29"/>
      <c r="CR855" s="29"/>
      <c r="CS855" s="29"/>
      <c r="CT855" s="29"/>
      <c r="CU855" s="29"/>
      <c r="CV855" s="29"/>
      <c r="CW855" s="29"/>
      <c r="CX855" s="29"/>
      <c r="CY855" s="29"/>
      <c r="CZ855" s="29"/>
      <c r="DA855" s="29"/>
      <c r="DB855" s="29"/>
      <c r="DC855" s="29"/>
      <c r="DD855" s="29"/>
      <c r="DE855" s="29"/>
      <c r="DF855" s="29"/>
      <c r="DG855" s="31"/>
      <c r="DH855" s="29"/>
      <c r="DI855" s="29"/>
    </row>
    <row r="856" spans="1:113" ht="15.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30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30"/>
      <c r="AE856" s="29"/>
      <c r="AF856" s="29"/>
      <c r="AG856" s="29"/>
      <c r="AH856" s="29"/>
      <c r="AI856" s="29"/>
      <c r="AJ856" s="29"/>
      <c r="AK856" s="29"/>
      <c r="AL856" s="29"/>
      <c r="AM856" s="29"/>
      <c r="AN856" s="29"/>
      <c r="AO856" s="30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G856" s="29"/>
      <c r="BH856" s="29"/>
      <c r="BI856" s="29"/>
      <c r="BJ856" s="29"/>
      <c r="BK856" s="29"/>
      <c r="BL856" s="29"/>
      <c r="BM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X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L856" s="29"/>
      <c r="CM856" s="29"/>
      <c r="CN856" s="29"/>
      <c r="CO856" s="29"/>
      <c r="CP856" s="29"/>
      <c r="CQ856" s="29"/>
      <c r="CR856" s="29"/>
      <c r="CS856" s="29"/>
      <c r="CT856" s="29"/>
      <c r="CU856" s="29"/>
      <c r="CV856" s="29"/>
      <c r="CW856" s="29"/>
      <c r="CX856" s="29"/>
      <c r="CY856" s="29"/>
      <c r="CZ856" s="29"/>
      <c r="DA856" s="29"/>
      <c r="DB856" s="29"/>
      <c r="DC856" s="29"/>
      <c r="DD856" s="29"/>
      <c r="DE856" s="29"/>
      <c r="DF856" s="29"/>
      <c r="DG856" s="31"/>
      <c r="DH856" s="29"/>
      <c r="DI856" s="29"/>
    </row>
    <row r="857" spans="1:113" ht="15.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30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30"/>
      <c r="AE857" s="29"/>
      <c r="AF857" s="29"/>
      <c r="AG857" s="29"/>
      <c r="AH857" s="29"/>
      <c r="AI857" s="29"/>
      <c r="AJ857" s="29"/>
      <c r="AK857" s="29"/>
      <c r="AL857" s="29"/>
      <c r="AM857" s="29"/>
      <c r="AN857" s="29"/>
      <c r="AO857" s="30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G857" s="29"/>
      <c r="BH857" s="29"/>
      <c r="BI857" s="29"/>
      <c r="BJ857" s="29"/>
      <c r="BK857" s="29"/>
      <c r="BL857" s="29"/>
      <c r="BM857" s="29"/>
      <c r="BN857" s="29"/>
      <c r="BO857" s="29"/>
      <c r="BP857" s="29"/>
      <c r="BQ857" s="29"/>
      <c r="BR857" s="29"/>
      <c r="BS857" s="29"/>
      <c r="BT857" s="29"/>
      <c r="BU857" s="29"/>
      <c r="BV857" s="29"/>
      <c r="BW857" s="29"/>
      <c r="BX857" s="29"/>
      <c r="BY857" s="29"/>
      <c r="BZ857" s="29"/>
      <c r="CA857" s="29"/>
      <c r="CB857" s="29"/>
      <c r="CC857" s="29"/>
      <c r="CD857" s="29"/>
      <c r="CE857" s="29"/>
      <c r="CF857" s="29"/>
      <c r="CG857" s="29"/>
      <c r="CH857" s="29"/>
      <c r="CI857" s="29"/>
      <c r="CJ857" s="29"/>
      <c r="CK857" s="29"/>
      <c r="CL857" s="29"/>
      <c r="CM857" s="29"/>
      <c r="CN857" s="29"/>
      <c r="CO857" s="29"/>
      <c r="CP857" s="29"/>
      <c r="CQ857" s="29"/>
      <c r="CR857" s="29"/>
      <c r="CS857" s="29"/>
      <c r="CT857" s="29"/>
      <c r="CU857" s="29"/>
      <c r="CV857" s="29"/>
      <c r="CW857" s="29"/>
      <c r="CX857" s="29"/>
      <c r="CY857" s="29"/>
      <c r="CZ857" s="29"/>
      <c r="DA857" s="29"/>
      <c r="DB857" s="29"/>
      <c r="DC857" s="29"/>
      <c r="DD857" s="29"/>
      <c r="DE857" s="29"/>
      <c r="DF857" s="29"/>
      <c r="DG857" s="31"/>
      <c r="DH857" s="29"/>
      <c r="DI857" s="29"/>
    </row>
    <row r="858" spans="1:113" ht="15.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30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30"/>
      <c r="AE858" s="29"/>
      <c r="AF858" s="29"/>
      <c r="AG858" s="29"/>
      <c r="AH858" s="29"/>
      <c r="AI858" s="29"/>
      <c r="AJ858" s="29"/>
      <c r="AK858" s="29"/>
      <c r="AL858" s="29"/>
      <c r="AM858" s="29"/>
      <c r="AN858" s="29"/>
      <c r="AO858" s="30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G858" s="29"/>
      <c r="BH858" s="29"/>
      <c r="BI858" s="29"/>
      <c r="BJ858" s="29"/>
      <c r="BK858" s="29"/>
      <c r="BL858" s="29"/>
      <c r="BM858" s="29"/>
      <c r="BN858" s="29"/>
      <c r="BO858" s="29"/>
      <c r="BP858" s="29"/>
      <c r="BQ858" s="29"/>
      <c r="BR858" s="29"/>
      <c r="BS858" s="29"/>
      <c r="BT858" s="29"/>
      <c r="BU858" s="29"/>
      <c r="BV858" s="29"/>
      <c r="BW858" s="29"/>
      <c r="BX858" s="29"/>
      <c r="BY858" s="29"/>
      <c r="BZ858" s="29"/>
      <c r="CA858" s="29"/>
      <c r="CB858" s="29"/>
      <c r="CC858" s="29"/>
      <c r="CD858" s="29"/>
      <c r="CE858" s="29"/>
      <c r="CF858" s="29"/>
      <c r="CG858" s="29"/>
      <c r="CH858" s="29"/>
      <c r="CI858" s="29"/>
      <c r="CJ858" s="29"/>
      <c r="CK858" s="29"/>
      <c r="CL858" s="29"/>
      <c r="CM858" s="29"/>
      <c r="CN858" s="29"/>
      <c r="CO858" s="29"/>
      <c r="CP858" s="29"/>
      <c r="CQ858" s="29"/>
      <c r="CR858" s="29"/>
      <c r="CS858" s="29"/>
      <c r="CT858" s="29"/>
      <c r="CU858" s="29"/>
      <c r="CV858" s="29"/>
      <c r="CW858" s="29"/>
      <c r="CX858" s="29"/>
      <c r="CY858" s="29"/>
      <c r="CZ858" s="29"/>
      <c r="DA858" s="29"/>
      <c r="DB858" s="29"/>
      <c r="DC858" s="29"/>
      <c r="DD858" s="29"/>
      <c r="DE858" s="29"/>
      <c r="DF858" s="29"/>
      <c r="DG858" s="31"/>
      <c r="DH858" s="29"/>
      <c r="DI858" s="29"/>
    </row>
    <row r="859" spans="1:113" ht="15.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30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30"/>
      <c r="AE859" s="29"/>
      <c r="AF859" s="29"/>
      <c r="AG859" s="29"/>
      <c r="AH859" s="29"/>
      <c r="AI859" s="29"/>
      <c r="AJ859" s="29"/>
      <c r="AK859" s="29"/>
      <c r="AL859" s="29"/>
      <c r="AM859" s="29"/>
      <c r="AN859" s="29"/>
      <c r="AO859" s="30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G859" s="29"/>
      <c r="BH859" s="29"/>
      <c r="BI859" s="29"/>
      <c r="BJ859" s="29"/>
      <c r="BK859" s="29"/>
      <c r="BL859" s="29"/>
      <c r="BM859" s="29"/>
      <c r="BN859" s="29"/>
      <c r="BO859" s="29"/>
      <c r="BP859" s="29"/>
      <c r="BQ859" s="29"/>
      <c r="BR859" s="29"/>
      <c r="BS859" s="29"/>
      <c r="BT859" s="29"/>
      <c r="BU859" s="29"/>
      <c r="BV859" s="29"/>
      <c r="BW859" s="29"/>
      <c r="BX859" s="29"/>
      <c r="BY859" s="29"/>
      <c r="BZ859" s="29"/>
      <c r="CA859" s="29"/>
      <c r="CB859" s="29"/>
      <c r="CC859" s="29"/>
      <c r="CD859" s="29"/>
      <c r="CE859" s="29"/>
      <c r="CF859" s="29"/>
      <c r="CG859" s="29"/>
      <c r="CH859" s="29"/>
      <c r="CI859" s="29"/>
      <c r="CJ859" s="29"/>
      <c r="CK859" s="29"/>
      <c r="CL859" s="29"/>
      <c r="CM859" s="29"/>
      <c r="CN859" s="29"/>
      <c r="CO859" s="29"/>
      <c r="CP859" s="29"/>
      <c r="CQ859" s="29"/>
      <c r="CR859" s="29"/>
      <c r="CS859" s="29"/>
      <c r="CT859" s="29"/>
      <c r="CU859" s="29"/>
      <c r="CV859" s="29"/>
      <c r="CW859" s="29"/>
      <c r="CX859" s="29"/>
      <c r="CY859" s="29"/>
      <c r="CZ859" s="29"/>
      <c r="DA859" s="29"/>
      <c r="DB859" s="29"/>
      <c r="DC859" s="29"/>
      <c r="DD859" s="29"/>
      <c r="DE859" s="29"/>
      <c r="DF859" s="29"/>
      <c r="DG859" s="31"/>
      <c r="DH859" s="29"/>
      <c r="DI859" s="29"/>
    </row>
    <row r="860" spans="1:113" ht="15.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30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30"/>
      <c r="AE860" s="29"/>
      <c r="AF860" s="29"/>
      <c r="AG860" s="29"/>
      <c r="AH860" s="29"/>
      <c r="AI860" s="29"/>
      <c r="AJ860" s="29"/>
      <c r="AK860" s="29"/>
      <c r="AL860" s="29"/>
      <c r="AM860" s="29"/>
      <c r="AN860" s="29"/>
      <c r="AO860" s="30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G860" s="29"/>
      <c r="BH860" s="29"/>
      <c r="BI860" s="29"/>
      <c r="BJ860" s="29"/>
      <c r="BK860" s="29"/>
      <c r="BL860" s="29"/>
      <c r="BM860" s="29"/>
      <c r="BN860" s="29"/>
      <c r="BO860" s="29"/>
      <c r="BP860" s="29"/>
      <c r="BQ860" s="29"/>
      <c r="BR860" s="29"/>
      <c r="BS860" s="29"/>
      <c r="BT860" s="29"/>
      <c r="BU860" s="29"/>
      <c r="BV860" s="29"/>
      <c r="BW860" s="29"/>
      <c r="BX860" s="29"/>
      <c r="BY860" s="29"/>
      <c r="BZ860" s="29"/>
      <c r="CA860" s="29"/>
      <c r="CB860" s="29"/>
      <c r="CC860" s="29"/>
      <c r="CD860" s="29"/>
      <c r="CE860" s="29"/>
      <c r="CF860" s="29"/>
      <c r="CG860" s="29"/>
      <c r="CH860" s="29"/>
      <c r="CI860" s="29"/>
      <c r="CJ860" s="29"/>
      <c r="CK860" s="29"/>
      <c r="CL860" s="29"/>
      <c r="CM860" s="29"/>
      <c r="CN860" s="29"/>
      <c r="CO860" s="29"/>
      <c r="CP860" s="29"/>
      <c r="CQ860" s="29"/>
      <c r="CR860" s="29"/>
      <c r="CS860" s="29"/>
      <c r="CT860" s="29"/>
      <c r="CU860" s="29"/>
      <c r="CV860" s="29"/>
      <c r="CW860" s="29"/>
      <c r="CX860" s="29"/>
      <c r="CY860" s="29"/>
      <c r="CZ860" s="29"/>
      <c r="DA860" s="29"/>
      <c r="DB860" s="29"/>
      <c r="DC860" s="29"/>
      <c r="DD860" s="29"/>
      <c r="DE860" s="29"/>
      <c r="DF860" s="29"/>
      <c r="DG860" s="31"/>
      <c r="DH860" s="29"/>
      <c r="DI860" s="29"/>
    </row>
    <row r="861" spans="1:113" ht="15.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30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30"/>
      <c r="AE861" s="29"/>
      <c r="AF861" s="29"/>
      <c r="AG861" s="29"/>
      <c r="AH861" s="29"/>
      <c r="AI861" s="29"/>
      <c r="AJ861" s="29"/>
      <c r="AK861" s="29"/>
      <c r="AL861" s="29"/>
      <c r="AM861" s="29"/>
      <c r="AN861" s="29"/>
      <c r="AO861" s="30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G861" s="29"/>
      <c r="BH861" s="29"/>
      <c r="BI861" s="29"/>
      <c r="BJ861" s="29"/>
      <c r="BK861" s="29"/>
      <c r="BL861" s="29"/>
      <c r="BM861" s="29"/>
      <c r="BN861" s="29"/>
      <c r="BO861" s="29"/>
      <c r="BP861" s="29"/>
      <c r="BQ861" s="29"/>
      <c r="BR861" s="29"/>
      <c r="BS861" s="29"/>
      <c r="BT861" s="29"/>
      <c r="BU861" s="29"/>
      <c r="BV861" s="29"/>
      <c r="BW861" s="29"/>
      <c r="BX861" s="29"/>
      <c r="BY861" s="29"/>
      <c r="BZ861" s="29"/>
      <c r="CA861" s="29"/>
      <c r="CB861" s="29"/>
      <c r="CC861" s="29"/>
      <c r="CD861" s="29"/>
      <c r="CE861" s="29"/>
      <c r="CF861" s="29"/>
      <c r="CG861" s="29"/>
      <c r="CH861" s="29"/>
      <c r="CI861" s="29"/>
      <c r="CJ861" s="29"/>
      <c r="CK861" s="29"/>
      <c r="CL861" s="29"/>
      <c r="CM861" s="29"/>
      <c r="CN861" s="29"/>
      <c r="CO861" s="29"/>
      <c r="CP861" s="29"/>
      <c r="CQ861" s="29"/>
      <c r="CR861" s="29"/>
      <c r="CS861" s="29"/>
      <c r="CT861" s="29"/>
      <c r="CU861" s="29"/>
      <c r="CV861" s="29"/>
      <c r="CW861" s="29"/>
      <c r="CX861" s="29"/>
      <c r="CY861" s="29"/>
      <c r="CZ861" s="29"/>
      <c r="DA861" s="29"/>
      <c r="DB861" s="29"/>
      <c r="DC861" s="29"/>
      <c r="DD861" s="29"/>
      <c r="DE861" s="29"/>
      <c r="DF861" s="29"/>
      <c r="DG861" s="31"/>
      <c r="DH861" s="29"/>
      <c r="DI861" s="29"/>
    </row>
    <row r="862" spans="1:113" ht="15.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30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30"/>
      <c r="AE862" s="29"/>
      <c r="AF862" s="29"/>
      <c r="AG862" s="29"/>
      <c r="AH862" s="29"/>
      <c r="AI862" s="29"/>
      <c r="AJ862" s="29"/>
      <c r="AK862" s="29"/>
      <c r="AL862" s="29"/>
      <c r="AM862" s="29"/>
      <c r="AN862" s="29"/>
      <c r="AO862" s="30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G862" s="29"/>
      <c r="BH862" s="29"/>
      <c r="BI862" s="29"/>
      <c r="BJ862" s="29"/>
      <c r="BK862" s="29"/>
      <c r="BL862" s="29"/>
      <c r="BM862" s="29"/>
      <c r="BN862" s="29"/>
      <c r="BO862" s="29"/>
      <c r="BP862" s="29"/>
      <c r="BQ862" s="29"/>
      <c r="BR862" s="29"/>
      <c r="BS862" s="29"/>
      <c r="BT862" s="29"/>
      <c r="BU862" s="29"/>
      <c r="BV862" s="29"/>
      <c r="BW862" s="29"/>
      <c r="BX862" s="29"/>
      <c r="BY862" s="29"/>
      <c r="BZ862" s="29"/>
      <c r="CA862" s="29"/>
      <c r="CB862" s="29"/>
      <c r="CC862" s="29"/>
      <c r="CD862" s="29"/>
      <c r="CE862" s="29"/>
      <c r="CF862" s="29"/>
      <c r="CG862" s="29"/>
      <c r="CH862" s="29"/>
      <c r="CI862" s="29"/>
      <c r="CJ862" s="29"/>
      <c r="CK862" s="29"/>
      <c r="CL862" s="29"/>
      <c r="CM862" s="29"/>
      <c r="CN862" s="29"/>
      <c r="CO862" s="29"/>
      <c r="CP862" s="29"/>
      <c r="CQ862" s="29"/>
      <c r="CR862" s="29"/>
      <c r="CS862" s="29"/>
      <c r="CT862" s="29"/>
      <c r="CU862" s="29"/>
      <c r="CV862" s="29"/>
      <c r="CW862" s="29"/>
      <c r="CX862" s="29"/>
      <c r="CY862" s="29"/>
      <c r="CZ862" s="29"/>
      <c r="DA862" s="29"/>
      <c r="DB862" s="29"/>
      <c r="DC862" s="29"/>
      <c r="DD862" s="29"/>
      <c r="DE862" s="29"/>
      <c r="DF862" s="29"/>
      <c r="DG862" s="31"/>
      <c r="DH862" s="29"/>
      <c r="DI862" s="29"/>
    </row>
    <row r="863" spans="1:113" ht="15.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30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30"/>
      <c r="AE863" s="29"/>
      <c r="AF863" s="29"/>
      <c r="AG863" s="29"/>
      <c r="AH863" s="29"/>
      <c r="AI863" s="29"/>
      <c r="AJ863" s="29"/>
      <c r="AK863" s="29"/>
      <c r="AL863" s="29"/>
      <c r="AM863" s="29"/>
      <c r="AN863" s="29"/>
      <c r="AO863" s="30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G863" s="29"/>
      <c r="BH863" s="29"/>
      <c r="BI863" s="29"/>
      <c r="BJ863" s="29"/>
      <c r="BK863" s="29"/>
      <c r="BL863" s="29"/>
      <c r="BM863" s="29"/>
      <c r="BN863" s="29"/>
      <c r="BO863" s="29"/>
      <c r="BP863" s="29"/>
      <c r="BQ863" s="29"/>
      <c r="BR863" s="29"/>
      <c r="BS863" s="29"/>
      <c r="BT863" s="29"/>
      <c r="BU863" s="29"/>
      <c r="BV863" s="29"/>
      <c r="BW863" s="29"/>
      <c r="BX863" s="29"/>
      <c r="BY863" s="29"/>
      <c r="BZ863" s="29"/>
      <c r="CA863" s="29"/>
      <c r="CB863" s="29"/>
      <c r="CC863" s="29"/>
      <c r="CD863" s="29"/>
      <c r="CE863" s="29"/>
      <c r="CF863" s="29"/>
      <c r="CG863" s="29"/>
      <c r="CH863" s="29"/>
      <c r="CI863" s="29"/>
      <c r="CJ863" s="29"/>
      <c r="CK863" s="29"/>
      <c r="CL863" s="29"/>
      <c r="CM863" s="29"/>
      <c r="CN863" s="29"/>
      <c r="CO863" s="29"/>
      <c r="CP863" s="29"/>
      <c r="CQ863" s="29"/>
      <c r="CR863" s="29"/>
      <c r="CS863" s="29"/>
      <c r="CT863" s="29"/>
      <c r="CU863" s="29"/>
      <c r="CV863" s="29"/>
      <c r="CW863" s="29"/>
      <c r="CX863" s="29"/>
      <c r="CY863" s="29"/>
      <c r="CZ863" s="29"/>
      <c r="DA863" s="29"/>
      <c r="DB863" s="29"/>
      <c r="DC863" s="29"/>
      <c r="DD863" s="29"/>
      <c r="DE863" s="29"/>
      <c r="DF863" s="29"/>
      <c r="DG863" s="31"/>
      <c r="DH863" s="29"/>
      <c r="DI863" s="29"/>
    </row>
    <row r="864" spans="1:113" ht="15.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30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30"/>
      <c r="AE864" s="29"/>
      <c r="AF864" s="29"/>
      <c r="AG864" s="29"/>
      <c r="AH864" s="29"/>
      <c r="AI864" s="29"/>
      <c r="AJ864" s="29"/>
      <c r="AK864" s="29"/>
      <c r="AL864" s="29"/>
      <c r="AM864" s="29"/>
      <c r="AN864" s="29"/>
      <c r="AO864" s="30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G864" s="29"/>
      <c r="BH864" s="29"/>
      <c r="BI864" s="29"/>
      <c r="BJ864" s="29"/>
      <c r="BK864" s="29"/>
      <c r="BL864" s="29"/>
      <c r="BM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X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L864" s="29"/>
      <c r="CM864" s="29"/>
      <c r="CN864" s="29"/>
      <c r="CO864" s="29"/>
      <c r="CP864" s="29"/>
      <c r="CQ864" s="29"/>
      <c r="CR864" s="29"/>
      <c r="CS864" s="29"/>
      <c r="CT864" s="29"/>
      <c r="CU864" s="29"/>
      <c r="CV864" s="29"/>
      <c r="CW864" s="29"/>
      <c r="CX864" s="29"/>
      <c r="CY864" s="29"/>
      <c r="CZ864" s="29"/>
      <c r="DA864" s="29"/>
      <c r="DB864" s="29"/>
      <c r="DC864" s="29"/>
      <c r="DD864" s="29"/>
      <c r="DE864" s="29"/>
      <c r="DF864" s="29"/>
      <c r="DG864" s="31"/>
      <c r="DH864" s="29"/>
      <c r="DI864" s="29"/>
    </row>
    <row r="865" spans="1:113" ht="15.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30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30"/>
      <c r="AE865" s="29"/>
      <c r="AF865" s="29"/>
      <c r="AG865" s="29"/>
      <c r="AH865" s="29"/>
      <c r="AI865" s="29"/>
      <c r="AJ865" s="29"/>
      <c r="AK865" s="29"/>
      <c r="AL865" s="29"/>
      <c r="AM865" s="29"/>
      <c r="AN865" s="29"/>
      <c r="AO865" s="30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G865" s="29"/>
      <c r="BH865" s="29"/>
      <c r="BI865" s="29"/>
      <c r="BJ865" s="29"/>
      <c r="BK865" s="29"/>
      <c r="BL865" s="29"/>
      <c r="BM865" s="29"/>
      <c r="BN865" s="29"/>
      <c r="BO865" s="29"/>
      <c r="BP865" s="29"/>
      <c r="BQ865" s="29"/>
      <c r="BR865" s="29"/>
      <c r="BS865" s="29"/>
      <c r="BT865" s="29"/>
      <c r="BU865" s="29"/>
      <c r="BV865" s="29"/>
      <c r="BW865" s="29"/>
      <c r="BX865" s="29"/>
      <c r="BY865" s="29"/>
      <c r="BZ865" s="29"/>
      <c r="CA865" s="29"/>
      <c r="CB865" s="29"/>
      <c r="CC865" s="29"/>
      <c r="CD865" s="29"/>
      <c r="CE865" s="29"/>
      <c r="CF865" s="29"/>
      <c r="CG865" s="29"/>
      <c r="CH865" s="29"/>
      <c r="CI865" s="29"/>
      <c r="CJ865" s="29"/>
      <c r="CK865" s="29"/>
      <c r="CL865" s="29"/>
      <c r="CM865" s="29"/>
      <c r="CN865" s="29"/>
      <c r="CO865" s="29"/>
      <c r="CP865" s="29"/>
      <c r="CQ865" s="29"/>
      <c r="CR865" s="29"/>
      <c r="CS865" s="29"/>
      <c r="CT865" s="29"/>
      <c r="CU865" s="29"/>
      <c r="CV865" s="29"/>
      <c r="CW865" s="29"/>
      <c r="CX865" s="29"/>
      <c r="CY865" s="29"/>
      <c r="CZ865" s="29"/>
      <c r="DA865" s="29"/>
      <c r="DB865" s="29"/>
      <c r="DC865" s="29"/>
      <c r="DD865" s="29"/>
      <c r="DE865" s="29"/>
      <c r="DF865" s="29"/>
      <c r="DG865" s="31"/>
      <c r="DH865" s="29"/>
      <c r="DI865" s="29"/>
    </row>
    <row r="866" spans="1:113" ht="15.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30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30"/>
      <c r="AE866" s="29"/>
      <c r="AF866" s="29"/>
      <c r="AG866" s="29"/>
      <c r="AH866" s="29"/>
      <c r="AI866" s="29"/>
      <c r="AJ866" s="29"/>
      <c r="AK866" s="29"/>
      <c r="AL866" s="29"/>
      <c r="AM866" s="29"/>
      <c r="AN866" s="29"/>
      <c r="AO866" s="30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G866" s="29"/>
      <c r="BH866" s="29"/>
      <c r="BI866" s="29"/>
      <c r="BJ866" s="29"/>
      <c r="BK866" s="29"/>
      <c r="BL866" s="29"/>
      <c r="BM866" s="29"/>
      <c r="BN866" s="29"/>
      <c r="BO866" s="29"/>
      <c r="BP866" s="29"/>
      <c r="BQ866" s="29"/>
      <c r="BR866" s="29"/>
      <c r="BS866" s="29"/>
      <c r="BT866" s="29"/>
      <c r="BU866" s="29"/>
      <c r="BV866" s="29"/>
      <c r="BW866" s="29"/>
      <c r="BX866" s="29"/>
      <c r="BY866" s="29"/>
      <c r="BZ866" s="29"/>
      <c r="CA866" s="29"/>
      <c r="CB866" s="29"/>
      <c r="CC866" s="29"/>
      <c r="CD866" s="29"/>
      <c r="CE866" s="29"/>
      <c r="CF866" s="29"/>
      <c r="CG866" s="29"/>
      <c r="CH866" s="29"/>
      <c r="CI866" s="29"/>
      <c r="CJ866" s="29"/>
      <c r="CK866" s="29"/>
      <c r="CL866" s="29"/>
      <c r="CM866" s="29"/>
      <c r="CN866" s="29"/>
      <c r="CO866" s="29"/>
      <c r="CP866" s="29"/>
      <c r="CQ866" s="29"/>
      <c r="CR866" s="29"/>
      <c r="CS866" s="29"/>
      <c r="CT866" s="29"/>
      <c r="CU866" s="29"/>
      <c r="CV866" s="29"/>
      <c r="CW866" s="29"/>
      <c r="CX866" s="29"/>
      <c r="CY866" s="29"/>
      <c r="CZ866" s="29"/>
      <c r="DA866" s="29"/>
      <c r="DB866" s="29"/>
      <c r="DC866" s="29"/>
      <c r="DD866" s="29"/>
      <c r="DE866" s="29"/>
      <c r="DF866" s="29"/>
      <c r="DG866" s="31"/>
      <c r="DH866" s="29"/>
      <c r="DI866" s="29"/>
    </row>
    <row r="867" spans="1:113" ht="15.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30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30"/>
      <c r="AE867" s="29"/>
      <c r="AF867" s="29"/>
      <c r="AG867" s="29"/>
      <c r="AH867" s="29"/>
      <c r="AI867" s="29"/>
      <c r="AJ867" s="29"/>
      <c r="AK867" s="29"/>
      <c r="AL867" s="29"/>
      <c r="AM867" s="29"/>
      <c r="AN867" s="29"/>
      <c r="AO867" s="30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G867" s="29"/>
      <c r="BH867" s="29"/>
      <c r="BI867" s="29"/>
      <c r="BJ867" s="29"/>
      <c r="BK867" s="29"/>
      <c r="BL867" s="29"/>
      <c r="BM867" s="29"/>
      <c r="BN867" s="29"/>
      <c r="BO867" s="29"/>
      <c r="BP867" s="29"/>
      <c r="BQ867" s="29"/>
      <c r="BR867" s="29"/>
      <c r="BS867" s="29"/>
      <c r="BT867" s="29"/>
      <c r="BU867" s="29"/>
      <c r="BV867" s="29"/>
      <c r="BW867" s="29"/>
      <c r="BX867" s="29"/>
      <c r="BY867" s="29"/>
      <c r="BZ867" s="29"/>
      <c r="CA867" s="29"/>
      <c r="CB867" s="29"/>
      <c r="CC867" s="29"/>
      <c r="CD867" s="29"/>
      <c r="CE867" s="29"/>
      <c r="CF867" s="29"/>
      <c r="CG867" s="29"/>
      <c r="CH867" s="29"/>
      <c r="CI867" s="29"/>
      <c r="CJ867" s="29"/>
      <c r="CK867" s="29"/>
      <c r="CL867" s="29"/>
      <c r="CM867" s="29"/>
      <c r="CN867" s="29"/>
      <c r="CO867" s="29"/>
      <c r="CP867" s="29"/>
      <c r="CQ867" s="29"/>
      <c r="CR867" s="29"/>
      <c r="CS867" s="29"/>
      <c r="CT867" s="29"/>
      <c r="CU867" s="29"/>
      <c r="CV867" s="29"/>
      <c r="CW867" s="29"/>
      <c r="CX867" s="29"/>
      <c r="CY867" s="29"/>
      <c r="CZ867" s="29"/>
      <c r="DA867" s="29"/>
      <c r="DB867" s="29"/>
      <c r="DC867" s="29"/>
      <c r="DD867" s="29"/>
      <c r="DE867" s="29"/>
      <c r="DF867" s="29"/>
      <c r="DG867" s="31"/>
      <c r="DH867" s="29"/>
      <c r="DI867" s="29"/>
    </row>
    <row r="868" spans="1:113" ht="15.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30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30"/>
      <c r="AE868" s="29"/>
      <c r="AF868" s="29"/>
      <c r="AG868" s="29"/>
      <c r="AH868" s="29"/>
      <c r="AI868" s="29"/>
      <c r="AJ868" s="29"/>
      <c r="AK868" s="29"/>
      <c r="AL868" s="29"/>
      <c r="AM868" s="29"/>
      <c r="AN868" s="29"/>
      <c r="AO868" s="30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G868" s="29"/>
      <c r="BH868" s="29"/>
      <c r="BI868" s="29"/>
      <c r="BJ868" s="29"/>
      <c r="BK868" s="29"/>
      <c r="BL868" s="29"/>
      <c r="BM868" s="29"/>
      <c r="BN868" s="29"/>
      <c r="BO868" s="29"/>
      <c r="BP868" s="29"/>
      <c r="BQ868" s="29"/>
      <c r="BR868" s="29"/>
      <c r="BS868" s="29"/>
      <c r="BT868" s="29"/>
      <c r="BU868" s="29"/>
      <c r="BV868" s="29"/>
      <c r="BW868" s="29"/>
      <c r="BX868" s="29"/>
      <c r="BY868" s="29"/>
      <c r="BZ868" s="29"/>
      <c r="CA868" s="29"/>
      <c r="CB868" s="29"/>
      <c r="CC868" s="29"/>
      <c r="CD868" s="29"/>
      <c r="CE868" s="29"/>
      <c r="CF868" s="29"/>
      <c r="CG868" s="29"/>
      <c r="CH868" s="29"/>
      <c r="CI868" s="29"/>
      <c r="CJ868" s="29"/>
      <c r="CK868" s="29"/>
      <c r="CL868" s="29"/>
      <c r="CM868" s="29"/>
      <c r="CN868" s="29"/>
      <c r="CO868" s="29"/>
      <c r="CP868" s="29"/>
      <c r="CQ868" s="29"/>
      <c r="CR868" s="29"/>
      <c r="CS868" s="29"/>
      <c r="CT868" s="29"/>
      <c r="CU868" s="29"/>
      <c r="CV868" s="29"/>
      <c r="CW868" s="29"/>
      <c r="CX868" s="29"/>
      <c r="CY868" s="29"/>
      <c r="CZ868" s="29"/>
      <c r="DA868" s="29"/>
      <c r="DB868" s="29"/>
      <c r="DC868" s="29"/>
      <c r="DD868" s="29"/>
      <c r="DE868" s="29"/>
      <c r="DF868" s="29"/>
      <c r="DG868" s="31"/>
      <c r="DH868" s="29"/>
      <c r="DI868" s="29"/>
    </row>
    <row r="869" spans="1:113" ht="15.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30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30"/>
      <c r="AE869" s="29"/>
      <c r="AF869" s="29"/>
      <c r="AG869" s="29"/>
      <c r="AH869" s="29"/>
      <c r="AI869" s="29"/>
      <c r="AJ869" s="29"/>
      <c r="AK869" s="29"/>
      <c r="AL869" s="29"/>
      <c r="AM869" s="29"/>
      <c r="AN869" s="29"/>
      <c r="AO869" s="30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G869" s="29"/>
      <c r="BH869" s="29"/>
      <c r="BI869" s="29"/>
      <c r="BJ869" s="29"/>
      <c r="BK869" s="29"/>
      <c r="BL869" s="29"/>
      <c r="BM869" s="29"/>
      <c r="BN869" s="29"/>
      <c r="BO869" s="29"/>
      <c r="BP869" s="29"/>
      <c r="BQ869" s="29"/>
      <c r="BR869" s="29"/>
      <c r="BS869" s="29"/>
      <c r="BT869" s="29"/>
      <c r="BU869" s="29"/>
      <c r="BV869" s="29"/>
      <c r="BW869" s="29"/>
      <c r="BX869" s="29"/>
      <c r="BY869" s="29"/>
      <c r="BZ869" s="29"/>
      <c r="CA869" s="29"/>
      <c r="CB869" s="29"/>
      <c r="CC869" s="29"/>
      <c r="CD869" s="29"/>
      <c r="CE869" s="29"/>
      <c r="CF869" s="29"/>
      <c r="CG869" s="29"/>
      <c r="CH869" s="29"/>
      <c r="CI869" s="29"/>
      <c r="CJ869" s="29"/>
      <c r="CK869" s="29"/>
      <c r="CL869" s="29"/>
      <c r="CM869" s="29"/>
      <c r="CN869" s="29"/>
      <c r="CO869" s="29"/>
      <c r="CP869" s="29"/>
      <c r="CQ869" s="29"/>
      <c r="CR869" s="29"/>
      <c r="CS869" s="29"/>
      <c r="CT869" s="29"/>
      <c r="CU869" s="29"/>
      <c r="CV869" s="29"/>
      <c r="CW869" s="29"/>
      <c r="CX869" s="29"/>
      <c r="CY869" s="29"/>
      <c r="CZ869" s="29"/>
      <c r="DA869" s="29"/>
      <c r="DB869" s="29"/>
      <c r="DC869" s="29"/>
      <c r="DD869" s="29"/>
      <c r="DE869" s="29"/>
      <c r="DF869" s="29"/>
      <c r="DG869" s="31"/>
      <c r="DH869" s="29"/>
      <c r="DI869" s="29"/>
    </row>
    <row r="870" spans="1:113" ht="15.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30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30"/>
      <c r="AE870" s="29"/>
      <c r="AF870" s="29"/>
      <c r="AG870" s="29"/>
      <c r="AH870" s="29"/>
      <c r="AI870" s="29"/>
      <c r="AJ870" s="29"/>
      <c r="AK870" s="29"/>
      <c r="AL870" s="29"/>
      <c r="AM870" s="29"/>
      <c r="AN870" s="29"/>
      <c r="AO870" s="30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G870" s="29"/>
      <c r="BH870" s="29"/>
      <c r="BI870" s="29"/>
      <c r="BJ870" s="29"/>
      <c r="BK870" s="29"/>
      <c r="BL870" s="29"/>
      <c r="BM870" s="29"/>
      <c r="BN870" s="29"/>
      <c r="BO870" s="29"/>
      <c r="BP870" s="29"/>
      <c r="BQ870" s="29"/>
      <c r="BR870" s="29"/>
      <c r="BS870" s="29"/>
      <c r="BT870" s="29"/>
      <c r="BU870" s="29"/>
      <c r="BV870" s="29"/>
      <c r="BW870" s="29"/>
      <c r="BX870" s="29"/>
      <c r="BY870" s="29"/>
      <c r="BZ870" s="29"/>
      <c r="CA870" s="29"/>
      <c r="CB870" s="29"/>
      <c r="CC870" s="29"/>
      <c r="CD870" s="29"/>
      <c r="CE870" s="29"/>
      <c r="CF870" s="29"/>
      <c r="CG870" s="29"/>
      <c r="CH870" s="29"/>
      <c r="CI870" s="29"/>
      <c r="CJ870" s="29"/>
      <c r="CK870" s="29"/>
      <c r="CL870" s="29"/>
      <c r="CM870" s="29"/>
      <c r="CN870" s="29"/>
      <c r="CO870" s="29"/>
      <c r="CP870" s="29"/>
      <c r="CQ870" s="29"/>
      <c r="CR870" s="29"/>
      <c r="CS870" s="29"/>
      <c r="CT870" s="29"/>
      <c r="CU870" s="29"/>
      <c r="CV870" s="29"/>
      <c r="CW870" s="29"/>
      <c r="CX870" s="29"/>
      <c r="CY870" s="29"/>
      <c r="CZ870" s="29"/>
      <c r="DA870" s="29"/>
      <c r="DB870" s="29"/>
      <c r="DC870" s="29"/>
      <c r="DD870" s="29"/>
      <c r="DE870" s="29"/>
      <c r="DF870" s="29"/>
      <c r="DG870" s="31"/>
      <c r="DH870" s="29"/>
      <c r="DI870" s="29"/>
    </row>
    <row r="871" spans="1:113" ht="15.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30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30"/>
      <c r="AE871" s="29"/>
      <c r="AF871" s="29"/>
      <c r="AG871" s="29"/>
      <c r="AH871" s="29"/>
      <c r="AI871" s="29"/>
      <c r="AJ871" s="29"/>
      <c r="AK871" s="29"/>
      <c r="AL871" s="29"/>
      <c r="AM871" s="29"/>
      <c r="AN871" s="29"/>
      <c r="AO871" s="30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G871" s="29"/>
      <c r="BH871" s="29"/>
      <c r="BI871" s="29"/>
      <c r="BJ871" s="29"/>
      <c r="BK871" s="29"/>
      <c r="BL871" s="29"/>
      <c r="BM871" s="29"/>
      <c r="BN871" s="29"/>
      <c r="BO871" s="29"/>
      <c r="BP871" s="29"/>
      <c r="BQ871" s="29"/>
      <c r="BR871" s="29"/>
      <c r="BS871" s="29"/>
      <c r="BT871" s="29"/>
      <c r="BU871" s="29"/>
      <c r="BV871" s="29"/>
      <c r="BW871" s="29"/>
      <c r="BX871" s="29"/>
      <c r="BY871" s="29"/>
      <c r="BZ871" s="29"/>
      <c r="CA871" s="29"/>
      <c r="CB871" s="29"/>
      <c r="CC871" s="29"/>
      <c r="CD871" s="29"/>
      <c r="CE871" s="29"/>
      <c r="CF871" s="29"/>
      <c r="CG871" s="29"/>
      <c r="CH871" s="29"/>
      <c r="CI871" s="29"/>
      <c r="CJ871" s="29"/>
      <c r="CK871" s="29"/>
      <c r="CL871" s="29"/>
      <c r="CM871" s="29"/>
      <c r="CN871" s="29"/>
      <c r="CO871" s="29"/>
      <c r="CP871" s="29"/>
      <c r="CQ871" s="29"/>
      <c r="CR871" s="29"/>
      <c r="CS871" s="29"/>
      <c r="CT871" s="29"/>
      <c r="CU871" s="29"/>
      <c r="CV871" s="29"/>
      <c r="CW871" s="29"/>
      <c r="CX871" s="29"/>
      <c r="CY871" s="29"/>
      <c r="CZ871" s="29"/>
      <c r="DA871" s="29"/>
      <c r="DB871" s="29"/>
      <c r="DC871" s="29"/>
      <c r="DD871" s="29"/>
      <c r="DE871" s="29"/>
      <c r="DF871" s="29"/>
      <c r="DG871" s="31"/>
      <c r="DH871" s="29"/>
      <c r="DI871" s="29"/>
    </row>
    <row r="872" spans="1:113" ht="15.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30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30"/>
      <c r="AE872" s="29"/>
      <c r="AF872" s="29"/>
      <c r="AG872" s="29"/>
      <c r="AH872" s="29"/>
      <c r="AI872" s="29"/>
      <c r="AJ872" s="29"/>
      <c r="AK872" s="29"/>
      <c r="AL872" s="29"/>
      <c r="AM872" s="29"/>
      <c r="AN872" s="29"/>
      <c r="AO872" s="30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G872" s="29"/>
      <c r="BH872" s="29"/>
      <c r="BI872" s="29"/>
      <c r="BJ872" s="29"/>
      <c r="BK872" s="29"/>
      <c r="BL872" s="29"/>
      <c r="BM872" s="29"/>
      <c r="BN872" s="29"/>
      <c r="BO872" s="29"/>
      <c r="BP872" s="29"/>
      <c r="BQ872" s="29"/>
      <c r="BR872" s="29"/>
      <c r="BS872" s="29"/>
      <c r="BT872" s="29"/>
      <c r="BU872" s="29"/>
      <c r="BV872" s="29"/>
      <c r="BW872" s="29"/>
      <c r="BX872" s="29"/>
      <c r="BY872" s="29"/>
      <c r="BZ872" s="29"/>
      <c r="CA872" s="29"/>
      <c r="CB872" s="29"/>
      <c r="CC872" s="29"/>
      <c r="CD872" s="29"/>
      <c r="CE872" s="29"/>
      <c r="CF872" s="29"/>
      <c r="CG872" s="29"/>
      <c r="CH872" s="29"/>
      <c r="CI872" s="29"/>
      <c r="CJ872" s="29"/>
      <c r="CK872" s="29"/>
      <c r="CL872" s="29"/>
      <c r="CM872" s="29"/>
      <c r="CN872" s="29"/>
      <c r="CO872" s="29"/>
      <c r="CP872" s="29"/>
      <c r="CQ872" s="29"/>
      <c r="CR872" s="29"/>
      <c r="CS872" s="29"/>
      <c r="CT872" s="29"/>
      <c r="CU872" s="29"/>
      <c r="CV872" s="29"/>
      <c r="CW872" s="29"/>
      <c r="CX872" s="29"/>
      <c r="CY872" s="29"/>
      <c r="CZ872" s="29"/>
      <c r="DA872" s="29"/>
      <c r="DB872" s="29"/>
      <c r="DC872" s="29"/>
      <c r="DD872" s="29"/>
      <c r="DE872" s="29"/>
      <c r="DF872" s="29"/>
      <c r="DG872" s="31"/>
      <c r="DH872" s="29"/>
      <c r="DI872" s="29"/>
    </row>
    <row r="873" spans="1:113" ht="15.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30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30"/>
      <c r="AE873" s="29"/>
      <c r="AF873" s="29"/>
      <c r="AG873" s="29"/>
      <c r="AH873" s="29"/>
      <c r="AI873" s="29"/>
      <c r="AJ873" s="29"/>
      <c r="AK873" s="29"/>
      <c r="AL873" s="29"/>
      <c r="AM873" s="29"/>
      <c r="AN873" s="29"/>
      <c r="AO873" s="30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G873" s="29"/>
      <c r="BH873" s="29"/>
      <c r="BI873" s="29"/>
      <c r="BJ873" s="29"/>
      <c r="BK873" s="29"/>
      <c r="BL873" s="29"/>
      <c r="BM873" s="29"/>
      <c r="BN873" s="29"/>
      <c r="BO873" s="29"/>
      <c r="BP873" s="29"/>
      <c r="BQ873" s="29"/>
      <c r="BR873" s="29"/>
      <c r="BS873" s="29"/>
      <c r="BT873" s="29"/>
      <c r="BU873" s="29"/>
      <c r="BV873" s="29"/>
      <c r="BW873" s="29"/>
      <c r="BX873" s="29"/>
      <c r="BY873" s="29"/>
      <c r="BZ873" s="29"/>
      <c r="CA873" s="29"/>
      <c r="CB873" s="29"/>
      <c r="CC873" s="29"/>
      <c r="CD873" s="29"/>
      <c r="CE873" s="29"/>
      <c r="CF873" s="29"/>
      <c r="CG873" s="29"/>
      <c r="CH873" s="29"/>
      <c r="CI873" s="29"/>
      <c r="CJ873" s="29"/>
      <c r="CK873" s="29"/>
      <c r="CL873" s="29"/>
      <c r="CM873" s="29"/>
      <c r="CN873" s="29"/>
      <c r="CO873" s="29"/>
      <c r="CP873" s="29"/>
      <c r="CQ873" s="29"/>
      <c r="CR873" s="29"/>
      <c r="CS873" s="29"/>
      <c r="CT873" s="29"/>
      <c r="CU873" s="29"/>
      <c r="CV873" s="29"/>
      <c r="CW873" s="29"/>
      <c r="CX873" s="29"/>
      <c r="CY873" s="29"/>
      <c r="CZ873" s="29"/>
      <c r="DA873" s="29"/>
      <c r="DB873" s="29"/>
      <c r="DC873" s="29"/>
      <c r="DD873" s="29"/>
      <c r="DE873" s="29"/>
      <c r="DF873" s="29"/>
      <c r="DG873" s="31"/>
      <c r="DH873" s="29"/>
      <c r="DI873" s="29"/>
    </row>
    <row r="874" spans="1:113" ht="15.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30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30"/>
      <c r="AE874" s="29"/>
      <c r="AF874" s="29"/>
      <c r="AG874" s="29"/>
      <c r="AH874" s="29"/>
      <c r="AI874" s="29"/>
      <c r="AJ874" s="29"/>
      <c r="AK874" s="29"/>
      <c r="AL874" s="29"/>
      <c r="AM874" s="29"/>
      <c r="AN874" s="29"/>
      <c r="AO874" s="30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G874" s="29"/>
      <c r="BH874" s="29"/>
      <c r="BI874" s="29"/>
      <c r="BJ874" s="29"/>
      <c r="BK874" s="29"/>
      <c r="BL874" s="29"/>
      <c r="BM874" s="29"/>
      <c r="BN874" s="29"/>
      <c r="BO874" s="29"/>
      <c r="BP874" s="29"/>
      <c r="BQ874" s="29"/>
      <c r="BR874" s="29"/>
      <c r="BS874" s="29"/>
      <c r="BT874" s="29"/>
      <c r="BU874" s="29"/>
      <c r="BV874" s="29"/>
      <c r="BW874" s="29"/>
      <c r="BX874" s="29"/>
      <c r="BY874" s="29"/>
      <c r="BZ874" s="29"/>
      <c r="CA874" s="29"/>
      <c r="CB874" s="29"/>
      <c r="CC874" s="29"/>
      <c r="CD874" s="29"/>
      <c r="CE874" s="29"/>
      <c r="CF874" s="29"/>
      <c r="CG874" s="29"/>
      <c r="CH874" s="29"/>
      <c r="CI874" s="29"/>
      <c r="CJ874" s="29"/>
      <c r="CK874" s="29"/>
      <c r="CL874" s="29"/>
      <c r="CM874" s="29"/>
      <c r="CN874" s="29"/>
      <c r="CO874" s="29"/>
      <c r="CP874" s="29"/>
      <c r="CQ874" s="29"/>
      <c r="CR874" s="29"/>
      <c r="CS874" s="29"/>
      <c r="CT874" s="29"/>
      <c r="CU874" s="29"/>
      <c r="CV874" s="29"/>
      <c r="CW874" s="29"/>
      <c r="CX874" s="29"/>
      <c r="CY874" s="29"/>
      <c r="CZ874" s="29"/>
      <c r="DA874" s="29"/>
      <c r="DB874" s="29"/>
      <c r="DC874" s="29"/>
      <c r="DD874" s="29"/>
      <c r="DE874" s="29"/>
      <c r="DF874" s="29"/>
      <c r="DG874" s="31"/>
      <c r="DH874" s="29"/>
      <c r="DI874" s="29"/>
    </row>
    <row r="875" spans="1:113" ht="15.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30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30"/>
      <c r="AE875" s="29"/>
      <c r="AF875" s="29"/>
      <c r="AG875" s="29"/>
      <c r="AH875" s="29"/>
      <c r="AI875" s="29"/>
      <c r="AJ875" s="29"/>
      <c r="AK875" s="29"/>
      <c r="AL875" s="29"/>
      <c r="AM875" s="29"/>
      <c r="AN875" s="29"/>
      <c r="AO875" s="30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G875" s="29"/>
      <c r="BH875" s="29"/>
      <c r="BI875" s="29"/>
      <c r="BJ875" s="29"/>
      <c r="BK875" s="29"/>
      <c r="BL875" s="29"/>
      <c r="BM875" s="29"/>
      <c r="BN875" s="29"/>
      <c r="BO875" s="29"/>
      <c r="BP875" s="29"/>
      <c r="BQ875" s="29"/>
      <c r="BR875" s="29"/>
      <c r="BS875" s="29"/>
      <c r="BT875" s="29"/>
      <c r="BU875" s="29"/>
      <c r="BV875" s="29"/>
      <c r="BW875" s="29"/>
      <c r="BX875" s="29"/>
      <c r="BY875" s="29"/>
      <c r="BZ875" s="29"/>
      <c r="CA875" s="29"/>
      <c r="CB875" s="29"/>
      <c r="CC875" s="29"/>
      <c r="CD875" s="29"/>
      <c r="CE875" s="29"/>
      <c r="CF875" s="29"/>
      <c r="CG875" s="29"/>
      <c r="CH875" s="29"/>
      <c r="CI875" s="29"/>
      <c r="CJ875" s="29"/>
      <c r="CK875" s="29"/>
      <c r="CL875" s="29"/>
      <c r="CM875" s="29"/>
      <c r="CN875" s="29"/>
      <c r="CO875" s="29"/>
      <c r="CP875" s="29"/>
      <c r="CQ875" s="29"/>
      <c r="CR875" s="29"/>
      <c r="CS875" s="29"/>
      <c r="CT875" s="29"/>
      <c r="CU875" s="29"/>
      <c r="CV875" s="29"/>
      <c r="CW875" s="29"/>
      <c r="CX875" s="29"/>
      <c r="CY875" s="29"/>
      <c r="CZ875" s="29"/>
      <c r="DA875" s="29"/>
      <c r="DB875" s="29"/>
      <c r="DC875" s="29"/>
      <c r="DD875" s="29"/>
      <c r="DE875" s="29"/>
      <c r="DF875" s="29"/>
      <c r="DG875" s="31"/>
      <c r="DH875" s="29"/>
      <c r="DI875" s="29"/>
    </row>
    <row r="876" spans="1:113" ht="15.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30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30"/>
      <c r="AE876" s="29"/>
      <c r="AF876" s="29"/>
      <c r="AG876" s="29"/>
      <c r="AH876" s="29"/>
      <c r="AI876" s="29"/>
      <c r="AJ876" s="29"/>
      <c r="AK876" s="29"/>
      <c r="AL876" s="29"/>
      <c r="AM876" s="29"/>
      <c r="AN876" s="29"/>
      <c r="AO876" s="30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G876" s="29"/>
      <c r="BH876" s="29"/>
      <c r="BI876" s="29"/>
      <c r="BJ876" s="29"/>
      <c r="BK876" s="29"/>
      <c r="BL876" s="29"/>
      <c r="BM876" s="29"/>
      <c r="BN876" s="29"/>
      <c r="BO876" s="29"/>
      <c r="BP876" s="29"/>
      <c r="BQ876" s="29"/>
      <c r="BR876" s="29"/>
      <c r="BS876" s="29"/>
      <c r="BT876" s="29"/>
      <c r="BU876" s="29"/>
      <c r="BV876" s="29"/>
      <c r="BW876" s="29"/>
      <c r="BX876" s="29"/>
      <c r="BY876" s="29"/>
      <c r="BZ876" s="29"/>
      <c r="CA876" s="29"/>
      <c r="CB876" s="29"/>
      <c r="CC876" s="29"/>
      <c r="CD876" s="29"/>
      <c r="CE876" s="29"/>
      <c r="CF876" s="29"/>
      <c r="CG876" s="29"/>
      <c r="CH876" s="29"/>
      <c r="CI876" s="29"/>
      <c r="CJ876" s="29"/>
      <c r="CK876" s="29"/>
      <c r="CL876" s="29"/>
      <c r="CM876" s="29"/>
      <c r="CN876" s="29"/>
      <c r="CO876" s="29"/>
      <c r="CP876" s="29"/>
      <c r="CQ876" s="29"/>
      <c r="CR876" s="29"/>
      <c r="CS876" s="29"/>
      <c r="CT876" s="29"/>
      <c r="CU876" s="29"/>
      <c r="CV876" s="29"/>
      <c r="CW876" s="29"/>
      <c r="CX876" s="29"/>
      <c r="CY876" s="29"/>
      <c r="CZ876" s="29"/>
      <c r="DA876" s="29"/>
      <c r="DB876" s="29"/>
      <c r="DC876" s="29"/>
      <c r="DD876" s="29"/>
      <c r="DE876" s="29"/>
      <c r="DF876" s="29"/>
      <c r="DG876" s="31"/>
      <c r="DH876" s="29"/>
      <c r="DI876" s="29"/>
    </row>
    <row r="877" spans="1:113" ht="15.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30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30"/>
      <c r="AE877" s="29"/>
      <c r="AF877" s="29"/>
      <c r="AG877" s="29"/>
      <c r="AH877" s="29"/>
      <c r="AI877" s="29"/>
      <c r="AJ877" s="29"/>
      <c r="AK877" s="29"/>
      <c r="AL877" s="29"/>
      <c r="AM877" s="29"/>
      <c r="AN877" s="29"/>
      <c r="AO877" s="30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G877" s="29"/>
      <c r="BH877" s="29"/>
      <c r="BI877" s="29"/>
      <c r="BJ877" s="29"/>
      <c r="BK877" s="29"/>
      <c r="BL877" s="29"/>
      <c r="BM877" s="29"/>
      <c r="BN877" s="29"/>
      <c r="BO877" s="29"/>
      <c r="BP877" s="29"/>
      <c r="BQ877" s="29"/>
      <c r="BR877" s="29"/>
      <c r="BS877" s="29"/>
      <c r="BT877" s="29"/>
      <c r="BU877" s="29"/>
      <c r="BV877" s="29"/>
      <c r="BW877" s="29"/>
      <c r="BX877" s="29"/>
      <c r="BY877" s="29"/>
      <c r="BZ877" s="29"/>
      <c r="CA877" s="29"/>
      <c r="CB877" s="29"/>
      <c r="CC877" s="29"/>
      <c r="CD877" s="29"/>
      <c r="CE877" s="29"/>
      <c r="CF877" s="29"/>
      <c r="CG877" s="29"/>
      <c r="CH877" s="29"/>
      <c r="CI877" s="29"/>
      <c r="CJ877" s="29"/>
      <c r="CK877" s="29"/>
      <c r="CL877" s="29"/>
      <c r="CM877" s="29"/>
      <c r="CN877" s="29"/>
      <c r="CO877" s="29"/>
      <c r="CP877" s="29"/>
      <c r="CQ877" s="29"/>
      <c r="CR877" s="29"/>
      <c r="CS877" s="29"/>
      <c r="CT877" s="29"/>
      <c r="CU877" s="29"/>
      <c r="CV877" s="29"/>
      <c r="CW877" s="29"/>
      <c r="CX877" s="29"/>
      <c r="CY877" s="29"/>
      <c r="CZ877" s="29"/>
      <c r="DA877" s="29"/>
      <c r="DB877" s="29"/>
      <c r="DC877" s="29"/>
      <c r="DD877" s="29"/>
      <c r="DE877" s="29"/>
      <c r="DF877" s="29"/>
      <c r="DG877" s="31"/>
      <c r="DH877" s="29"/>
      <c r="DI877" s="29"/>
    </row>
    <row r="878" spans="1:113" ht="15.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30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30"/>
      <c r="AE878" s="29"/>
      <c r="AF878" s="29"/>
      <c r="AG878" s="29"/>
      <c r="AH878" s="29"/>
      <c r="AI878" s="29"/>
      <c r="AJ878" s="29"/>
      <c r="AK878" s="29"/>
      <c r="AL878" s="29"/>
      <c r="AM878" s="29"/>
      <c r="AN878" s="29"/>
      <c r="AO878" s="30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G878" s="29"/>
      <c r="BH878" s="29"/>
      <c r="BI878" s="29"/>
      <c r="BJ878" s="29"/>
      <c r="BK878" s="29"/>
      <c r="BL878" s="29"/>
      <c r="BM878" s="29"/>
      <c r="BN878" s="29"/>
      <c r="BO878" s="29"/>
      <c r="BP878" s="29"/>
      <c r="BQ878" s="29"/>
      <c r="BR878" s="29"/>
      <c r="BS878" s="29"/>
      <c r="BT878" s="29"/>
      <c r="BU878" s="29"/>
      <c r="BV878" s="29"/>
      <c r="BW878" s="29"/>
      <c r="BX878" s="29"/>
      <c r="BY878" s="29"/>
      <c r="BZ878" s="29"/>
      <c r="CA878" s="29"/>
      <c r="CB878" s="29"/>
      <c r="CC878" s="29"/>
      <c r="CD878" s="29"/>
      <c r="CE878" s="29"/>
      <c r="CF878" s="29"/>
      <c r="CG878" s="29"/>
      <c r="CH878" s="29"/>
      <c r="CI878" s="29"/>
      <c r="CJ878" s="29"/>
      <c r="CK878" s="29"/>
      <c r="CL878" s="29"/>
      <c r="CM878" s="29"/>
      <c r="CN878" s="29"/>
      <c r="CO878" s="29"/>
      <c r="CP878" s="29"/>
      <c r="CQ878" s="29"/>
      <c r="CR878" s="29"/>
      <c r="CS878" s="29"/>
      <c r="CT878" s="29"/>
      <c r="CU878" s="29"/>
      <c r="CV878" s="29"/>
      <c r="CW878" s="29"/>
      <c r="CX878" s="29"/>
      <c r="CY878" s="29"/>
      <c r="CZ878" s="29"/>
      <c r="DA878" s="29"/>
      <c r="DB878" s="29"/>
      <c r="DC878" s="29"/>
      <c r="DD878" s="29"/>
      <c r="DE878" s="29"/>
      <c r="DF878" s="29"/>
      <c r="DG878" s="31"/>
      <c r="DH878" s="29"/>
      <c r="DI878" s="29"/>
    </row>
    <row r="879" spans="1:113" ht="15.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30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30"/>
      <c r="AE879" s="29"/>
      <c r="AF879" s="29"/>
      <c r="AG879" s="29"/>
      <c r="AH879" s="29"/>
      <c r="AI879" s="29"/>
      <c r="AJ879" s="29"/>
      <c r="AK879" s="29"/>
      <c r="AL879" s="29"/>
      <c r="AM879" s="29"/>
      <c r="AN879" s="29"/>
      <c r="AO879" s="30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G879" s="29"/>
      <c r="BH879" s="29"/>
      <c r="BI879" s="29"/>
      <c r="BJ879" s="29"/>
      <c r="BK879" s="29"/>
      <c r="BL879" s="29"/>
      <c r="BM879" s="29"/>
      <c r="BN879" s="29"/>
      <c r="BO879" s="29"/>
      <c r="BP879" s="29"/>
      <c r="BQ879" s="29"/>
      <c r="BR879" s="29"/>
      <c r="BS879" s="29"/>
      <c r="BT879" s="29"/>
      <c r="BU879" s="29"/>
      <c r="BV879" s="29"/>
      <c r="BW879" s="29"/>
      <c r="BX879" s="29"/>
      <c r="BY879" s="29"/>
      <c r="BZ879" s="29"/>
      <c r="CA879" s="29"/>
      <c r="CB879" s="29"/>
      <c r="CC879" s="29"/>
      <c r="CD879" s="29"/>
      <c r="CE879" s="29"/>
      <c r="CF879" s="29"/>
      <c r="CG879" s="29"/>
      <c r="CH879" s="29"/>
      <c r="CI879" s="29"/>
      <c r="CJ879" s="29"/>
      <c r="CK879" s="29"/>
      <c r="CL879" s="29"/>
      <c r="CM879" s="29"/>
      <c r="CN879" s="29"/>
      <c r="CO879" s="29"/>
      <c r="CP879" s="29"/>
      <c r="CQ879" s="29"/>
      <c r="CR879" s="29"/>
      <c r="CS879" s="29"/>
      <c r="CT879" s="29"/>
      <c r="CU879" s="29"/>
      <c r="CV879" s="29"/>
      <c r="CW879" s="29"/>
      <c r="CX879" s="29"/>
      <c r="CY879" s="29"/>
      <c r="CZ879" s="29"/>
      <c r="DA879" s="29"/>
      <c r="DB879" s="29"/>
      <c r="DC879" s="29"/>
      <c r="DD879" s="29"/>
      <c r="DE879" s="29"/>
      <c r="DF879" s="29"/>
      <c r="DG879" s="31"/>
      <c r="DH879" s="29"/>
      <c r="DI879" s="29"/>
    </row>
    <row r="880" spans="1:113" ht="15.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30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30"/>
      <c r="AE880" s="29"/>
      <c r="AF880" s="29"/>
      <c r="AG880" s="29"/>
      <c r="AH880" s="29"/>
      <c r="AI880" s="29"/>
      <c r="AJ880" s="29"/>
      <c r="AK880" s="29"/>
      <c r="AL880" s="29"/>
      <c r="AM880" s="29"/>
      <c r="AN880" s="29"/>
      <c r="AO880" s="30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G880" s="29"/>
      <c r="BH880" s="29"/>
      <c r="BI880" s="29"/>
      <c r="BJ880" s="29"/>
      <c r="BK880" s="29"/>
      <c r="BL880" s="29"/>
      <c r="BM880" s="29"/>
      <c r="BN880" s="29"/>
      <c r="BO880" s="29"/>
      <c r="BP880" s="29"/>
      <c r="BQ880" s="29"/>
      <c r="BR880" s="29"/>
      <c r="BS880" s="29"/>
      <c r="BT880" s="29"/>
      <c r="BU880" s="29"/>
      <c r="BV880" s="29"/>
      <c r="BW880" s="29"/>
      <c r="BX880" s="29"/>
      <c r="BY880" s="29"/>
      <c r="BZ880" s="29"/>
      <c r="CA880" s="29"/>
      <c r="CB880" s="29"/>
      <c r="CC880" s="29"/>
      <c r="CD880" s="29"/>
      <c r="CE880" s="29"/>
      <c r="CF880" s="29"/>
      <c r="CG880" s="29"/>
      <c r="CH880" s="29"/>
      <c r="CI880" s="29"/>
      <c r="CJ880" s="29"/>
      <c r="CK880" s="29"/>
      <c r="CL880" s="29"/>
      <c r="CM880" s="29"/>
      <c r="CN880" s="29"/>
      <c r="CO880" s="29"/>
      <c r="CP880" s="29"/>
      <c r="CQ880" s="29"/>
      <c r="CR880" s="29"/>
      <c r="CS880" s="29"/>
      <c r="CT880" s="29"/>
      <c r="CU880" s="29"/>
      <c r="CV880" s="29"/>
      <c r="CW880" s="29"/>
      <c r="CX880" s="29"/>
      <c r="CY880" s="29"/>
      <c r="CZ880" s="29"/>
      <c r="DA880" s="29"/>
      <c r="DB880" s="29"/>
      <c r="DC880" s="29"/>
      <c r="DD880" s="29"/>
      <c r="DE880" s="29"/>
      <c r="DF880" s="29"/>
      <c r="DG880" s="31"/>
      <c r="DH880" s="29"/>
      <c r="DI880" s="29"/>
    </row>
    <row r="881" spans="1:113" ht="15.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30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30"/>
      <c r="AE881" s="29"/>
      <c r="AF881" s="29"/>
      <c r="AG881" s="29"/>
      <c r="AH881" s="29"/>
      <c r="AI881" s="29"/>
      <c r="AJ881" s="29"/>
      <c r="AK881" s="29"/>
      <c r="AL881" s="29"/>
      <c r="AM881" s="29"/>
      <c r="AN881" s="29"/>
      <c r="AO881" s="30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G881" s="29"/>
      <c r="BH881" s="29"/>
      <c r="BI881" s="29"/>
      <c r="BJ881" s="29"/>
      <c r="BK881" s="29"/>
      <c r="BL881" s="29"/>
      <c r="BM881" s="29"/>
      <c r="BN881" s="29"/>
      <c r="BO881" s="29"/>
      <c r="BP881" s="29"/>
      <c r="BQ881" s="29"/>
      <c r="BR881" s="29"/>
      <c r="BS881" s="29"/>
      <c r="BT881" s="29"/>
      <c r="BU881" s="29"/>
      <c r="BV881" s="29"/>
      <c r="BW881" s="29"/>
      <c r="BX881" s="29"/>
      <c r="BY881" s="29"/>
      <c r="BZ881" s="29"/>
      <c r="CA881" s="29"/>
      <c r="CB881" s="29"/>
      <c r="CC881" s="29"/>
      <c r="CD881" s="29"/>
      <c r="CE881" s="29"/>
      <c r="CF881" s="29"/>
      <c r="CG881" s="29"/>
      <c r="CH881" s="29"/>
      <c r="CI881" s="29"/>
      <c r="CJ881" s="29"/>
      <c r="CK881" s="29"/>
      <c r="CL881" s="29"/>
      <c r="CM881" s="29"/>
      <c r="CN881" s="29"/>
      <c r="CO881" s="29"/>
      <c r="CP881" s="29"/>
      <c r="CQ881" s="29"/>
      <c r="CR881" s="29"/>
      <c r="CS881" s="29"/>
      <c r="CT881" s="29"/>
      <c r="CU881" s="29"/>
      <c r="CV881" s="29"/>
      <c r="CW881" s="29"/>
      <c r="CX881" s="29"/>
      <c r="CY881" s="29"/>
      <c r="CZ881" s="29"/>
      <c r="DA881" s="29"/>
      <c r="DB881" s="29"/>
      <c r="DC881" s="29"/>
      <c r="DD881" s="29"/>
      <c r="DE881" s="29"/>
      <c r="DF881" s="29"/>
      <c r="DG881" s="31"/>
      <c r="DH881" s="29"/>
      <c r="DI881" s="29"/>
    </row>
    <row r="882" spans="1:113" ht="15.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30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30"/>
      <c r="AE882" s="29"/>
      <c r="AF882" s="29"/>
      <c r="AG882" s="29"/>
      <c r="AH882" s="29"/>
      <c r="AI882" s="29"/>
      <c r="AJ882" s="29"/>
      <c r="AK882" s="29"/>
      <c r="AL882" s="29"/>
      <c r="AM882" s="29"/>
      <c r="AN882" s="29"/>
      <c r="AO882" s="30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G882" s="29"/>
      <c r="BH882" s="29"/>
      <c r="BI882" s="29"/>
      <c r="BJ882" s="29"/>
      <c r="BK882" s="29"/>
      <c r="BL882" s="29"/>
      <c r="BM882" s="29"/>
      <c r="BN882" s="29"/>
      <c r="BO882" s="29"/>
      <c r="BP882" s="29"/>
      <c r="BQ882" s="29"/>
      <c r="BR882" s="29"/>
      <c r="BS882" s="29"/>
      <c r="BT882" s="29"/>
      <c r="BU882" s="29"/>
      <c r="BV882" s="29"/>
      <c r="BW882" s="29"/>
      <c r="BX882" s="29"/>
      <c r="BY882" s="29"/>
      <c r="BZ882" s="29"/>
      <c r="CA882" s="29"/>
      <c r="CB882" s="29"/>
      <c r="CC882" s="29"/>
      <c r="CD882" s="29"/>
      <c r="CE882" s="29"/>
      <c r="CF882" s="29"/>
      <c r="CG882" s="29"/>
      <c r="CH882" s="29"/>
      <c r="CI882" s="29"/>
      <c r="CJ882" s="29"/>
      <c r="CK882" s="29"/>
      <c r="CL882" s="29"/>
      <c r="CM882" s="29"/>
      <c r="CN882" s="29"/>
      <c r="CO882" s="29"/>
      <c r="CP882" s="29"/>
      <c r="CQ882" s="29"/>
      <c r="CR882" s="29"/>
      <c r="CS882" s="29"/>
      <c r="CT882" s="29"/>
      <c r="CU882" s="29"/>
      <c r="CV882" s="29"/>
      <c r="CW882" s="29"/>
      <c r="CX882" s="29"/>
      <c r="CY882" s="29"/>
      <c r="CZ882" s="29"/>
      <c r="DA882" s="29"/>
      <c r="DB882" s="29"/>
      <c r="DC882" s="29"/>
      <c r="DD882" s="29"/>
      <c r="DE882" s="29"/>
      <c r="DF882" s="29"/>
      <c r="DG882" s="31"/>
      <c r="DH882" s="29"/>
      <c r="DI882" s="29"/>
    </row>
    <row r="883" spans="1:113" ht="15.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30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30"/>
      <c r="AE883" s="29"/>
      <c r="AF883" s="29"/>
      <c r="AG883" s="29"/>
      <c r="AH883" s="29"/>
      <c r="AI883" s="29"/>
      <c r="AJ883" s="29"/>
      <c r="AK883" s="29"/>
      <c r="AL883" s="29"/>
      <c r="AM883" s="29"/>
      <c r="AN883" s="29"/>
      <c r="AO883" s="30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G883" s="29"/>
      <c r="BH883" s="29"/>
      <c r="BI883" s="29"/>
      <c r="BJ883" s="29"/>
      <c r="BK883" s="29"/>
      <c r="BL883" s="29"/>
      <c r="BM883" s="29"/>
      <c r="BN883" s="29"/>
      <c r="BO883" s="29"/>
      <c r="BP883" s="29"/>
      <c r="BQ883" s="29"/>
      <c r="BR883" s="29"/>
      <c r="BS883" s="29"/>
      <c r="BT883" s="29"/>
      <c r="BU883" s="29"/>
      <c r="BV883" s="29"/>
      <c r="BW883" s="29"/>
      <c r="BX883" s="29"/>
      <c r="BY883" s="29"/>
      <c r="BZ883" s="29"/>
      <c r="CA883" s="29"/>
      <c r="CB883" s="29"/>
      <c r="CC883" s="29"/>
      <c r="CD883" s="29"/>
      <c r="CE883" s="29"/>
      <c r="CF883" s="29"/>
      <c r="CG883" s="29"/>
      <c r="CH883" s="29"/>
      <c r="CI883" s="29"/>
      <c r="CJ883" s="29"/>
      <c r="CK883" s="29"/>
      <c r="CL883" s="29"/>
      <c r="CM883" s="29"/>
      <c r="CN883" s="29"/>
      <c r="CO883" s="29"/>
      <c r="CP883" s="29"/>
      <c r="CQ883" s="29"/>
      <c r="CR883" s="29"/>
      <c r="CS883" s="29"/>
      <c r="CT883" s="29"/>
      <c r="CU883" s="29"/>
      <c r="CV883" s="29"/>
      <c r="CW883" s="29"/>
      <c r="CX883" s="29"/>
      <c r="CY883" s="29"/>
      <c r="CZ883" s="29"/>
      <c r="DA883" s="29"/>
      <c r="DB883" s="29"/>
      <c r="DC883" s="29"/>
      <c r="DD883" s="29"/>
      <c r="DE883" s="29"/>
      <c r="DF883" s="29"/>
      <c r="DG883" s="31"/>
      <c r="DH883" s="29"/>
      <c r="DI883" s="29"/>
    </row>
    <row r="884" spans="1:113" ht="15.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30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30"/>
      <c r="AE884" s="29"/>
      <c r="AF884" s="29"/>
      <c r="AG884" s="29"/>
      <c r="AH884" s="29"/>
      <c r="AI884" s="29"/>
      <c r="AJ884" s="29"/>
      <c r="AK884" s="29"/>
      <c r="AL884" s="29"/>
      <c r="AM884" s="29"/>
      <c r="AN884" s="29"/>
      <c r="AO884" s="30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G884" s="29"/>
      <c r="BH884" s="29"/>
      <c r="BI884" s="29"/>
      <c r="BJ884" s="29"/>
      <c r="BK884" s="29"/>
      <c r="BL884" s="29"/>
      <c r="BM884" s="29"/>
      <c r="BN884" s="29"/>
      <c r="BO884" s="29"/>
      <c r="BP884" s="29"/>
      <c r="BQ884" s="29"/>
      <c r="BR884" s="29"/>
      <c r="BS884" s="29"/>
      <c r="BT884" s="29"/>
      <c r="BU884" s="29"/>
      <c r="BV884" s="29"/>
      <c r="BW884" s="29"/>
      <c r="BX884" s="29"/>
      <c r="BY884" s="29"/>
      <c r="BZ884" s="29"/>
      <c r="CA884" s="29"/>
      <c r="CB884" s="29"/>
      <c r="CC884" s="29"/>
      <c r="CD884" s="29"/>
      <c r="CE884" s="29"/>
      <c r="CF884" s="29"/>
      <c r="CG884" s="29"/>
      <c r="CH884" s="29"/>
      <c r="CI884" s="29"/>
      <c r="CJ884" s="29"/>
      <c r="CK884" s="29"/>
      <c r="CL884" s="29"/>
      <c r="CM884" s="29"/>
      <c r="CN884" s="29"/>
      <c r="CO884" s="29"/>
      <c r="CP884" s="29"/>
      <c r="CQ884" s="29"/>
      <c r="CR884" s="29"/>
      <c r="CS884" s="29"/>
      <c r="CT884" s="29"/>
      <c r="CU884" s="29"/>
      <c r="CV884" s="29"/>
      <c r="CW884" s="29"/>
      <c r="CX884" s="29"/>
      <c r="CY884" s="29"/>
      <c r="CZ884" s="29"/>
      <c r="DA884" s="29"/>
      <c r="DB884" s="29"/>
      <c r="DC884" s="29"/>
      <c r="DD884" s="29"/>
      <c r="DE884" s="29"/>
      <c r="DF884" s="29"/>
      <c r="DG884" s="31"/>
      <c r="DH884" s="29"/>
      <c r="DI884" s="29"/>
    </row>
    <row r="885" spans="1:113" ht="15.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30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30"/>
      <c r="AE885" s="29"/>
      <c r="AF885" s="29"/>
      <c r="AG885" s="29"/>
      <c r="AH885" s="29"/>
      <c r="AI885" s="29"/>
      <c r="AJ885" s="29"/>
      <c r="AK885" s="29"/>
      <c r="AL885" s="29"/>
      <c r="AM885" s="29"/>
      <c r="AN885" s="29"/>
      <c r="AO885" s="30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G885" s="29"/>
      <c r="BH885" s="29"/>
      <c r="BI885" s="29"/>
      <c r="BJ885" s="29"/>
      <c r="BK885" s="29"/>
      <c r="BL885" s="29"/>
      <c r="BM885" s="29"/>
      <c r="BN885" s="29"/>
      <c r="BO885" s="29"/>
      <c r="BP885" s="29"/>
      <c r="BQ885" s="29"/>
      <c r="BR885" s="29"/>
      <c r="BS885" s="29"/>
      <c r="BT885" s="29"/>
      <c r="BU885" s="29"/>
      <c r="BV885" s="29"/>
      <c r="BW885" s="29"/>
      <c r="BX885" s="29"/>
      <c r="BY885" s="29"/>
      <c r="BZ885" s="29"/>
      <c r="CA885" s="29"/>
      <c r="CB885" s="29"/>
      <c r="CC885" s="29"/>
      <c r="CD885" s="29"/>
      <c r="CE885" s="29"/>
      <c r="CF885" s="29"/>
      <c r="CG885" s="29"/>
      <c r="CH885" s="29"/>
      <c r="CI885" s="29"/>
      <c r="CJ885" s="29"/>
      <c r="CK885" s="29"/>
      <c r="CL885" s="29"/>
      <c r="CM885" s="29"/>
      <c r="CN885" s="29"/>
      <c r="CO885" s="29"/>
      <c r="CP885" s="29"/>
      <c r="CQ885" s="29"/>
      <c r="CR885" s="29"/>
      <c r="CS885" s="29"/>
      <c r="CT885" s="29"/>
      <c r="CU885" s="29"/>
      <c r="CV885" s="29"/>
      <c r="CW885" s="29"/>
      <c r="CX885" s="29"/>
      <c r="CY885" s="29"/>
      <c r="CZ885" s="29"/>
      <c r="DA885" s="29"/>
      <c r="DB885" s="29"/>
      <c r="DC885" s="29"/>
      <c r="DD885" s="29"/>
      <c r="DE885" s="29"/>
      <c r="DF885" s="29"/>
      <c r="DG885" s="31"/>
      <c r="DH885" s="29"/>
      <c r="DI885" s="29"/>
    </row>
    <row r="886" spans="1:113" ht="15.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30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30"/>
      <c r="AE886" s="29"/>
      <c r="AF886" s="29"/>
      <c r="AG886" s="29"/>
      <c r="AH886" s="29"/>
      <c r="AI886" s="29"/>
      <c r="AJ886" s="29"/>
      <c r="AK886" s="29"/>
      <c r="AL886" s="29"/>
      <c r="AM886" s="29"/>
      <c r="AN886" s="29"/>
      <c r="AO886" s="30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G886" s="29"/>
      <c r="BH886" s="29"/>
      <c r="BI886" s="29"/>
      <c r="BJ886" s="29"/>
      <c r="BK886" s="29"/>
      <c r="BL886" s="29"/>
      <c r="BM886" s="29"/>
      <c r="BN886" s="29"/>
      <c r="BO886" s="29"/>
      <c r="BP886" s="29"/>
      <c r="BQ886" s="29"/>
      <c r="BR886" s="29"/>
      <c r="BS886" s="29"/>
      <c r="BT886" s="29"/>
      <c r="BU886" s="29"/>
      <c r="BV886" s="29"/>
      <c r="BW886" s="29"/>
      <c r="BX886" s="29"/>
      <c r="BY886" s="29"/>
      <c r="BZ886" s="29"/>
      <c r="CA886" s="29"/>
      <c r="CB886" s="29"/>
      <c r="CC886" s="29"/>
      <c r="CD886" s="29"/>
      <c r="CE886" s="29"/>
      <c r="CF886" s="29"/>
      <c r="CG886" s="29"/>
      <c r="CH886" s="29"/>
      <c r="CI886" s="29"/>
      <c r="CJ886" s="29"/>
      <c r="CK886" s="29"/>
      <c r="CL886" s="29"/>
      <c r="CM886" s="29"/>
      <c r="CN886" s="29"/>
      <c r="CO886" s="29"/>
      <c r="CP886" s="29"/>
      <c r="CQ886" s="29"/>
      <c r="CR886" s="29"/>
      <c r="CS886" s="29"/>
      <c r="CT886" s="29"/>
      <c r="CU886" s="29"/>
      <c r="CV886" s="29"/>
      <c r="CW886" s="29"/>
      <c r="CX886" s="29"/>
      <c r="CY886" s="29"/>
      <c r="CZ886" s="29"/>
      <c r="DA886" s="29"/>
      <c r="DB886" s="29"/>
      <c r="DC886" s="29"/>
      <c r="DD886" s="29"/>
      <c r="DE886" s="29"/>
      <c r="DF886" s="29"/>
      <c r="DG886" s="31"/>
      <c r="DH886" s="29"/>
      <c r="DI886" s="29"/>
    </row>
    <row r="887" spans="1:113" ht="15.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30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30"/>
      <c r="AE887" s="29"/>
      <c r="AF887" s="29"/>
      <c r="AG887" s="29"/>
      <c r="AH887" s="29"/>
      <c r="AI887" s="29"/>
      <c r="AJ887" s="29"/>
      <c r="AK887" s="29"/>
      <c r="AL887" s="29"/>
      <c r="AM887" s="29"/>
      <c r="AN887" s="29"/>
      <c r="AO887" s="30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G887" s="29"/>
      <c r="BH887" s="29"/>
      <c r="BI887" s="29"/>
      <c r="BJ887" s="29"/>
      <c r="BK887" s="29"/>
      <c r="BL887" s="29"/>
      <c r="BM887" s="29"/>
      <c r="BN887" s="29"/>
      <c r="BO887" s="29"/>
      <c r="BP887" s="29"/>
      <c r="BQ887" s="29"/>
      <c r="BR887" s="29"/>
      <c r="BS887" s="29"/>
      <c r="BT887" s="29"/>
      <c r="BU887" s="29"/>
      <c r="BV887" s="29"/>
      <c r="BW887" s="29"/>
      <c r="BX887" s="29"/>
      <c r="BY887" s="29"/>
      <c r="BZ887" s="29"/>
      <c r="CA887" s="29"/>
      <c r="CB887" s="29"/>
      <c r="CC887" s="29"/>
      <c r="CD887" s="29"/>
      <c r="CE887" s="29"/>
      <c r="CF887" s="29"/>
      <c r="CG887" s="29"/>
      <c r="CH887" s="29"/>
      <c r="CI887" s="29"/>
      <c r="CJ887" s="29"/>
      <c r="CK887" s="29"/>
      <c r="CL887" s="29"/>
      <c r="CM887" s="29"/>
      <c r="CN887" s="29"/>
      <c r="CO887" s="29"/>
      <c r="CP887" s="29"/>
      <c r="CQ887" s="29"/>
      <c r="CR887" s="29"/>
      <c r="CS887" s="29"/>
      <c r="CT887" s="29"/>
      <c r="CU887" s="29"/>
      <c r="CV887" s="29"/>
      <c r="CW887" s="29"/>
      <c r="CX887" s="29"/>
      <c r="CY887" s="29"/>
      <c r="CZ887" s="29"/>
      <c r="DA887" s="29"/>
      <c r="DB887" s="29"/>
      <c r="DC887" s="29"/>
      <c r="DD887" s="29"/>
      <c r="DE887" s="29"/>
      <c r="DF887" s="29"/>
      <c r="DG887" s="31"/>
      <c r="DH887" s="29"/>
      <c r="DI887" s="29"/>
    </row>
    <row r="888" spans="1:113" ht="15.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30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30"/>
      <c r="AE888" s="29"/>
      <c r="AF888" s="29"/>
      <c r="AG888" s="29"/>
      <c r="AH888" s="29"/>
      <c r="AI888" s="29"/>
      <c r="AJ888" s="29"/>
      <c r="AK888" s="29"/>
      <c r="AL888" s="29"/>
      <c r="AM888" s="29"/>
      <c r="AN888" s="29"/>
      <c r="AO888" s="30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G888" s="29"/>
      <c r="BH888" s="29"/>
      <c r="BI888" s="29"/>
      <c r="BJ888" s="29"/>
      <c r="BK888" s="29"/>
      <c r="BL888" s="29"/>
      <c r="BM888" s="29"/>
      <c r="BN888" s="29"/>
      <c r="BO888" s="29"/>
      <c r="BP888" s="29"/>
      <c r="BQ888" s="29"/>
      <c r="BR888" s="29"/>
      <c r="BS888" s="29"/>
      <c r="BT888" s="29"/>
      <c r="BU888" s="29"/>
      <c r="BV888" s="29"/>
      <c r="BW888" s="29"/>
      <c r="BX888" s="29"/>
      <c r="BY888" s="29"/>
      <c r="BZ888" s="29"/>
      <c r="CA888" s="29"/>
      <c r="CB888" s="29"/>
      <c r="CC888" s="29"/>
      <c r="CD888" s="29"/>
      <c r="CE888" s="29"/>
      <c r="CF888" s="29"/>
      <c r="CG888" s="29"/>
      <c r="CH888" s="29"/>
      <c r="CI888" s="29"/>
      <c r="CJ888" s="29"/>
      <c r="CK888" s="29"/>
      <c r="CL888" s="29"/>
      <c r="CM888" s="29"/>
      <c r="CN888" s="29"/>
      <c r="CO888" s="29"/>
      <c r="CP888" s="29"/>
      <c r="CQ888" s="29"/>
      <c r="CR888" s="29"/>
      <c r="CS888" s="29"/>
      <c r="CT888" s="29"/>
      <c r="CU888" s="29"/>
      <c r="CV888" s="29"/>
      <c r="CW888" s="29"/>
      <c r="CX888" s="29"/>
      <c r="CY888" s="29"/>
      <c r="CZ888" s="29"/>
      <c r="DA888" s="29"/>
      <c r="DB888" s="29"/>
      <c r="DC888" s="29"/>
      <c r="DD888" s="29"/>
      <c r="DE888" s="29"/>
      <c r="DF888" s="29"/>
      <c r="DG888" s="31"/>
      <c r="DH888" s="29"/>
      <c r="DI888" s="29"/>
    </row>
    <row r="889" spans="1:113" ht="15.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30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30"/>
      <c r="AE889" s="29"/>
      <c r="AF889" s="29"/>
      <c r="AG889" s="29"/>
      <c r="AH889" s="29"/>
      <c r="AI889" s="29"/>
      <c r="AJ889" s="29"/>
      <c r="AK889" s="29"/>
      <c r="AL889" s="29"/>
      <c r="AM889" s="29"/>
      <c r="AN889" s="29"/>
      <c r="AO889" s="30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G889" s="29"/>
      <c r="BH889" s="29"/>
      <c r="BI889" s="29"/>
      <c r="BJ889" s="29"/>
      <c r="BK889" s="29"/>
      <c r="BL889" s="29"/>
      <c r="BM889" s="29"/>
      <c r="BN889" s="29"/>
      <c r="BO889" s="29"/>
      <c r="BP889" s="29"/>
      <c r="BQ889" s="29"/>
      <c r="BR889" s="29"/>
      <c r="BS889" s="29"/>
      <c r="BT889" s="29"/>
      <c r="BU889" s="29"/>
      <c r="BV889" s="29"/>
      <c r="BW889" s="29"/>
      <c r="BX889" s="29"/>
      <c r="BY889" s="29"/>
      <c r="BZ889" s="29"/>
      <c r="CA889" s="29"/>
      <c r="CB889" s="29"/>
      <c r="CC889" s="29"/>
      <c r="CD889" s="29"/>
      <c r="CE889" s="29"/>
      <c r="CF889" s="29"/>
      <c r="CG889" s="29"/>
      <c r="CH889" s="29"/>
      <c r="CI889" s="29"/>
      <c r="CJ889" s="29"/>
      <c r="CK889" s="29"/>
      <c r="CL889" s="29"/>
      <c r="CM889" s="29"/>
      <c r="CN889" s="29"/>
      <c r="CO889" s="29"/>
      <c r="CP889" s="29"/>
      <c r="CQ889" s="29"/>
      <c r="CR889" s="29"/>
      <c r="CS889" s="29"/>
      <c r="CT889" s="29"/>
      <c r="CU889" s="29"/>
      <c r="CV889" s="29"/>
      <c r="CW889" s="29"/>
      <c r="CX889" s="29"/>
      <c r="CY889" s="29"/>
      <c r="CZ889" s="29"/>
      <c r="DA889" s="29"/>
      <c r="DB889" s="29"/>
      <c r="DC889" s="29"/>
      <c r="DD889" s="29"/>
      <c r="DE889" s="29"/>
      <c r="DF889" s="29"/>
      <c r="DG889" s="31"/>
      <c r="DH889" s="29"/>
      <c r="DI889" s="29"/>
    </row>
    <row r="890" spans="1:113" ht="15.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30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30"/>
      <c r="AE890" s="29"/>
      <c r="AF890" s="29"/>
      <c r="AG890" s="29"/>
      <c r="AH890" s="29"/>
      <c r="AI890" s="29"/>
      <c r="AJ890" s="29"/>
      <c r="AK890" s="29"/>
      <c r="AL890" s="29"/>
      <c r="AM890" s="29"/>
      <c r="AN890" s="29"/>
      <c r="AO890" s="30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G890" s="29"/>
      <c r="BH890" s="29"/>
      <c r="BI890" s="29"/>
      <c r="BJ890" s="29"/>
      <c r="BK890" s="29"/>
      <c r="BL890" s="29"/>
      <c r="BM890" s="29"/>
      <c r="BN890" s="29"/>
      <c r="BO890" s="29"/>
      <c r="BP890" s="29"/>
      <c r="BQ890" s="29"/>
      <c r="BR890" s="29"/>
      <c r="BS890" s="29"/>
      <c r="BT890" s="29"/>
      <c r="BU890" s="29"/>
      <c r="BV890" s="29"/>
      <c r="BW890" s="29"/>
      <c r="BX890" s="29"/>
      <c r="BY890" s="29"/>
      <c r="BZ890" s="29"/>
      <c r="CA890" s="29"/>
      <c r="CB890" s="29"/>
      <c r="CC890" s="29"/>
      <c r="CD890" s="29"/>
      <c r="CE890" s="29"/>
      <c r="CF890" s="29"/>
      <c r="CG890" s="29"/>
      <c r="CH890" s="29"/>
      <c r="CI890" s="29"/>
      <c r="CJ890" s="29"/>
      <c r="CK890" s="29"/>
      <c r="CL890" s="29"/>
      <c r="CM890" s="29"/>
      <c r="CN890" s="29"/>
      <c r="CO890" s="29"/>
      <c r="CP890" s="29"/>
      <c r="CQ890" s="29"/>
      <c r="CR890" s="29"/>
      <c r="CS890" s="29"/>
      <c r="CT890" s="29"/>
      <c r="CU890" s="29"/>
      <c r="CV890" s="29"/>
      <c r="CW890" s="29"/>
      <c r="CX890" s="29"/>
      <c r="CY890" s="29"/>
      <c r="CZ890" s="29"/>
      <c r="DA890" s="29"/>
      <c r="DB890" s="29"/>
      <c r="DC890" s="29"/>
      <c r="DD890" s="29"/>
      <c r="DE890" s="29"/>
      <c r="DF890" s="29"/>
      <c r="DG890" s="31"/>
      <c r="DH890" s="29"/>
      <c r="DI890" s="29"/>
    </row>
    <row r="891" spans="1:113" ht="15.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30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30"/>
      <c r="AE891" s="29"/>
      <c r="AF891" s="29"/>
      <c r="AG891" s="29"/>
      <c r="AH891" s="29"/>
      <c r="AI891" s="29"/>
      <c r="AJ891" s="29"/>
      <c r="AK891" s="29"/>
      <c r="AL891" s="29"/>
      <c r="AM891" s="29"/>
      <c r="AN891" s="29"/>
      <c r="AO891" s="30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G891" s="29"/>
      <c r="BH891" s="29"/>
      <c r="BI891" s="29"/>
      <c r="BJ891" s="29"/>
      <c r="BK891" s="29"/>
      <c r="BL891" s="29"/>
      <c r="BM891" s="29"/>
      <c r="BN891" s="29"/>
      <c r="BO891" s="29"/>
      <c r="BP891" s="29"/>
      <c r="BQ891" s="29"/>
      <c r="BR891" s="29"/>
      <c r="BS891" s="29"/>
      <c r="BT891" s="29"/>
      <c r="BU891" s="29"/>
      <c r="BV891" s="29"/>
      <c r="BW891" s="29"/>
      <c r="BX891" s="29"/>
      <c r="BY891" s="29"/>
      <c r="BZ891" s="29"/>
      <c r="CA891" s="29"/>
      <c r="CB891" s="29"/>
      <c r="CC891" s="29"/>
      <c r="CD891" s="29"/>
      <c r="CE891" s="29"/>
      <c r="CF891" s="29"/>
      <c r="CG891" s="29"/>
      <c r="CH891" s="29"/>
      <c r="CI891" s="29"/>
      <c r="CJ891" s="29"/>
      <c r="CK891" s="29"/>
      <c r="CL891" s="29"/>
      <c r="CM891" s="29"/>
      <c r="CN891" s="29"/>
      <c r="CO891" s="29"/>
      <c r="CP891" s="29"/>
      <c r="CQ891" s="29"/>
      <c r="CR891" s="29"/>
      <c r="CS891" s="29"/>
      <c r="CT891" s="29"/>
      <c r="CU891" s="29"/>
      <c r="CV891" s="29"/>
      <c r="CW891" s="29"/>
      <c r="CX891" s="29"/>
      <c r="CY891" s="29"/>
      <c r="CZ891" s="29"/>
      <c r="DA891" s="29"/>
      <c r="DB891" s="29"/>
      <c r="DC891" s="29"/>
      <c r="DD891" s="29"/>
      <c r="DE891" s="29"/>
      <c r="DF891" s="29"/>
      <c r="DG891" s="31"/>
      <c r="DH891" s="29"/>
      <c r="DI891" s="29"/>
    </row>
    <row r="892" spans="1:113" ht="15.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30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30"/>
      <c r="AE892" s="29"/>
      <c r="AF892" s="29"/>
      <c r="AG892" s="29"/>
      <c r="AH892" s="29"/>
      <c r="AI892" s="29"/>
      <c r="AJ892" s="29"/>
      <c r="AK892" s="29"/>
      <c r="AL892" s="29"/>
      <c r="AM892" s="29"/>
      <c r="AN892" s="29"/>
      <c r="AO892" s="30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G892" s="29"/>
      <c r="BH892" s="29"/>
      <c r="BI892" s="29"/>
      <c r="BJ892" s="29"/>
      <c r="BK892" s="29"/>
      <c r="BL892" s="29"/>
      <c r="BM892" s="29"/>
      <c r="BN892" s="29"/>
      <c r="BO892" s="29"/>
      <c r="BP892" s="29"/>
      <c r="BQ892" s="29"/>
      <c r="BR892" s="29"/>
      <c r="BS892" s="29"/>
      <c r="BT892" s="29"/>
      <c r="BU892" s="29"/>
      <c r="BV892" s="29"/>
      <c r="BW892" s="29"/>
      <c r="BX892" s="29"/>
      <c r="BY892" s="29"/>
      <c r="BZ892" s="29"/>
      <c r="CA892" s="29"/>
      <c r="CB892" s="29"/>
      <c r="CC892" s="29"/>
      <c r="CD892" s="29"/>
      <c r="CE892" s="29"/>
      <c r="CF892" s="29"/>
      <c r="CG892" s="29"/>
      <c r="CH892" s="29"/>
      <c r="CI892" s="29"/>
      <c r="CJ892" s="29"/>
      <c r="CK892" s="29"/>
      <c r="CL892" s="29"/>
      <c r="CM892" s="29"/>
      <c r="CN892" s="29"/>
      <c r="CO892" s="29"/>
      <c r="CP892" s="29"/>
      <c r="CQ892" s="29"/>
      <c r="CR892" s="29"/>
      <c r="CS892" s="29"/>
      <c r="CT892" s="29"/>
      <c r="CU892" s="29"/>
      <c r="CV892" s="29"/>
      <c r="CW892" s="29"/>
      <c r="CX892" s="29"/>
      <c r="CY892" s="29"/>
      <c r="CZ892" s="29"/>
      <c r="DA892" s="29"/>
      <c r="DB892" s="29"/>
      <c r="DC892" s="29"/>
      <c r="DD892" s="29"/>
      <c r="DE892" s="29"/>
      <c r="DF892" s="29"/>
      <c r="DG892" s="31"/>
      <c r="DH892" s="29"/>
      <c r="DI892" s="29"/>
    </row>
    <row r="893" spans="1:113" ht="15.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30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30"/>
      <c r="AE893" s="29"/>
      <c r="AF893" s="29"/>
      <c r="AG893" s="29"/>
      <c r="AH893" s="29"/>
      <c r="AI893" s="29"/>
      <c r="AJ893" s="29"/>
      <c r="AK893" s="29"/>
      <c r="AL893" s="29"/>
      <c r="AM893" s="29"/>
      <c r="AN893" s="29"/>
      <c r="AO893" s="30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G893" s="29"/>
      <c r="BH893" s="29"/>
      <c r="BI893" s="29"/>
      <c r="BJ893" s="29"/>
      <c r="BK893" s="29"/>
      <c r="BL893" s="29"/>
      <c r="BM893" s="29"/>
      <c r="BN893" s="29"/>
      <c r="BO893" s="29"/>
      <c r="BP893" s="29"/>
      <c r="BQ893" s="29"/>
      <c r="BR893" s="29"/>
      <c r="BS893" s="29"/>
      <c r="BT893" s="29"/>
      <c r="BU893" s="29"/>
      <c r="BV893" s="29"/>
      <c r="BW893" s="29"/>
      <c r="BX893" s="29"/>
      <c r="BY893" s="29"/>
      <c r="BZ893" s="29"/>
      <c r="CA893" s="29"/>
      <c r="CB893" s="29"/>
      <c r="CC893" s="29"/>
      <c r="CD893" s="29"/>
      <c r="CE893" s="29"/>
      <c r="CF893" s="29"/>
      <c r="CG893" s="29"/>
      <c r="CH893" s="29"/>
      <c r="CI893" s="29"/>
      <c r="CJ893" s="29"/>
      <c r="CK893" s="29"/>
      <c r="CL893" s="29"/>
      <c r="CM893" s="29"/>
      <c r="CN893" s="29"/>
      <c r="CO893" s="29"/>
      <c r="CP893" s="29"/>
      <c r="CQ893" s="29"/>
      <c r="CR893" s="29"/>
      <c r="CS893" s="29"/>
      <c r="CT893" s="29"/>
      <c r="CU893" s="29"/>
      <c r="CV893" s="29"/>
      <c r="CW893" s="29"/>
      <c r="CX893" s="29"/>
      <c r="CY893" s="29"/>
      <c r="CZ893" s="29"/>
      <c r="DA893" s="29"/>
      <c r="DB893" s="29"/>
      <c r="DC893" s="29"/>
      <c r="DD893" s="29"/>
      <c r="DE893" s="29"/>
      <c r="DF893" s="29"/>
      <c r="DG893" s="31"/>
      <c r="DH893" s="29"/>
      <c r="DI893" s="29"/>
    </row>
    <row r="894" spans="1:113" ht="15.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30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30"/>
      <c r="AE894" s="29"/>
      <c r="AF894" s="29"/>
      <c r="AG894" s="29"/>
      <c r="AH894" s="29"/>
      <c r="AI894" s="29"/>
      <c r="AJ894" s="29"/>
      <c r="AK894" s="29"/>
      <c r="AL894" s="29"/>
      <c r="AM894" s="29"/>
      <c r="AN894" s="29"/>
      <c r="AO894" s="30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G894" s="29"/>
      <c r="BH894" s="29"/>
      <c r="BI894" s="29"/>
      <c r="BJ894" s="29"/>
      <c r="BK894" s="29"/>
      <c r="BL894" s="29"/>
      <c r="BM894" s="29"/>
      <c r="BN894" s="29"/>
      <c r="BO894" s="29"/>
      <c r="BP894" s="29"/>
      <c r="BQ894" s="29"/>
      <c r="BR894" s="29"/>
      <c r="BS894" s="29"/>
      <c r="BT894" s="29"/>
      <c r="BU894" s="29"/>
      <c r="BV894" s="29"/>
      <c r="BW894" s="29"/>
      <c r="BX894" s="29"/>
      <c r="BY894" s="29"/>
      <c r="BZ894" s="29"/>
      <c r="CA894" s="29"/>
      <c r="CB894" s="29"/>
      <c r="CC894" s="29"/>
      <c r="CD894" s="29"/>
      <c r="CE894" s="29"/>
      <c r="CF894" s="29"/>
      <c r="CG894" s="29"/>
      <c r="CH894" s="29"/>
      <c r="CI894" s="29"/>
      <c r="CJ894" s="29"/>
      <c r="CK894" s="29"/>
      <c r="CL894" s="29"/>
      <c r="CM894" s="29"/>
      <c r="CN894" s="29"/>
      <c r="CO894" s="29"/>
      <c r="CP894" s="29"/>
      <c r="CQ894" s="29"/>
      <c r="CR894" s="29"/>
      <c r="CS894" s="29"/>
      <c r="CT894" s="29"/>
      <c r="CU894" s="29"/>
      <c r="CV894" s="29"/>
      <c r="CW894" s="29"/>
      <c r="CX894" s="29"/>
      <c r="CY894" s="29"/>
      <c r="CZ894" s="29"/>
      <c r="DA894" s="29"/>
      <c r="DB894" s="29"/>
      <c r="DC894" s="29"/>
      <c r="DD894" s="29"/>
      <c r="DE894" s="29"/>
      <c r="DF894" s="29"/>
      <c r="DG894" s="31"/>
      <c r="DH894" s="29"/>
      <c r="DI894" s="29"/>
    </row>
    <row r="895" spans="1:113" ht="15.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30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30"/>
      <c r="AE895" s="29"/>
      <c r="AF895" s="29"/>
      <c r="AG895" s="29"/>
      <c r="AH895" s="29"/>
      <c r="AI895" s="29"/>
      <c r="AJ895" s="29"/>
      <c r="AK895" s="29"/>
      <c r="AL895" s="29"/>
      <c r="AM895" s="29"/>
      <c r="AN895" s="29"/>
      <c r="AO895" s="30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G895" s="29"/>
      <c r="BH895" s="29"/>
      <c r="BI895" s="29"/>
      <c r="BJ895" s="29"/>
      <c r="BK895" s="29"/>
      <c r="BL895" s="29"/>
      <c r="BM895" s="29"/>
      <c r="BN895" s="29"/>
      <c r="BO895" s="29"/>
      <c r="BP895" s="29"/>
      <c r="BQ895" s="29"/>
      <c r="BR895" s="29"/>
      <c r="BS895" s="29"/>
      <c r="BT895" s="29"/>
      <c r="BU895" s="29"/>
      <c r="BV895" s="29"/>
      <c r="BW895" s="29"/>
      <c r="BX895" s="29"/>
      <c r="BY895" s="29"/>
      <c r="BZ895" s="29"/>
      <c r="CA895" s="29"/>
      <c r="CB895" s="29"/>
      <c r="CC895" s="29"/>
      <c r="CD895" s="29"/>
      <c r="CE895" s="29"/>
      <c r="CF895" s="29"/>
      <c r="CG895" s="29"/>
      <c r="CH895" s="29"/>
      <c r="CI895" s="29"/>
      <c r="CJ895" s="29"/>
      <c r="CK895" s="29"/>
      <c r="CL895" s="29"/>
      <c r="CM895" s="29"/>
      <c r="CN895" s="29"/>
      <c r="CO895" s="29"/>
      <c r="CP895" s="29"/>
      <c r="CQ895" s="29"/>
      <c r="CR895" s="29"/>
      <c r="CS895" s="29"/>
      <c r="CT895" s="29"/>
      <c r="CU895" s="29"/>
      <c r="CV895" s="29"/>
      <c r="CW895" s="29"/>
      <c r="CX895" s="29"/>
      <c r="CY895" s="29"/>
      <c r="CZ895" s="29"/>
      <c r="DA895" s="29"/>
      <c r="DB895" s="29"/>
      <c r="DC895" s="29"/>
      <c r="DD895" s="29"/>
      <c r="DE895" s="29"/>
      <c r="DF895" s="29"/>
      <c r="DG895" s="31"/>
      <c r="DH895" s="29"/>
      <c r="DI895" s="29"/>
    </row>
    <row r="896" spans="1:113" ht="15.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30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30"/>
      <c r="AE896" s="29"/>
      <c r="AF896" s="29"/>
      <c r="AG896" s="29"/>
      <c r="AH896" s="29"/>
      <c r="AI896" s="29"/>
      <c r="AJ896" s="29"/>
      <c r="AK896" s="29"/>
      <c r="AL896" s="29"/>
      <c r="AM896" s="29"/>
      <c r="AN896" s="29"/>
      <c r="AO896" s="30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G896" s="29"/>
      <c r="BH896" s="29"/>
      <c r="BI896" s="29"/>
      <c r="BJ896" s="29"/>
      <c r="BK896" s="29"/>
      <c r="BL896" s="29"/>
      <c r="BM896" s="29"/>
      <c r="BN896" s="29"/>
      <c r="BO896" s="29"/>
      <c r="BP896" s="29"/>
      <c r="BQ896" s="29"/>
      <c r="BR896" s="29"/>
      <c r="BS896" s="29"/>
      <c r="BT896" s="29"/>
      <c r="BU896" s="29"/>
      <c r="BV896" s="29"/>
      <c r="BW896" s="29"/>
      <c r="BX896" s="29"/>
      <c r="BY896" s="29"/>
      <c r="BZ896" s="29"/>
      <c r="CA896" s="29"/>
      <c r="CB896" s="29"/>
      <c r="CC896" s="29"/>
      <c r="CD896" s="29"/>
      <c r="CE896" s="29"/>
      <c r="CF896" s="29"/>
      <c r="CG896" s="29"/>
      <c r="CH896" s="29"/>
      <c r="CI896" s="29"/>
      <c r="CJ896" s="29"/>
      <c r="CK896" s="29"/>
      <c r="CL896" s="29"/>
      <c r="CM896" s="29"/>
      <c r="CN896" s="29"/>
      <c r="CO896" s="29"/>
      <c r="CP896" s="29"/>
      <c r="CQ896" s="29"/>
      <c r="CR896" s="29"/>
      <c r="CS896" s="29"/>
      <c r="CT896" s="29"/>
      <c r="CU896" s="29"/>
      <c r="CV896" s="29"/>
      <c r="CW896" s="29"/>
      <c r="CX896" s="29"/>
      <c r="CY896" s="29"/>
      <c r="CZ896" s="29"/>
      <c r="DA896" s="29"/>
      <c r="DB896" s="29"/>
      <c r="DC896" s="29"/>
      <c r="DD896" s="29"/>
      <c r="DE896" s="29"/>
      <c r="DF896" s="29"/>
      <c r="DG896" s="31"/>
      <c r="DH896" s="29"/>
      <c r="DI896" s="29"/>
    </row>
    <row r="897" spans="1:113" ht="15.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30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30"/>
      <c r="AE897" s="29"/>
      <c r="AF897" s="29"/>
      <c r="AG897" s="29"/>
      <c r="AH897" s="29"/>
      <c r="AI897" s="29"/>
      <c r="AJ897" s="29"/>
      <c r="AK897" s="29"/>
      <c r="AL897" s="29"/>
      <c r="AM897" s="29"/>
      <c r="AN897" s="29"/>
      <c r="AO897" s="30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G897" s="29"/>
      <c r="BH897" s="29"/>
      <c r="BI897" s="29"/>
      <c r="BJ897" s="29"/>
      <c r="BK897" s="29"/>
      <c r="BL897" s="29"/>
      <c r="BM897" s="29"/>
      <c r="BN897" s="29"/>
      <c r="BO897" s="29"/>
      <c r="BP897" s="29"/>
      <c r="BQ897" s="29"/>
      <c r="BR897" s="29"/>
      <c r="BS897" s="29"/>
      <c r="BT897" s="29"/>
      <c r="BU897" s="29"/>
      <c r="BV897" s="29"/>
      <c r="BW897" s="29"/>
      <c r="BX897" s="29"/>
      <c r="BY897" s="29"/>
      <c r="BZ897" s="29"/>
      <c r="CA897" s="29"/>
      <c r="CB897" s="29"/>
      <c r="CC897" s="29"/>
      <c r="CD897" s="29"/>
      <c r="CE897" s="29"/>
      <c r="CF897" s="29"/>
      <c r="CG897" s="29"/>
      <c r="CH897" s="29"/>
      <c r="CI897" s="29"/>
      <c r="CJ897" s="29"/>
      <c r="CK897" s="29"/>
      <c r="CL897" s="29"/>
      <c r="CM897" s="29"/>
      <c r="CN897" s="29"/>
      <c r="CO897" s="29"/>
      <c r="CP897" s="29"/>
      <c r="CQ897" s="29"/>
      <c r="CR897" s="29"/>
      <c r="CS897" s="29"/>
      <c r="CT897" s="29"/>
      <c r="CU897" s="29"/>
      <c r="CV897" s="29"/>
      <c r="CW897" s="29"/>
      <c r="CX897" s="29"/>
      <c r="CY897" s="29"/>
      <c r="CZ897" s="29"/>
      <c r="DA897" s="29"/>
      <c r="DB897" s="29"/>
      <c r="DC897" s="29"/>
      <c r="DD897" s="29"/>
      <c r="DE897" s="29"/>
      <c r="DF897" s="29"/>
      <c r="DG897" s="31"/>
      <c r="DH897" s="29"/>
      <c r="DI897" s="29"/>
    </row>
    <row r="898" spans="1:113" ht="15.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30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30"/>
      <c r="AE898" s="29"/>
      <c r="AF898" s="29"/>
      <c r="AG898" s="29"/>
      <c r="AH898" s="29"/>
      <c r="AI898" s="29"/>
      <c r="AJ898" s="29"/>
      <c r="AK898" s="29"/>
      <c r="AL898" s="29"/>
      <c r="AM898" s="29"/>
      <c r="AN898" s="29"/>
      <c r="AO898" s="30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G898" s="29"/>
      <c r="BH898" s="29"/>
      <c r="BI898" s="29"/>
      <c r="BJ898" s="29"/>
      <c r="BK898" s="29"/>
      <c r="BL898" s="29"/>
      <c r="BM898" s="29"/>
      <c r="BN898" s="29"/>
      <c r="BO898" s="29"/>
      <c r="BP898" s="29"/>
      <c r="BQ898" s="29"/>
      <c r="BR898" s="29"/>
      <c r="BS898" s="29"/>
      <c r="BT898" s="29"/>
      <c r="BU898" s="29"/>
      <c r="BV898" s="29"/>
      <c r="BW898" s="29"/>
      <c r="BX898" s="29"/>
      <c r="BY898" s="29"/>
      <c r="BZ898" s="29"/>
      <c r="CA898" s="29"/>
      <c r="CB898" s="29"/>
      <c r="CC898" s="29"/>
      <c r="CD898" s="29"/>
      <c r="CE898" s="29"/>
      <c r="CF898" s="29"/>
      <c r="CG898" s="29"/>
      <c r="CH898" s="29"/>
      <c r="CI898" s="29"/>
      <c r="CJ898" s="29"/>
      <c r="CK898" s="29"/>
      <c r="CL898" s="29"/>
      <c r="CM898" s="29"/>
      <c r="CN898" s="29"/>
      <c r="CO898" s="29"/>
      <c r="CP898" s="29"/>
      <c r="CQ898" s="29"/>
      <c r="CR898" s="29"/>
      <c r="CS898" s="29"/>
      <c r="CT898" s="29"/>
      <c r="CU898" s="29"/>
      <c r="CV898" s="29"/>
      <c r="CW898" s="29"/>
      <c r="CX898" s="29"/>
      <c r="CY898" s="29"/>
      <c r="CZ898" s="29"/>
      <c r="DA898" s="29"/>
      <c r="DB898" s="29"/>
      <c r="DC898" s="29"/>
      <c r="DD898" s="29"/>
      <c r="DE898" s="29"/>
      <c r="DF898" s="29"/>
      <c r="DG898" s="31"/>
      <c r="DH898" s="29"/>
      <c r="DI898" s="29"/>
    </row>
    <row r="899" spans="1:113" ht="15.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30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30"/>
      <c r="AE899" s="29"/>
      <c r="AF899" s="29"/>
      <c r="AG899" s="29"/>
      <c r="AH899" s="29"/>
      <c r="AI899" s="29"/>
      <c r="AJ899" s="29"/>
      <c r="AK899" s="29"/>
      <c r="AL899" s="29"/>
      <c r="AM899" s="29"/>
      <c r="AN899" s="29"/>
      <c r="AO899" s="30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G899" s="29"/>
      <c r="BH899" s="29"/>
      <c r="BI899" s="29"/>
      <c r="BJ899" s="29"/>
      <c r="BK899" s="29"/>
      <c r="BL899" s="29"/>
      <c r="BM899" s="29"/>
      <c r="BN899" s="29"/>
      <c r="BO899" s="29"/>
      <c r="BP899" s="29"/>
      <c r="BQ899" s="29"/>
      <c r="BR899" s="29"/>
      <c r="BS899" s="29"/>
      <c r="BT899" s="29"/>
      <c r="BU899" s="29"/>
      <c r="BV899" s="29"/>
      <c r="BW899" s="29"/>
      <c r="BX899" s="29"/>
      <c r="BY899" s="29"/>
      <c r="BZ899" s="29"/>
      <c r="CA899" s="29"/>
      <c r="CB899" s="29"/>
      <c r="CC899" s="29"/>
      <c r="CD899" s="29"/>
      <c r="CE899" s="29"/>
      <c r="CF899" s="29"/>
      <c r="CG899" s="29"/>
      <c r="CH899" s="29"/>
      <c r="CI899" s="29"/>
      <c r="CJ899" s="29"/>
      <c r="CK899" s="29"/>
      <c r="CL899" s="29"/>
      <c r="CM899" s="29"/>
      <c r="CN899" s="29"/>
      <c r="CO899" s="29"/>
      <c r="CP899" s="29"/>
      <c r="CQ899" s="29"/>
      <c r="CR899" s="29"/>
      <c r="CS899" s="29"/>
      <c r="CT899" s="29"/>
      <c r="CU899" s="29"/>
      <c r="CV899" s="29"/>
      <c r="CW899" s="29"/>
      <c r="CX899" s="29"/>
      <c r="CY899" s="29"/>
      <c r="CZ899" s="29"/>
      <c r="DA899" s="29"/>
      <c r="DB899" s="29"/>
      <c r="DC899" s="29"/>
      <c r="DD899" s="29"/>
      <c r="DE899" s="29"/>
      <c r="DF899" s="29"/>
      <c r="DG899" s="31"/>
      <c r="DH899" s="29"/>
      <c r="DI899" s="29"/>
    </row>
    <row r="900" spans="1:113" ht="15.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30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30"/>
      <c r="AE900" s="29"/>
      <c r="AF900" s="29"/>
      <c r="AG900" s="29"/>
      <c r="AH900" s="29"/>
      <c r="AI900" s="29"/>
      <c r="AJ900" s="29"/>
      <c r="AK900" s="29"/>
      <c r="AL900" s="29"/>
      <c r="AM900" s="29"/>
      <c r="AN900" s="29"/>
      <c r="AO900" s="30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G900" s="29"/>
      <c r="BH900" s="29"/>
      <c r="BI900" s="29"/>
      <c r="BJ900" s="29"/>
      <c r="BK900" s="29"/>
      <c r="BL900" s="29"/>
      <c r="BM900" s="29"/>
      <c r="BN900" s="29"/>
      <c r="BO900" s="29"/>
      <c r="BP900" s="29"/>
      <c r="BQ900" s="29"/>
      <c r="BR900" s="29"/>
      <c r="BS900" s="29"/>
      <c r="BT900" s="29"/>
      <c r="BU900" s="29"/>
      <c r="BV900" s="29"/>
      <c r="BW900" s="29"/>
      <c r="BX900" s="29"/>
      <c r="BY900" s="29"/>
      <c r="BZ900" s="29"/>
      <c r="CA900" s="29"/>
      <c r="CB900" s="29"/>
      <c r="CC900" s="29"/>
      <c r="CD900" s="29"/>
      <c r="CE900" s="29"/>
      <c r="CF900" s="29"/>
      <c r="CG900" s="29"/>
      <c r="CH900" s="29"/>
      <c r="CI900" s="29"/>
      <c r="CJ900" s="29"/>
      <c r="CK900" s="29"/>
      <c r="CL900" s="29"/>
      <c r="CM900" s="29"/>
      <c r="CN900" s="29"/>
      <c r="CO900" s="29"/>
      <c r="CP900" s="29"/>
      <c r="CQ900" s="29"/>
      <c r="CR900" s="29"/>
      <c r="CS900" s="29"/>
      <c r="CT900" s="29"/>
      <c r="CU900" s="29"/>
      <c r="CV900" s="29"/>
      <c r="CW900" s="29"/>
      <c r="CX900" s="29"/>
      <c r="CY900" s="29"/>
      <c r="CZ900" s="29"/>
      <c r="DA900" s="29"/>
      <c r="DB900" s="29"/>
      <c r="DC900" s="29"/>
      <c r="DD900" s="29"/>
      <c r="DE900" s="29"/>
      <c r="DF900" s="29"/>
      <c r="DG900" s="31"/>
      <c r="DH900" s="29"/>
      <c r="DI900" s="29"/>
    </row>
    <row r="901" spans="1:113" ht="15.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30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30"/>
      <c r="AE901" s="29"/>
      <c r="AF901" s="29"/>
      <c r="AG901" s="29"/>
      <c r="AH901" s="29"/>
      <c r="AI901" s="29"/>
      <c r="AJ901" s="29"/>
      <c r="AK901" s="29"/>
      <c r="AL901" s="29"/>
      <c r="AM901" s="29"/>
      <c r="AN901" s="29"/>
      <c r="AO901" s="30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G901" s="29"/>
      <c r="BH901" s="29"/>
      <c r="BI901" s="29"/>
      <c r="BJ901" s="29"/>
      <c r="BK901" s="29"/>
      <c r="BL901" s="29"/>
      <c r="BM901" s="29"/>
      <c r="BN901" s="29"/>
      <c r="BO901" s="29"/>
      <c r="BP901" s="29"/>
      <c r="BQ901" s="29"/>
      <c r="BR901" s="29"/>
      <c r="BS901" s="29"/>
      <c r="BT901" s="29"/>
      <c r="BU901" s="29"/>
      <c r="BV901" s="29"/>
      <c r="BW901" s="29"/>
      <c r="BX901" s="29"/>
      <c r="BY901" s="29"/>
      <c r="BZ901" s="29"/>
      <c r="CA901" s="29"/>
      <c r="CB901" s="29"/>
      <c r="CC901" s="29"/>
      <c r="CD901" s="29"/>
      <c r="CE901" s="29"/>
      <c r="CF901" s="29"/>
      <c r="CG901" s="29"/>
      <c r="CH901" s="29"/>
      <c r="CI901" s="29"/>
      <c r="CJ901" s="29"/>
      <c r="CK901" s="29"/>
      <c r="CL901" s="29"/>
      <c r="CM901" s="29"/>
      <c r="CN901" s="29"/>
      <c r="CO901" s="29"/>
      <c r="CP901" s="29"/>
      <c r="CQ901" s="29"/>
      <c r="CR901" s="29"/>
      <c r="CS901" s="29"/>
      <c r="CT901" s="29"/>
      <c r="CU901" s="29"/>
      <c r="CV901" s="29"/>
      <c r="CW901" s="29"/>
      <c r="CX901" s="29"/>
      <c r="CY901" s="29"/>
      <c r="CZ901" s="29"/>
      <c r="DA901" s="29"/>
      <c r="DB901" s="29"/>
      <c r="DC901" s="29"/>
      <c r="DD901" s="29"/>
      <c r="DE901" s="29"/>
      <c r="DF901" s="29"/>
      <c r="DG901" s="31"/>
      <c r="DH901" s="29"/>
      <c r="DI901" s="29"/>
    </row>
    <row r="902" spans="1:113" ht="15.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30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30"/>
      <c r="AE902" s="29"/>
      <c r="AF902" s="29"/>
      <c r="AG902" s="29"/>
      <c r="AH902" s="29"/>
      <c r="AI902" s="29"/>
      <c r="AJ902" s="29"/>
      <c r="AK902" s="29"/>
      <c r="AL902" s="29"/>
      <c r="AM902" s="29"/>
      <c r="AN902" s="29"/>
      <c r="AO902" s="30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G902" s="29"/>
      <c r="BH902" s="29"/>
      <c r="BI902" s="29"/>
      <c r="BJ902" s="29"/>
      <c r="BK902" s="29"/>
      <c r="BL902" s="29"/>
      <c r="BM902" s="29"/>
      <c r="BN902" s="29"/>
      <c r="BO902" s="29"/>
      <c r="BP902" s="29"/>
      <c r="BQ902" s="29"/>
      <c r="BR902" s="29"/>
      <c r="BS902" s="29"/>
      <c r="BT902" s="29"/>
      <c r="BU902" s="29"/>
      <c r="BV902" s="29"/>
      <c r="BW902" s="29"/>
      <c r="BX902" s="29"/>
      <c r="BY902" s="29"/>
      <c r="BZ902" s="29"/>
      <c r="CA902" s="29"/>
      <c r="CB902" s="29"/>
      <c r="CC902" s="29"/>
      <c r="CD902" s="29"/>
      <c r="CE902" s="29"/>
      <c r="CF902" s="29"/>
      <c r="CG902" s="29"/>
      <c r="CH902" s="29"/>
      <c r="CI902" s="29"/>
      <c r="CJ902" s="29"/>
      <c r="CK902" s="29"/>
      <c r="CL902" s="29"/>
      <c r="CM902" s="29"/>
      <c r="CN902" s="29"/>
      <c r="CO902" s="29"/>
      <c r="CP902" s="29"/>
      <c r="CQ902" s="29"/>
      <c r="CR902" s="29"/>
      <c r="CS902" s="29"/>
      <c r="CT902" s="29"/>
      <c r="CU902" s="29"/>
      <c r="CV902" s="29"/>
      <c r="CW902" s="29"/>
      <c r="CX902" s="29"/>
      <c r="CY902" s="29"/>
      <c r="CZ902" s="29"/>
      <c r="DA902" s="29"/>
      <c r="DB902" s="29"/>
      <c r="DC902" s="29"/>
      <c r="DD902" s="29"/>
      <c r="DE902" s="29"/>
      <c r="DF902" s="29"/>
      <c r="DG902" s="31"/>
      <c r="DH902" s="29"/>
      <c r="DI902" s="29"/>
    </row>
    <row r="903" spans="1:113" ht="15.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30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30"/>
      <c r="AE903" s="29"/>
      <c r="AF903" s="29"/>
      <c r="AG903" s="29"/>
      <c r="AH903" s="29"/>
      <c r="AI903" s="29"/>
      <c r="AJ903" s="29"/>
      <c r="AK903" s="29"/>
      <c r="AL903" s="29"/>
      <c r="AM903" s="29"/>
      <c r="AN903" s="29"/>
      <c r="AO903" s="30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G903" s="29"/>
      <c r="BH903" s="29"/>
      <c r="BI903" s="29"/>
      <c r="BJ903" s="29"/>
      <c r="BK903" s="29"/>
      <c r="BL903" s="29"/>
      <c r="BM903" s="29"/>
      <c r="BN903" s="29"/>
      <c r="BO903" s="29"/>
      <c r="BP903" s="29"/>
      <c r="BQ903" s="29"/>
      <c r="BR903" s="29"/>
      <c r="BS903" s="29"/>
      <c r="BT903" s="29"/>
      <c r="BU903" s="29"/>
      <c r="BV903" s="29"/>
      <c r="BW903" s="29"/>
      <c r="BX903" s="29"/>
      <c r="BY903" s="29"/>
      <c r="BZ903" s="29"/>
      <c r="CA903" s="29"/>
      <c r="CB903" s="29"/>
      <c r="CC903" s="29"/>
      <c r="CD903" s="29"/>
      <c r="CE903" s="29"/>
      <c r="CF903" s="29"/>
      <c r="CG903" s="29"/>
      <c r="CH903" s="29"/>
      <c r="CI903" s="29"/>
      <c r="CJ903" s="29"/>
      <c r="CK903" s="29"/>
      <c r="CL903" s="29"/>
      <c r="CM903" s="29"/>
      <c r="CN903" s="29"/>
      <c r="CO903" s="29"/>
      <c r="CP903" s="29"/>
      <c r="CQ903" s="29"/>
      <c r="CR903" s="29"/>
      <c r="CS903" s="29"/>
      <c r="CT903" s="29"/>
      <c r="CU903" s="29"/>
      <c r="CV903" s="29"/>
      <c r="CW903" s="29"/>
      <c r="CX903" s="29"/>
      <c r="CY903" s="29"/>
      <c r="CZ903" s="29"/>
      <c r="DA903" s="29"/>
      <c r="DB903" s="29"/>
      <c r="DC903" s="29"/>
      <c r="DD903" s="29"/>
      <c r="DE903" s="29"/>
      <c r="DF903" s="29"/>
      <c r="DG903" s="31"/>
      <c r="DH903" s="29"/>
      <c r="DI903" s="29"/>
    </row>
    <row r="904" spans="1:113" ht="15.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30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30"/>
      <c r="AE904" s="29"/>
      <c r="AF904" s="29"/>
      <c r="AG904" s="29"/>
      <c r="AH904" s="29"/>
      <c r="AI904" s="29"/>
      <c r="AJ904" s="29"/>
      <c r="AK904" s="29"/>
      <c r="AL904" s="29"/>
      <c r="AM904" s="29"/>
      <c r="AN904" s="29"/>
      <c r="AO904" s="30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G904" s="29"/>
      <c r="BH904" s="29"/>
      <c r="BI904" s="29"/>
      <c r="BJ904" s="29"/>
      <c r="BK904" s="29"/>
      <c r="BL904" s="29"/>
      <c r="BM904" s="29"/>
      <c r="BN904" s="29"/>
      <c r="BO904" s="29"/>
      <c r="BP904" s="29"/>
      <c r="BQ904" s="29"/>
      <c r="BR904" s="29"/>
      <c r="BS904" s="29"/>
      <c r="BT904" s="29"/>
      <c r="BU904" s="29"/>
      <c r="BV904" s="29"/>
      <c r="BW904" s="29"/>
      <c r="BX904" s="29"/>
      <c r="BY904" s="29"/>
      <c r="BZ904" s="29"/>
      <c r="CA904" s="29"/>
      <c r="CB904" s="29"/>
      <c r="CC904" s="29"/>
      <c r="CD904" s="29"/>
      <c r="CE904" s="29"/>
      <c r="CF904" s="29"/>
      <c r="CG904" s="29"/>
      <c r="CH904" s="29"/>
      <c r="CI904" s="29"/>
      <c r="CJ904" s="29"/>
      <c r="CK904" s="29"/>
      <c r="CL904" s="29"/>
      <c r="CM904" s="29"/>
      <c r="CN904" s="29"/>
      <c r="CO904" s="29"/>
      <c r="CP904" s="29"/>
      <c r="CQ904" s="29"/>
      <c r="CR904" s="29"/>
      <c r="CS904" s="29"/>
      <c r="CT904" s="29"/>
      <c r="CU904" s="29"/>
      <c r="CV904" s="29"/>
      <c r="CW904" s="29"/>
      <c r="CX904" s="29"/>
      <c r="CY904" s="29"/>
      <c r="CZ904" s="29"/>
      <c r="DA904" s="29"/>
      <c r="DB904" s="29"/>
      <c r="DC904" s="29"/>
      <c r="DD904" s="29"/>
      <c r="DE904" s="29"/>
      <c r="DF904" s="29"/>
      <c r="DG904" s="31"/>
      <c r="DH904" s="29"/>
      <c r="DI904" s="29"/>
    </row>
    <row r="905" spans="1:113" ht="15.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30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30"/>
      <c r="AE905" s="29"/>
      <c r="AF905" s="29"/>
      <c r="AG905" s="29"/>
      <c r="AH905" s="29"/>
      <c r="AI905" s="29"/>
      <c r="AJ905" s="29"/>
      <c r="AK905" s="29"/>
      <c r="AL905" s="29"/>
      <c r="AM905" s="29"/>
      <c r="AN905" s="29"/>
      <c r="AO905" s="30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G905" s="29"/>
      <c r="BH905" s="29"/>
      <c r="BI905" s="29"/>
      <c r="BJ905" s="29"/>
      <c r="BK905" s="29"/>
      <c r="BL905" s="29"/>
      <c r="BM905" s="29"/>
      <c r="BN905" s="29"/>
      <c r="BO905" s="29"/>
      <c r="BP905" s="29"/>
      <c r="BQ905" s="29"/>
      <c r="BR905" s="29"/>
      <c r="BS905" s="29"/>
      <c r="BT905" s="29"/>
      <c r="BU905" s="29"/>
      <c r="BV905" s="29"/>
      <c r="BW905" s="29"/>
      <c r="BX905" s="29"/>
      <c r="BY905" s="29"/>
      <c r="BZ905" s="29"/>
      <c r="CA905" s="29"/>
      <c r="CB905" s="29"/>
      <c r="CC905" s="29"/>
      <c r="CD905" s="29"/>
      <c r="CE905" s="29"/>
      <c r="CF905" s="29"/>
      <c r="CG905" s="29"/>
      <c r="CH905" s="29"/>
      <c r="CI905" s="29"/>
      <c r="CJ905" s="29"/>
      <c r="CK905" s="29"/>
      <c r="CL905" s="29"/>
      <c r="CM905" s="29"/>
      <c r="CN905" s="29"/>
      <c r="CO905" s="29"/>
      <c r="CP905" s="29"/>
      <c r="CQ905" s="29"/>
      <c r="CR905" s="29"/>
      <c r="CS905" s="29"/>
      <c r="CT905" s="29"/>
      <c r="CU905" s="29"/>
      <c r="CV905" s="29"/>
      <c r="CW905" s="29"/>
      <c r="CX905" s="29"/>
      <c r="CY905" s="29"/>
      <c r="CZ905" s="29"/>
      <c r="DA905" s="29"/>
      <c r="DB905" s="29"/>
      <c r="DC905" s="29"/>
      <c r="DD905" s="29"/>
      <c r="DE905" s="29"/>
      <c r="DF905" s="29"/>
      <c r="DG905" s="31"/>
      <c r="DH905" s="29"/>
      <c r="DI905" s="29"/>
    </row>
    <row r="906" spans="1:113" ht="15.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30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30"/>
      <c r="AE906" s="29"/>
      <c r="AF906" s="29"/>
      <c r="AG906" s="29"/>
      <c r="AH906" s="29"/>
      <c r="AI906" s="29"/>
      <c r="AJ906" s="29"/>
      <c r="AK906" s="29"/>
      <c r="AL906" s="29"/>
      <c r="AM906" s="29"/>
      <c r="AN906" s="29"/>
      <c r="AO906" s="30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G906" s="29"/>
      <c r="BH906" s="29"/>
      <c r="BI906" s="29"/>
      <c r="BJ906" s="29"/>
      <c r="BK906" s="29"/>
      <c r="BL906" s="29"/>
      <c r="BM906" s="29"/>
      <c r="BN906" s="29"/>
      <c r="BO906" s="29"/>
      <c r="BP906" s="29"/>
      <c r="BQ906" s="29"/>
      <c r="BR906" s="29"/>
      <c r="BS906" s="29"/>
      <c r="BT906" s="29"/>
      <c r="BU906" s="29"/>
      <c r="BV906" s="29"/>
      <c r="BW906" s="29"/>
      <c r="BX906" s="29"/>
      <c r="BY906" s="29"/>
      <c r="BZ906" s="29"/>
      <c r="CA906" s="29"/>
      <c r="CB906" s="29"/>
      <c r="CC906" s="29"/>
      <c r="CD906" s="29"/>
      <c r="CE906" s="29"/>
      <c r="CF906" s="29"/>
      <c r="CG906" s="29"/>
      <c r="CH906" s="29"/>
      <c r="CI906" s="29"/>
      <c r="CJ906" s="29"/>
      <c r="CK906" s="29"/>
      <c r="CL906" s="29"/>
      <c r="CM906" s="29"/>
      <c r="CN906" s="29"/>
      <c r="CO906" s="29"/>
      <c r="CP906" s="29"/>
      <c r="CQ906" s="29"/>
      <c r="CR906" s="29"/>
      <c r="CS906" s="29"/>
      <c r="CT906" s="29"/>
      <c r="CU906" s="29"/>
      <c r="CV906" s="29"/>
      <c r="CW906" s="29"/>
      <c r="CX906" s="29"/>
      <c r="CY906" s="29"/>
      <c r="CZ906" s="29"/>
      <c r="DA906" s="29"/>
      <c r="DB906" s="29"/>
      <c r="DC906" s="29"/>
      <c r="DD906" s="29"/>
      <c r="DE906" s="29"/>
      <c r="DF906" s="29"/>
      <c r="DG906" s="31"/>
      <c r="DH906" s="29"/>
      <c r="DI906" s="29"/>
    </row>
    <row r="907" spans="1:113" ht="15.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30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30"/>
      <c r="AE907" s="29"/>
      <c r="AF907" s="29"/>
      <c r="AG907" s="29"/>
      <c r="AH907" s="29"/>
      <c r="AI907" s="29"/>
      <c r="AJ907" s="29"/>
      <c r="AK907" s="29"/>
      <c r="AL907" s="29"/>
      <c r="AM907" s="29"/>
      <c r="AN907" s="29"/>
      <c r="AO907" s="30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G907" s="29"/>
      <c r="BH907" s="29"/>
      <c r="BI907" s="29"/>
      <c r="BJ907" s="29"/>
      <c r="BK907" s="29"/>
      <c r="BL907" s="29"/>
      <c r="BM907" s="29"/>
      <c r="BN907" s="29"/>
      <c r="BO907" s="29"/>
      <c r="BP907" s="29"/>
      <c r="BQ907" s="29"/>
      <c r="BR907" s="29"/>
      <c r="BS907" s="29"/>
      <c r="BT907" s="29"/>
      <c r="BU907" s="29"/>
      <c r="BV907" s="29"/>
      <c r="BW907" s="29"/>
      <c r="BX907" s="29"/>
      <c r="BY907" s="29"/>
      <c r="BZ907" s="29"/>
      <c r="CA907" s="29"/>
      <c r="CB907" s="29"/>
      <c r="CC907" s="29"/>
      <c r="CD907" s="29"/>
      <c r="CE907" s="29"/>
      <c r="CF907" s="29"/>
      <c r="CG907" s="29"/>
      <c r="CH907" s="29"/>
      <c r="CI907" s="29"/>
      <c r="CJ907" s="29"/>
      <c r="CK907" s="29"/>
      <c r="CL907" s="29"/>
      <c r="CM907" s="29"/>
      <c r="CN907" s="29"/>
      <c r="CO907" s="29"/>
      <c r="CP907" s="29"/>
      <c r="CQ907" s="29"/>
      <c r="CR907" s="29"/>
      <c r="CS907" s="29"/>
      <c r="CT907" s="29"/>
      <c r="CU907" s="29"/>
      <c r="CV907" s="29"/>
      <c r="CW907" s="29"/>
      <c r="CX907" s="29"/>
      <c r="CY907" s="29"/>
      <c r="CZ907" s="29"/>
      <c r="DA907" s="29"/>
      <c r="DB907" s="29"/>
      <c r="DC907" s="29"/>
      <c r="DD907" s="29"/>
      <c r="DE907" s="29"/>
      <c r="DF907" s="29"/>
      <c r="DG907" s="31"/>
      <c r="DH907" s="29"/>
      <c r="DI907" s="29"/>
    </row>
    <row r="908" spans="1:113" ht="15.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30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30"/>
      <c r="AE908" s="29"/>
      <c r="AF908" s="29"/>
      <c r="AG908" s="29"/>
      <c r="AH908" s="29"/>
      <c r="AI908" s="29"/>
      <c r="AJ908" s="29"/>
      <c r="AK908" s="29"/>
      <c r="AL908" s="29"/>
      <c r="AM908" s="29"/>
      <c r="AN908" s="29"/>
      <c r="AO908" s="30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G908" s="29"/>
      <c r="BH908" s="29"/>
      <c r="BI908" s="29"/>
      <c r="BJ908" s="29"/>
      <c r="BK908" s="29"/>
      <c r="BL908" s="29"/>
      <c r="BM908" s="29"/>
      <c r="BN908" s="29"/>
      <c r="BO908" s="29"/>
      <c r="BP908" s="29"/>
      <c r="BQ908" s="29"/>
      <c r="BR908" s="29"/>
      <c r="BS908" s="29"/>
      <c r="BT908" s="29"/>
      <c r="BU908" s="29"/>
      <c r="BV908" s="29"/>
      <c r="BW908" s="29"/>
      <c r="BX908" s="29"/>
      <c r="BY908" s="29"/>
      <c r="BZ908" s="29"/>
      <c r="CA908" s="29"/>
      <c r="CB908" s="29"/>
      <c r="CC908" s="29"/>
      <c r="CD908" s="29"/>
      <c r="CE908" s="29"/>
      <c r="CF908" s="29"/>
      <c r="CG908" s="29"/>
      <c r="CH908" s="29"/>
      <c r="CI908" s="29"/>
      <c r="CJ908" s="29"/>
      <c r="CK908" s="29"/>
      <c r="CL908" s="29"/>
      <c r="CM908" s="29"/>
      <c r="CN908" s="29"/>
      <c r="CO908" s="29"/>
      <c r="CP908" s="29"/>
      <c r="CQ908" s="29"/>
      <c r="CR908" s="29"/>
      <c r="CS908" s="29"/>
      <c r="CT908" s="29"/>
      <c r="CU908" s="29"/>
      <c r="CV908" s="29"/>
      <c r="CW908" s="29"/>
      <c r="CX908" s="29"/>
      <c r="CY908" s="29"/>
      <c r="CZ908" s="29"/>
      <c r="DA908" s="29"/>
      <c r="DB908" s="29"/>
      <c r="DC908" s="29"/>
      <c r="DD908" s="29"/>
      <c r="DE908" s="29"/>
      <c r="DF908" s="29"/>
      <c r="DG908" s="31"/>
      <c r="DH908" s="29"/>
      <c r="DI908" s="29"/>
    </row>
    <row r="909" spans="1:113" ht="15.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30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30"/>
      <c r="AE909" s="29"/>
      <c r="AF909" s="29"/>
      <c r="AG909" s="29"/>
      <c r="AH909" s="29"/>
      <c r="AI909" s="29"/>
      <c r="AJ909" s="29"/>
      <c r="AK909" s="29"/>
      <c r="AL909" s="29"/>
      <c r="AM909" s="29"/>
      <c r="AN909" s="29"/>
      <c r="AO909" s="30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G909" s="29"/>
      <c r="BH909" s="29"/>
      <c r="BI909" s="29"/>
      <c r="BJ909" s="29"/>
      <c r="BK909" s="29"/>
      <c r="BL909" s="29"/>
      <c r="BM909" s="29"/>
      <c r="BN909" s="29"/>
      <c r="BO909" s="29"/>
      <c r="BP909" s="29"/>
      <c r="BQ909" s="29"/>
      <c r="BR909" s="29"/>
      <c r="BS909" s="29"/>
      <c r="BT909" s="29"/>
      <c r="BU909" s="29"/>
      <c r="BV909" s="29"/>
      <c r="BW909" s="29"/>
      <c r="BX909" s="29"/>
      <c r="BY909" s="29"/>
      <c r="BZ909" s="29"/>
      <c r="CA909" s="29"/>
      <c r="CB909" s="29"/>
      <c r="CC909" s="29"/>
      <c r="CD909" s="29"/>
      <c r="CE909" s="29"/>
      <c r="CF909" s="29"/>
      <c r="CG909" s="29"/>
      <c r="CH909" s="29"/>
      <c r="CI909" s="29"/>
      <c r="CJ909" s="29"/>
      <c r="CK909" s="29"/>
      <c r="CL909" s="29"/>
      <c r="CM909" s="29"/>
      <c r="CN909" s="29"/>
      <c r="CO909" s="29"/>
      <c r="CP909" s="29"/>
      <c r="CQ909" s="29"/>
      <c r="CR909" s="29"/>
      <c r="CS909" s="29"/>
      <c r="CT909" s="29"/>
      <c r="CU909" s="29"/>
      <c r="CV909" s="29"/>
      <c r="CW909" s="29"/>
      <c r="CX909" s="29"/>
      <c r="CY909" s="29"/>
      <c r="CZ909" s="29"/>
      <c r="DA909" s="29"/>
      <c r="DB909" s="29"/>
      <c r="DC909" s="29"/>
      <c r="DD909" s="29"/>
      <c r="DE909" s="29"/>
      <c r="DF909" s="29"/>
      <c r="DG909" s="31"/>
      <c r="DH909" s="29"/>
      <c r="DI909" s="29"/>
    </row>
    <row r="910" spans="1:113" ht="15.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30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30"/>
      <c r="AE910" s="29"/>
      <c r="AF910" s="29"/>
      <c r="AG910" s="29"/>
      <c r="AH910" s="29"/>
      <c r="AI910" s="29"/>
      <c r="AJ910" s="29"/>
      <c r="AK910" s="29"/>
      <c r="AL910" s="29"/>
      <c r="AM910" s="29"/>
      <c r="AN910" s="29"/>
      <c r="AO910" s="30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G910" s="29"/>
      <c r="BH910" s="29"/>
      <c r="BI910" s="29"/>
      <c r="BJ910" s="29"/>
      <c r="BK910" s="29"/>
      <c r="BL910" s="29"/>
      <c r="BM910" s="29"/>
      <c r="BN910" s="29"/>
      <c r="BO910" s="29"/>
      <c r="BP910" s="29"/>
      <c r="BQ910" s="29"/>
      <c r="BR910" s="29"/>
      <c r="BS910" s="29"/>
      <c r="BT910" s="29"/>
      <c r="BU910" s="29"/>
      <c r="BV910" s="29"/>
      <c r="BW910" s="29"/>
      <c r="BX910" s="29"/>
      <c r="BY910" s="29"/>
      <c r="BZ910" s="29"/>
      <c r="CA910" s="29"/>
      <c r="CB910" s="29"/>
      <c r="CC910" s="29"/>
      <c r="CD910" s="29"/>
      <c r="CE910" s="29"/>
      <c r="CF910" s="29"/>
      <c r="CG910" s="29"/>
      <c r="CH910" s="29"/>
      <c r="CI910" s="29"/>
      <c r="CJ910" s="29"/>
      <c r="CK910" s="29"/>
      <c r="CL910" s="29"/>
      <c r="CM910" s="29"/>
      <c r="CN910" s="29"/>
      <c r="CO910" s="29"/>
      <c r="CP910" s="29"/>
      <c r="CQ910" s="29"/>
      <c r="CR910" s="29"/>
      <c r="CS910" s="29"/>
      <c r="CT910" s="29"/>
      <c r="CU910" s="29"/>
      <c r="CV910" s="29"/>
      <c r="CW910" s="29"/>
      <c r="CX910" s="29"/>
      <c r="CY910" s="29"/>
      <c r="CZ910" s="29"/>
      <c r="DA910" s="29"/>
      <c r="DB910" s="29"/>
      <c r="DC910" s="29"/>
      <c r="DD910" s="29"/>
      <c r="DE910" s="29"/>
      <c r="DF910" s="29"/>
      <c r="DG910" s="31"/>
      <c r="DH910" s="29"/>
      <c r="DI910" s="29"/>
    </row>
    <row r="911" spans="1:113" ht="15.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30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30"/>
      <c r="AE911" s="29"/>
      <c r="AF911" s="29"/>
      <c r="AG911" s="29"/>
      <c r="AH911" s="29"/>
      <c r="AI911" s="29"/>
      <c r="AJ911" s="29"/>
      <c r="AK911" s="29"/>
      <c r="AL911" s="29"/>
      <c r="AM911" s="29"/>
      <c r="AN911" s="29"/>
      <c r="AO911" s="30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G911" s="29"/>
      <c r="BH911" s="29"/>
      <c r="BI911" s="29"/>
      <c r="BJ911" s="29"/>
      <c r="BK911" s="29"/>
      <c r="BL911" s="29"/>
      <c r="BM911" s="29"/>
      <c r="BN911" s="29"/>
      <c r="BO911" s="29"/>
      <c r="BP911" s="29"/>
      <c r="BQ911" s="29"/>
      <c r="BR911" s="29"/>
      <c r="BS911" s="29"/>
      <c r="BT911" s="29"/>
      <c r="BU911" s="29"/>
      <c r="BV911" s="29"/>
      <c r="BW911" s="29"/>
      <c r="BX911" s="29"/>
      <c r="BY911" s="29"/>
      <c r="BZ911" s="29"/>
      <c r="CA911" s="29"/>
      <c r="CB911" s="29"/>
      <c r="CC911" s="29"/>
      <c r="CD911" s="29"/>
      <c r="CE911" s="29"/>
      <c r="CF911" s="29"/>
      <c r="CG911" s="29"/>
      <c r="CH911" s="29"/>
      <c r="CI911" s="29"/>
      <c r="CJ911" s="29"/>
      <c r="CK911" s="29"/>
      <c r="CL911" s="29"/>
      <c r="CM911" s="29"/>
      <c r="CN911" s="29"/>
      <c r="CO911" s="29"/>
      <c r="CP911" s="29"/>
      <c r="CQ911" s="29"/>
      <c r="CR911" s="29"/>
      <c r="CS911" s="29"/>
      <c r="CT911" s="29"/>
      <c r="CU911" s="29"/>
      <c r="CV911" s="29"/>
      <c r="CW911" s="29"/>
      <c r="CX911" s="29"/>
      <c r="CY911" s="29"/>
      <c r="CZ911" s="29"/>
      <c r="DA911" s="29"/>
      <c r="DB911" s="29"/>
      <c r="DC911" s="29"/>
      <c r="DD911" s="29"/>
      <c r="DE911" s="29"/>
      <c r="DF911" s="29"/>
      <c r="DG911" s="31"/>
      <c r="DH911" s="29"/>
      <c r="DI911" s="29"/>
    </row>
    <row r="912" spans="1:113" ht="15.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30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30"/>
      <c r="AE912" s="29"/>
      <c r="AF912" s="29"/>
      <c r="AG912" s="29"/>
      <c r="AH912" s="29"/>
      <c r="AI912" s="29"/>
      <c r="AJ912" s="29"/>
      <c r="AK912" s="29"/>
      <c r="AL912" s="29"/>
      <c r="AM912" s="29"/>
      <c r="AN912" s="29"/>
      <c r="AO912" s="30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G912" s="29"/>
      <c r="BH912" s="29"/>
      <c r="BI912" s="29"/>
      <c r="BJ912" s="29"/>
      <c r="BK912" s="29"/>
      <c r="BL912" s="29"/>
      <c r="BM912" s="29"/>
      <c r="BN912" s="29"/>
      <c r="BO912" s="29"/>
      <c r="BP912" s="29"/>
      <c r="BQ912" s="29"/>
      <c r="BR912" s="29"/>
      <c r="BS912" s="29"/>
      <c r="BT912" s="29"/>
      <c r="BU912" s="29"/>
      <c r="BV912" s="29"/>
      <c r="BW912" s="29"/>
      <c r="BX912" s="29"/>
      <c r="BY912" s="29"/>
      <c r="BZ912" s="29"/>
      <c r="CA912" s="29"/>
      <c r="CB912" s="29"/>
      <c r="CC912" s="29"/>
      <c r="CD912" s="29"/>
      <c r="CE912" s="29"/>
      <c r="CF912" s="29"/>
      <c r="CG912" s="29"/>
      <c r="CH912" s="29"/>
      <c r="CI912" s="29"/>
      <c r="CJ912" s="29"/>
      <c r="CK912" s="29"/>
      <c r="CL912" s="29"/>
      <c r="CM912" s="29"/>
      <c r="CN912" s="29"/>
      <c r="CO912" s="29"/>
      <c r="CP912" s="29"/>
      <c r="CQ912" s="29"/>
      <c r="CR912" s="29"/>
      <c r="CS912" s="29"/>
      <c r="CT912" s="29"/>
      <c r="CU912" s="29"/>
      <c r="CV912" s="29"/>
      <c r="CW912" s="29"/>
      <c r="CX912" s="29"/>
      <c r="CY912" s="29"/>
      <c r="CZ912" s="29"/>
      <c r="DA912" s="29"/>
      <c r="DB912" s="29"/>
      <c r="DC912" s="29"/>
      <c r="DD912" s="29"/>
      <c r="DE912" s="29"/>
      <c r="DF912" s="29"/>
      <c r="DG912" s="31"/>
      <c r="DH912" s="29"/>
      <c r="DI912" s="29"/>
    </row>
    <row r="913" spans="1:113" ht="15.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30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30"/>
      <c r="AE913" s="29"/>
      <c r="AF913" s="29"/>
      <c r="AG913" s="29"/>
      <c r="AH913" s="29"/>
      <c r="AI913" s="29"/>
      <c r="AJ913" s="29"/>
      <c r="AK913" s="29"/>
      <c r="AL913" s="29"/>
      <c r="AM913" s="29"/>
      <c r="AN913" s="29"/>
      <c r="AO913" s="30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G913" s="29"/>
      <c r="BH913" s="29"/>
      <c r="BI913" s="29"/>
      <c r="BJ913" s="29"/>
      <c r="BK913" s="29"/>
      <c r="BL913" s="29"/>
      <c r="BM913" s="29"/>
      <c r="BN913" s="29"/>
      <c r="BO913" s="29"/>
      <c r="BP913" s="29"/>
      <c r="BQ913" s="29"/>
      <c r="BR913" s="29"/>
      <c r="BS913" s="29"/>
      <c r="BT913" s="29"/>
      <c r="BU913" s="29"/>
      <c r="BV913" s="29"/>
      <c r="BW913" s="29"/>
      <c r="BX913" s="29"/>
      <c r="BY913" s="29"/>
      <c r="BZ913" s="29"/>
      <c r="CA913" s="29"/>
      <c r="CB913" s="29"/>
      <c r="CC913" s="29"/>
      <c r="CD913" s="29"/>
      <c r="CE913" s="29"/>
      <c r="CF913" s="29"/>
      <c r="CG913" s="29"/>
      <c r="CH913" s="29"/>
      <c r="CI913" s="29"/>
      <c r="CJ913" s="29"/>
      <c r="CK913" s="29"/>
      <c r="CL913" s="29"/>
      <c r="CM913" s="29"/>
      <c r="CN913" s="29"/>
      <c r="CO913" s="29"/>
      <c r="CP913" s="29"/>
      <c r="CQ913" s="29"/>
      <c r="CR913" s="29"/>
      <c r="CS913" s="29"/>
      <c r="CT913" s="29"/>
      <c r="CU913" s="29"/>
      <c r="CV913" s="29"/>
      <c r="CW913" s="29"/>
      <c r="CX913" s="29"/>
      <c r="CY913" s="29"/>
      <c r="CZ913" s="29"/>
      <c r="DA913" s="29"/>
      <c r="DB913" s="29"/>
      <c r="DC913" s="29"/>
      <c r="DD913" s="29"/>
      <c r="DE913" s="29"/>
      <c r="DF913" s="29"/>
      <c r="DG913" s="31"/>
      <c r="DH913" s="29"/>
      <c r="DI913" s="29"/>
    </row>
    <row r="914" spans="1:113" ht="15.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30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30"/>
      <c r="AE914" s="29"/>
      <c r="AF914" s="29"/>
      <c r="AG914" s="29"/>
      <c r="AH914" s="29"/>
      <c r="AI914" s="29"/>
      <c r="AJ914" s="29"/>
      <c r="AK914" s="29"/>
      <c r="AL914" s="29"/>
      <c r="AM914" s="29"/>
      <c r="AN914" s="29"/>
      <c r="AO914" s="30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G914" s="29"/>
      <c r="BH914" s="29"/>
      <c r="BI914" s="29"/>
      <c r="BJ914" s="29"/>
      <c r="BK914" s="29"/>
      <c r="BL914" s="29"/>
      <c r="BM914" s="29"/>
      <c r="BN914" s="29"/>
      <c r="BO914" s="29"/>
      <c r="BP914" s="29"/>
      <c r="BQ914" s="29"/>
      <c r="BR914" s="29"/>
      <c r="BS914" s="29"/>
      <c r="BT914" s="29"/>
      <c r="BU914" s="29"/>
      <c r="BV914" s="29"/>
      <c r="BW914" s="29"/>
      <c r="BX914" s="29"/>
      <c r="BY914" s="29"/>
      <c r="BZ914" s="29"/>
      <c r="CA914" s="29"/>
      <c r="CB914" s="29"/>
      <c r="CC914" s="29"/>
      <c r="CD914" s="29"/>
      <c r="CE914" s="29"/>
      <c r="CF914" s="29"/>
      <c r="CG914" s="29"/>
      <c r="CH914" s="29"/>
      <c r="CI914" s="29"/>
      <c r="CJ914" s="29"/>
      <c r="CK914" s="29"/>
      <c r="CL914" s="29"/>
      <c r="CM914" s="29"/>
      <c r="CN914" s="29"/>
      <c r="CO914" s="29"/>
      <c r="CP914" s="29"/>
      <c r="CQ914" s="29"/>
      <c r="CR914" s="29"/>
      <c r="CS914" s="29"/>
      <c r="CT914" s="29"/>
      <c r="CU914" s="29"/>
      <c r="CV914" s="29"/>
      <c r="CW914" s="29"/>
      <c r="CX914" s="29"/>
      <c r="CY914" s="29"/>
      <c r="CZ914" s="29"/>
      <c r="DA914" s="29"/>
      <c r="DB914" s="29"/>
      <c r="DC914" s="29"/>
      <c r="DD914" s="29"/>
      <c r="DE914" s="29"/>
      <c r="DF914" s="29"/>
      <c r="DG914" s="31"/>
      <c r="DH914" s="29"/>
      <c r="DI914" s="29"/>
    </row>
    <row r="915" spans="1:113" ht="15.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30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30"/>
      <c r="AE915" s="29"/>
      <c r="AF915" s="29"/>
      <c r="AG915" s="29"/>
      <c r="AH915" s="29"/>
      <c r="AI915" s="29"/>
      <c r="AJ915" s="29"/>
      <c r="AK915" s="29"/>
      <c r="AL915" s="29"/>
      <c r="AM915" s="29"/>
      <c r="AN915" s="29"/>
      <c r="AO915" s="30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G915" s="29"/>
      <c r="BH915" s="29"/>
      <c r="BI915" s="29"/>
      <c r="BJ915" s="29"/>
      <c r="BK915" s="29"/>
      <c r="BL915" s="29"/>
      <c r="BM915" s="29"/>
      <c r="BN915" s="29"/>
      <c r="BO915" s="29"/>
      <c r="BP915" s="29"/>
      <c r="BQ915" s="29"/>
      <c r="BR915" s="29"/>
      <c r="BS915" s="29"/>
      <c r="BT915" s="29"/>
      <c r="BU915" s="29"/>
      <c r="BV915" s="29"/>
      <c r="BW915" s="29"/>
      <c r="BX915" s="29"/>
      <c r="BY915" s="29"/>
      <c r="BZ915" s="29"/>
      <c r="CA915" s="29"/>
      <c r="CB915" s="29"/>
      <c r="CC915" s="29"/>
      <c r="CD915" s="29"/>
      <c r="CE915" s="29"/>
      <c r="CF915" s="29"/>
      <c r="CG915" s="29"/>
      <c r="CH915" s="29"/>
      <c r="CI915" s="29"/>
      <c r="CJ915" s="29"/>
      <c r="CK915" s="29"/>
      <c r="CL915" s="29"/>
      <c r="CM915" s="29"/>
      <c r="CN915" s="29"/>
      <c r="CO915" s="29"/>
      <c r="CP915" s="29"/>
      <c r="CQ915" s="29"/>
      <c r="CR915" s="29"/>
      <c r="CS915" s="29"/>
      <c r="CT915" s="29"/>
      <c r="CU915" s="29"/>
      <c r="CV915" s="29"/>
      <c r="CW915" s="29"/>
      <c r="CX915" s="29"/>
      <c r="CY915" s="29"/>
      <c r="CZ915" s="29"/>
      <c r="DA915" s="29"/>
      <c r="DB915" s="29"/>
      <c r="DC915" s="29"/>
      <c r="DD915" s="29"/>
      <c r="DE915" s="29"/>
      <c r="DF915" s="29"/>
      <c r="DG915" s="31"/>
      <c r="DH915" s="29"/>
      <c r="DI915" s="29"/>
    </row>
    <row r="916" spans="1:113" ht="15.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30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30"/>
      <c r="AE916" s="29"/>
      <c r="AF916" s="29"/>
      <c r="AG916" s="29"/>
      <c r="AH916" s="29"/>
      <c r="AI916" s="29"/>
      <c r="AJ916" s="29"/>
      <c r="AK916" s="29"/>
      <c r="AL916" s="29"/>
      <c r="AM916" s="29"/>
      <c r="AN916" s="29"/>
      <c r="AO916" s="30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G916" s="29"/>
      <c r="BH916" s="29"/>
      <c r="BI916" s="29"/>
      <c r="BJ916" s="29"/>
      <c r="BK916" s="29"/>
      <c r="BL916" s="29"/>
      <c r="BM916" s="29"/>
      <c r="BN916" s="29"/>
      <c r="BO916" s="29"/>
      <c r="BP916" s="29"/>
      <c r="BQ916" s="29"/>
      <c r="BR916" s="29"/>
      <c r="BS916" s="29"/>
      <c r="BT916" s="29"/>
      <c r="BU916" s="29"/>
      <c r="BV916" s="29"/>
      <c r="BW916" s="29"/>
      <c r="BX916" s="29"/>
      <c r="BY916" s="29"/>
      <c r="BZ916" s="29"/>
      <c r="CA916" s="29"/>
      <c r="CB916" s="29"/>
      <c r="CC916" s="29"/>
      <c r="CD916" s="29"/>
      <c r="CE916" s="29"/>
      <c r="CF916" s="29"/>
      <c r="CG916" s="29"/>
      <c r="CH916" s="29"/>
      <c r="CI916" s="29"/>
      <c r="CJ916" s="29"/>
      <c r="CK916" s="29"/>
      <c r="CL916" s="29"/>
      <c r="CM916" s="29"/>
      <c r="CN916" s="29"/>
      <c r="CO916" s="29"/>
      <c r="CP916" s="29"/>
      <c r="CQ916" s="29"/>
      <c r="CR916" s="29"/>
      <c r="CS916" s="29"/>
      <c r="CT916" s="29"/>
      <c r="CU916" s="29"/>
      <c r="CV916" s="29"/>
      <c r="CW916" s="29"/>
      <c r="CX916" s="29"/>
      <c r="CY916" s="29"/>
      <c r="CZ916" s="29"/>
      <c r="DA916" s="29"/>
      <c r="DB916" s="29"/>
      <c r="DC916" s="29"/>
      <c r="DD916" s="29"/>
      <c r="DE916" s="29"/>
      <c r="DF916" s="29"/>
      <c r="DG916" s="31"/>
      <c r="DH916" s="29"/>
      <c r="DI916" s="29"/>
    </row>
    <row r="917" spans="1:113" ht="15.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30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30"/>
      <c r="AE917" s="29"/>
      <c r="AF917" s="29"/>
      <c r="AG917" s="29"/>
      <c r="AH917" s="29"/>
      <c r="AI917" s="29"/>
      <c r="AJ917" s="29"/>
      <c r="AK917" s="29"/>
      <c r="AL917" s="29"/>
      <c r="AM917" s="29"/>
      <c r="AN917" s="29"/>
      <c r="AO917" s="30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G917" s="29"/>
      <c r="BH917" s="29"/>
      <c r="BI917" s="29"/>
      <c r="BJ917" s="29"/>
      <c r="BK917" s="29"/>
      <c r="BL917" s="29"/>
      <c r="BM917" s="29"/>
      <c r="BN917" s="29"/>
      <c r="BO917" s="29"/>
      <c r="BP917" s="29"/>
      <c r="BQ917" s="29"/>
      <c r="BR917" s="29"/>
      <c r="BS917" s="29"/>
      <c r="BT917" s="29"/>
      <c r="BU917" s="29"/>
      <c r="BV917" s="29"/>
      <c r="BW917" s="29"/>
      <c r="BX917" s="29"/>
      <c r="BY917" s="29"/>
      <c r="BZ917" s="29"/>
      <c r="CA917" s="29"/>
      <c r="CB917" s="29"/>
      <c r="CC917" s="29"/>
      <c r="CD917" s="29"/>
      <c r="CE917" s="29"/>
      <c r="CF917" s="29"/>
      <c r="CG917" s="29"/>
      <c r="CH917" s="29"/>
      <c r="CI917" s="29"/>
      <c r="CJ917" s="29"/>
      <c r="CK917" s="29"/>
      <c r="CL917" s="29"/>
      <c r="CM917" s="29"/>
      <c r="CN917" s="29"/>
      <c r="CO917" s="29"/>
      <c r="CP917" s="29"/>
      <c r="CQ917" s="29"/>
      <c r="CR917" s="29"/>
      <c r="CS917" s="29"/>
      <c r="CT917" s="29"/>
      <c r="CU917" s="29"/>
      <c r="CV917" s="29"/>
      <c r="CW917" s="29"/>
      <c r="CX917" s="29"/>
      <c r="CY917" s="29"/>
      <c r="CZ917" s="29"/>
      <c r="DA917" s="29"/>
      <c r="DB917" s="29"/>
      <c r="DC917" s="29"/>
      <c r="DD917" s="29"/>
      <c r="DE917" s="29"/>
      <c r="DF917" s="29"/>
      <c r="DG917" s="31"/>
      <c r="DH917" s="29"/>
      <c r="DI917" s="29"/>
    </row>
    <row r="918" spans="1:113" ht="15.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30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30"/>
      <c r="AE918" s="29"/>
      <c r="AF918" s="29"/>
      <c r="AG918" s="29"/>
      <c r="AH918" s="29"/>
      <c r="AI918" s="29"/>
      <c r="AJ918" s="29"/>
      <c r="AK918" s="29"/>
      <c r="AL918" s="29"/>
      <c r="AM918" s="29"/>
      <c r="AN918" s="29"/>
      <c r="AO918" s="30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G918" s="29"/>
      <c r="BH918" s="29"/>
      <c r="BI918" s="29"/>
      <c r="BJ918" s="29"/>
      <c r="BK918" s="29"/>
      <c r="BL918" s="29"/>
      <c r="BM918" s="29"/>
      <c r="BN918" s="29"/>
      <c r="BO918" s="29"/>
      <c r="BP918" s="29"/>
      <c r="BQ918" s="29"/>
      <c r="BR918" s="29"/>
      <c r="BS918" s="29"/>
      <c r="BT918" s="29"/>
      <c r="BU918" s="29"/>
      <c r="BV918" s="29"/>
      <c r="BW918" s="29"/>
      <c r="BX918" s="29"/>
      <c r="BY918" s="29"/>
      <c r="BZ918" s="29"/>
      <c r="CA918" s="29"/>
      <c r="CB918" s="29"/>
      <c r="CC918" s="29"/>
      <c r="CD918" s="29"/>
      <c r="CE918" s="29"/>
      <c r="CF918" s="29"/>
      <c r="CG918" s="29"/>
      <c r="CH918" s="29"/>
      <c r="CI918" s="29"/>
      <c r="CJ918" s="29"/>
      <c r="CK918" s="29"/>
      <c r="CL918" s="29"/>
      <c r="CM918" s="29"/>
      <c r="CN918" s="29"/>
      <c r="CO918" s="29"/>
      <c r="CP918" s="29"/>
      <c r="CQ918" s="29"/>
      <c r="CR918" s="29"/>
      <c r="CS918" s="29"/>
      <c r="CT918" s="29"/>
      <c r="CU918" s="29"/>
      <c r="CV918" s="29"/>
      <c r="CW918" s="29"/>
      <c r="CX918" s="29"/>
      <c r="CY918" s="29"/>
      <c r="CZ918" s="29"/>
      <c r="DA918" s="29"/>
      <c r="DB918" s="29"/>
      <c r="DC918" s="29"/>
      <c r="DD918" s="29"/>
      <c r="DE918" s="29"/>
      <c r="DF918" s="29"/>
      <c r="DG918" s="31"/>
      <c r="DH918" s="29"/>
      <c r="DI918" s="29"/>
    </row>
    <row r="919" spans="1:113" ht="15.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30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30"/>
      <c r="AE919" s="29"/>
      <c r="AF919" s="29"/>
      <c r="AG919" s="29"/>
      <c r="AH919" s="29"/>
      <c r="AI919" s="29"/>
      <c r="AJ919" s="29"/>
      <c r="AK919" s="29"/>
      <c r="AL919" s="29"/>
      <c r="AM919" s="29"/>
      <c r="AN919" s="29"/>
      <c r="AO919" s="30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G919" s="29"/>
      <c r="BH919" s="29"/>
      <c r="BI919" s="29"/>
      <c r="BJ919" s="29"/>
      <c r="BK919" s="29"/>
      <c r="BL919" s="29"/>
      <c r="BM919" s="29"/>
      <c r="BN919" s="29"/>
      <c r="BO919" s="29"/>
      <c r="BP919" s="29"/>
      <c r="BQ919" s="29"/>
      <c r="BR919" s="29"/>
      <c r="BS919" s="29"/>
      <c r="BT919" s="29"/>
      <c r="BU919" s="29"/>
      <c r="BV919" s="29"/>
      <c r="BW919" s="29"/>
      <c r="BX919" s="29"/>
      <c r="BY919" s="29"/>
      <c r="BZ919" s="29"/>
      <c r="CA919" s="29"/>
      <c r="CB919" s="29"/>
      <c r="CC919" s="29"/>
      <c r="CD919" s="29"/>
      <c r="CE919" s="29"/>
      <c r="CF919" s="29"/>
      <c r="CG919" s="29"/>
      <c r="CH919" s="29"/>
      <c r="CI919" s="29"/>
      <c r="CJ919" s="29"/>
      <c r="CK919" s="29"/>
      <c r="CL919" s="29"/>
      <c r="CM919" s="29"/>
      <c r="CN919" s="29"/>
      <c r="CO919" s="29"/>
      <c r="CP919" s="29"/>
      <c r="CQ919" s="29"/>
      <c r="CR919" s="29"/>
      <c r="CS919" s="29"/>
      <c r="CT919" s="29"/>
      <c r="CU919" s="29"/>
      <c r="CV919" s="29"/>
      <c r="CW919" s="29"/>
      <c r="CX919" s="29"/>
      <c r="CY919" s="29"/>
      <c r="CZ919" s="29"/>
      <c r="DA919" s="29"/>
      <c r="DB919" s="29"/>
      <c r="DC919" s="29"/>
      <c r="DD919" s="29"/>
      <c r="DE919" s="29"/>
      <c r="DF919" s="29"/>
      <c r="DG919" s="31"/>
      <c r="DH919" s="29"/>
      <c r="DI919" s="29"/>
    </row>
    <row r="920" spans="1:113" ht="15.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30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30"/>
      <c r="AE920" s="29"/>
      <c r="AF920" s="29"/>
      <c r="AG920" s="29"/>
      <c r="AH920" s="29"/>
      <c r="AI920" s="29"/>
      <c r="AJ920" s="29"/>
      <c r="AK920" s="29"/>
      <c r="AL920" s="29"/>
      <c r="AM920" s="29"/>
      <c r="AN920" s="29"/>
      <c r="AO920" s="30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G920" s="29"/>
      <c r="BH920" s="29"/>
      <c r="BI920" s="29"/>
      <c r="BJ920" s="29"/>
      <c r="BK920" s="29"/>
      <c r="BL920" s="29"/>
      <c r="BM920" s="29"/>
      <c r="BN920" s="29"/>
      <c r="BO920" s="29"/>
      <c r="BP920" s="29"/>
      <c r="BQ920" s="29"/>
      <c r="BR920" s="29"/>
      <c r="BS920" s="29"/>
      <c r="BT920" s="29"/>
      <c r="BU920" s="29"/>
      <c r="BV920" s="29"/>
      <c r="BW920" s="29"/>
      <c r="BX920" s="29"/>
      <c r="BY920" s="29"/>
      <c r="BZ920" s="29"/>
      <c r="CA920" s="29"/>
      <c r="CB920" s="29"/>
      <c r="CC920" s="29"/>
      <c r="CD920" s="29"/>
      <c r="CE920" s="29"/>
      <c r="CF920" s="29"/>
      <c r="CG920" s="29"/>
      <c r="CH920" s="29"/>
      <c r="CI920" s="29"/>
      <c r="CJ920" s="29"/>
      <c r="CK920" s="29"/>
      <c r="CL920" s="29"/>
      <c r="CM920" s="29"/>
      <c r="CN920" s="29"/>
      <c r="CO920" s="29"/>
      <c r="CP920" s="29"/>
      <c r="CQ920" s="29"/>
      <c r="CR920" s="29"/>
      <c r="CS920" s="29"/>
      <c r="CT920" s="29"/>
      <c r="CU920" s="29"/>
      <c r="CV920" s="29"/>
      <c r="CW920" s="29"/>
      <c r="CX920" s="29"/>
      <c r="CY920" s="29"/>
      <c r="CZ920" s="29"/>
      <c r="DA920" s="29"/>
      <c r="DB920" s="29"/>
      <c r="DC920" s="29"/>
      <c r="DD920" s="29"/>
      <c r="DE920" s="29"/>
      <c r="DF920" s="29"/>
      <c r="DG920" s="31"/>
      <c r="DH920" s="29"/>
      <c r="DI920" s="29"/>
    </row>
    <row r="921" spans="1:113" ht="15.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30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30"/>
      <c r="AE921" s="29"/>
      <c r="AF921" s="29"/>
      <c r="AG921" s="29"/>
      <c r="AH921" s="29"/>
      <c r="AI921" s="29"/>
      <c r="AJ921" s="29"/>
      <c r="AK921" s="29"/>
      <c r="AL921" s="29"/>
      <c r="AM921" s="29"/>
      <c r="AN921" s="29"/>
      <c r="AO921" s="30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G921" s="29"/>
      <c r="BH921" s="29"/>
      <c r="BI921" s="29"/>
      <c r="BJ921" s="29"/>
      <c r="BK921" s="29"/>
      <c r="BL921" s="29"/>
      <c r="BM921" s="29"/>
      <c r="BN921" s="29"/>
      <c r="BO921" s="29"/>
      <c r="BP921" s="29"/>
      <c r="BQ921" s="29"/>
      <c r="BR921" s="29"/>
      <c r="BS921" s="29"/>
      <c r="BT921" s="29"/>
      <c r="BU921" s="29"/>
      <c r="BV921" s="29"/>
      <c r="BW921" s="29"/>
      <c r="BX921" s="29"/>
      <c r="BY921" s="29"/>
      <c r="BZ921" s="29"/>
      <c r="CA921" s="29"/>
      <c r="CB921" s="29"/>
      <c r="CC921" s="29"/>
      <c r="CD921" s="29"/>
      <c r="CE921" s="29"/>
      <c r="CF921" s="29"/>
      <c r="CG921" s="29"/>
      <c r="CH921" s="29"/>
      <c r="CI921" s="29"/>
      <c r="CJ921" s="29"/>
      <c r="CK921" s="29"/>
      <c r="CL921" s="29"/>
      <c r="CM921" s="29"/>
      <c r="CN921" s="29"/>
      <c r="CO921" s="29"/>
      <c r="CP921" s="29"/>
      <c r="CQ921" s="29"/>
      <c r="CR921" s="29"/>
      <c r="CS921" s="29"/>
      <c r="CT921" s="29"/>
      <c r="CU921" s="29"/>
      <c r="CV921" s="29"/>
      <c r="CW921" s="29"/>
      <c r="CX921" s="29"/>
      <c r="CY921" s="29"/>
      <c r="CZ921" s="29"/>
      <c r="DA921" s="29"/>
      <c r="DB921" s="29"/>
      <c r="DC921" s="29"/>
      <c r="DD921" s="29"/>
      <c r="DE921" s="29"/>
      <c r="DF921" s="29"/>
      <c r="DG921" s="31"/>
      <c r="DH921" s="29"/>
      <c r="DI921" s="29"/>
    </row>
    <row r="922" spans="1:113" ht="15.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30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30"/>
      <c r="AE922" s="29"/>
      <c r="AF922" s="29"/>
      <c r="AG922" s="29"/>
      <c r="AH922" s="29"/>
      <c r="AI922" s="29"/>
      <c r="AJ922" s="29"/>
      <c r="AK922" s="29"/>
      <c r="AL922" s="29"/>
      <c r="AM922" s="29"/>
      <c r="AN922" s="29"/>
      <c r="AO922" s="30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G922" s="29"/>
      <c r="BH922" s="29"/>
      <c r="BI922" s="29"/>
      <c r="BJ922" s="29"/>
      <c r="BK922" s="29"/>
      <c r="BL922" s="29"/>
      <c r="BM922" s="29"/>
      <c r="BN922" s="29"/>
      <c r="BO922" s="29"/>
      <c r="BP922" s="29"/>
      <c r="BQ922" s="29"/>
      <c r="BR922" s="29"/>
      <c r="BS922" s="29"/>
      <c r="BT922" s="29"/>
      <c r="BU922" s="29"/>
      <c r="BV922" s="29"/>
      <c r="BW922" s="29"/>
      <c r="BX922" s="29"/>
      <c r="BY922" s="29"/>
      <c r="BZ922" s="29"/>
      <c r="CA922" s="29"/>
      <c r="CB922" s="29"/>
      <c r="CC922" s="29"/>
      <c r="CD922" s="29"/>
      <c r="CE922" s="29"/>
      <c r="CF922" s="29"/>
      <c r="CG922" s="29"/>
      <c r="CH922" s="29"/>
      <c r="CI922" s="29"/>
      <c r="CJ922" s="29"/>
      <c r="CK922" s="29"/>
      <c r="CL922" s="29"/>
      <c r="CM922" s="29"/>
      <c r="CN922" s="29"/>
      <c r="CO922" s="29"/>
      <c r="CP922" s="29"/>
      <c r="CQ922" s="29"/>
      <c r="CR922" s="29"/>
      <c r="CS922" s="29"/>
      <c r="CT922" s="29"/>
      <c r="CU922" s="29"/>
      <c r="CV922" s="29"/>
      <c r="CW922" s="29"/>
      <c r="CX922" s="29"/>
      <c r="CY922" s="29"/>
      <c r="CZ922" s="29"/>
      <c r="DA922" s="29"/>
      <c r="DB922" s="29"/>
      <c r="DC922" s="29"/>
      <c r="DD922" s="29"/>
      <c r="DE922" s="29"/>
      <c r="DF922" s="29"/>
      <c r="DG922" s="31"/>
      <c r="DH922" s="29"/>
      <c r="DI922" s="29"/>
    </row>
    <row r="923" spans="1:113" ht="15.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30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30"/>
      <c r="AE923" s="29"/>
      <c r="AF923" s="29"/>
      <c r="AG923" s="29"/>
      <c r="AH923" s="29"/>
      <c r="AI923" s="29"/>
      <c r="AJ923" s="29"/>
      <c r="AK923" s="29"/>
      <c r="AL923" s="29"/>
      <c r="AM923" s="29"/>
      <c r="AN923" s="29"/>
      <c r="AO923" s="30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G923" s="29"/>
      <c r="BH923" s="29"/>
      <c r="BI923" s="29"/>
      <c r="BJ923" s="29"/>
      <c r="BK923" s="29"/>
      <c r="BL923" s="29"/>
      <c r="BM923" s="29"/>
      <c r="BN923" s="29"/>
      <c r="BO923" s="29"/>
      <c r="BP923" s="29"/>
      <c r="BQ923" s="29"/>
      <c r="BR923" s="29"/>
      <c r="BS923" s="29"/>
      <c r="BT923" s="29"/>
      <c r="BU923" s="29"/>
      <c r="BV923" s="29"/>
      <c r="BW923" s="29"/>
      <c r="BX923" s="29"/>
      <c r="BY923" s="29"/>
      <c r="BZ923" s="29"/>
      <c r="CA923" s="29"/>
      <c r="CB923" s="29"/>
      <c r="CC923" s="29"/>
      <c r="CD923" s="29"/>
      <c r="CE923" s="29"/>
      <c r="CF923" s="29"/>
      <c r="CG923" s="29"/>
      <c r="CH923" s="29"/>
      <c r="CI923" s="29"/>
      <c r="CJ923" s="29"/>
      <c r="CK923" s="29"/>
      <c r="CL923" s="29"/>
      <c r="CM923" s="29"/>
      <c r="CN923" s="29"/>
      <c r="CO923" s="29"/>
      <c r="CP923" s="29"/>
      <c r="CQ923" s="29"/>
      <c r="CR923" s="29"/>
      <c r="CS923" s="29"/>
      <c r="CT923" s="29"/>
      <c r="CU923" s="29"/>
      <c r="CV923" s="29"/>
      <c r="CW923" s="29"/>
      <c r="CX923" s="29"/>
      <c r="CY923" s="29"/>
      <c r="CZ923" s="29"/>
      <c r="DA923" s="29"/>
      <c r="DB923" s="29"/>
      <c r="DC923" s="29"/>
      <c r="DD923" s="29"/>
      <c r="DE923" s="29"/>
      <c r="DF923" s="29"/>
      <c r="DG923" s="31"/>
      <c r="DH923" s="29"/>
      <c r="DI923" s="29"/>
    </row>
    <row r="924" spans="1:113" ht="15.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30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30"/>
      <c r="AE924" s="29"/>
      <c r="AF924" s="29"/>
      <c r="AG924" s="29"/>
      <c r="AH924" s="29"/>
      <c r="AI924" s="29"/>
      <c r="AJ924" s="29"/>
      <c r="AK924" s="29"/>
      <c r="AL924" s="29"/>
      <c r="AM924" s="29"/>
      <c r="AN924" s="29"/>
      <c r="AO924" s="30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G924" s="29"/>
      <c r="BH924" s="29"/>
      <c r="BI924" s="29"/>
      <c r="BJ924" s="29"/>
      <c r="BK924" s="29"/>
      <c r="BL924" s="29"/>
      <c r="BM924" s="29"/>
      <c r="BN924" s="29"/>
      <c r="BO924" s="29"/>
      <c r="BP924" s="29"/>
      <c r="BQ924" s="29"/>
      <c r="BR924" s="29"/>
      <c r="BS924" s="29"/>
      <c r="BT924" s="29"/>
      <c r="BU924" s="29"/>
      <c r="BV924" s="29"/>
      <c r="BW924" s="29"/>
      <c r="BX924" s="29"/>
      <c r="BY924" s="29"/>
      <c r="BZ924" s="29"/>
      <c r="CA924" s="29"/>
      <c r="CB924" s="29"/>
      <c r="CC924" s="29"/>
      <c r="CD924" s="29"/>
      <c r="CE924" s="29"/>
      <c r="CF924" s="29"/>
      <c r="CG924" s="29"/>
      <c r="CH924" s="29"/>
      <c r="CI924" s="29"/>
      <c r="CJ924" s="29"/>
      <c r="CK924" s="29"/>
      <c r="CL924" s="29"/>
      <c r="CM924" s="29"/>
      <c r="CN924" s="29"/>
      <c r="CO924" s="29"/>
      <c r="CP924" s="29"/>
      <c r="CQ924" s="29"/>
      <c r="CR924" s="29"/>
      <c r="CS924" s="29"/>
      <c r="CT924" s="29"/>
      <c r="CU924" s="29"/>
      <c r="CV924" s="29"/>
      <c r="CW924" s="29"/>
      <c r="CX924" s="29"/>
      <c r="CY924" s="29"/>
      <c r="CZ924" s="29"/>
      <c r="DA924" s="29"/>
      <c r="DB924" s="29"/>
      <c r="DC924" s="29"/>
      <c r="DD924" s="29"/>
      <c r="DE924" s="29"/>
      <c r="DF924" s="29"/>
      <c r="DG924" s="31"/>
      <c r="DH924" s="29"/>
      <c r="DI924" s="29"/>
    </row>
    <row r="925" spans="1:113" ht="15.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30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30"/>
      <c r="AE925" s="29"/>
      <c r="AF925" s="29"/>
      <c r="AG925" s="29"/>
      <c r="AH925" s="29"/>
      <c r="AI925" s="29"/>
      <c r="AJ925" s="29"/>
      <c r="AK925" s="29"/>
      <c r="AL925" s="29"/>
      <c r="AM925" s="29"/>
      <c r="AN925" s="29"/>
      <c r="AO925" s="30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G925" s="29"/>
      <c r="BH925" s="29"/>
      <c r="BI925" s="29"/>
      <c r="BJ925" s="29"/>
      <c r="BK925" s="29"/>
      <c r="BL925" s="29"/>
      <c r="BM925" s="29"/>
      <c r="BN925" s="29"/>
      <c r="BO925" s="29"/>
      <c r="BP925" s="29"/>
      <c r="BQ925" s="29"/>
      <c r="BR925" s="29"/>
      <c r="BS925" s="29"/>
      <c r="BT925" s="29"/>
      <c r="BU925" s="29"/>
      <c r="BV925" s="29"/>
      <c r="BW925" s="29"/>
      <c r="BX925" s="29"/>
      <c r="BY925" s="29"/>
      <c r="BZ925" s="29"/>
      <c r="CA925" s="29"/>
      <c r="CB925" s="29"/>
      <c r="CC925" s="29"/>
      <c r="CD925" s="29"/>
      <c r="CE925" s="29"/>
      <c r="CF925" s="29"/>
      <c r="CG925" s="29"/>
      <c r="CH925" s="29"/>
      <c r="CI925" s="29"/>
      <c r="CJ925" s="29"/>
      <c r="CK925" s="29"/>
      <c r="CL925" s="29"/>
      <c r="CM925" s="29"/>
      <c r="CN925" s="29"/>
      <c r="CO925" s="29"/>
      <c r="CP925" s="29"/>
      <c r="CQ925" s="29"/>
      <c r="CR925" s="29"/>
      <c r="CS925" s="29"/>
      <c r="CT925" s="29"/>
      <c r="CU925" s="29"/>
      <c r="CV925" s="29"/>
      <c r="CW925" s="29"/>
      <c r="CX925" s="29"/>
      <c r="CY925" s="29"/>
      <c r="CZ925" s="29"/>
      <c r="DA925" s="29"/>
      <c r="DB925" s="29"/>
      <c r="DC925" s="29"/>
      <c r="DD925" s="29"/>
      <c r="DE925" s="29"/>
      <c r="DF925" s="29"/>
      <c r="DG925" s="31"/>
      <c r="DH925" s="29"/>
      <c r="DI925" s="29"/>
    </row>
    <row r="926" spans="1:113" ht="15.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30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30"/>
      <c r="AE926" s="29"/>
      <c r="AF926" s="29"/>
      <c r="AG926" s="29"/>
      <c r="AH926" s="29"/>
      <c r="AI926" s="29"/>
      <c r="AJ926" s="29"/>
      <c r="AK926" s="29"/>
      <c r="AL926" s="29"/>
      <c r="AM926" s="29"/>
      <c r="AN926" s="29"/>
      <c r="AO926" s="30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G926" s="29"/>
      <c r="BH926" s="29"/>
      <c r="BI926" s="29"/>
      <c r="BJ926" s="29"/>
      <c r="BK926" s="29"/>
      <c r="BL926" s="29"/>
      <c r="BM926" s="29"/>
      <c r="BN926" s="29"/>
      <c r="BO926" s="29"/>
      <c r="BP926" s="29"/>
      <c r="BQ926" s="29"/>
      <c r="BR926" s="29"/>
      <c r="BS926" s="29"/>
      <c r="BT926" s="29"/>
      <c r="BU926" s="29"/>
      <c r="BV926" s="29"/>
      <c r="BW926" s="29"/>
      <c r="BX926" s="29"/>
      <c r="BY926" s="29"/>
      <c r="BZ926" s="29"/>
      <c r="CA926" s="29"/>
      <c r="CB926" s="29"/>
      <c r="CC926" s="29"/>
      <c r="CD926" s="29"/>
      <c r="CE926" s="29"/>
      <c r="CF926" s="29"/>
      <c r="CG926" s="29"/>
      <c r="CH926" s="29"/>
      <c r="CI926" s="29"/>
      <c r="CJ926" s="29"/>
      <c r="CK926" s="29"/>
      <c r="CL926" s="29"/>
      <c r="CM926" s="29"/>
      <c r="CN926" s="29"/>
      <c r="CO926" s="29"/>
      <c r="CP926" s="29"/>
      <c r="CQ926" s="29"/>
      <c r="CR926" s="29"/>
      <c r="CS926" s="29"/>
      <c r="CT926" s="29"/>
      <c r="CU926" s="29"/>
      <c r="CV926" s="29"/>
      <c r="CW926" s="29"/>
      <c r="CX926" s="29"/>
      <c r="CY926" s="29"/>
      <c r="CZ926" s="29"/>
      <c r="DA926" s="29"/>
      <c r="DB926" s="29"/>
      <c r="DC926" s="29"/>
      <c r="DD926" s="29"/>
      <c r="DE926" s="29"/>
      <c r="DF926" s="29"/>
      <c r="DG926" s="31"/>
      <c r="DH926" s="29"/>
      <c r="DI926" s="29"/>
    </row>
    <row r="927" spans="1:113" ht="15.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30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30"/>
      <c r="AE927" s="29"/>
      <c r="AF927" s="29"/>
      <c r="AG927" s="29"/>
      <c r="AH927" s="29"/>
      <c r="AI927" s="29"/>
      <c r="AJ927" s="29"/>
      <c r="AK927" s="29"/>
      <c r="AL927" s="29"/>
      <c r="AM927" s="29"/>
      <c r="AN927" s="29"/>
      <c r="AO927" s="30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G927" s="29"/>
      <c r="BH927" s="29"/>
      <c r="BI927" s="29"/>
      <c r="BJ927" s="29"/>
      <c r="BK927" s="29"/>
      <c r="BL927" s="29"/>
      <c r="BM927" s="29"/>
      <c r="BN927" s="29"/>
      <c r="BO927" s="29"/>
      <c r="BP927" s="29"/>
      <c r="BQ927" s="29"/>
      <c r="BR927" s="29"/>
      <c r="BS927" s="29"/>
      <c r="BT927" s="29"/>
      <c r="BU927" s="29"/>
      <c r="BV927" s="29"/>
      <c r="BW927" s="29"/>
      <c r="BX927" s="29"/>
      <c r="BY927" s="29"/>
      <c r="BZ927" s="29"/>
      <c r="CA927" s="29"/>
      <c r="CB927" s="29"/>
      <c r="CC927" s="29"/>
      <c r="CD927" s="29"/>
      <c r="CE927" s="29"/>
      <c r="CF927" s="29"/>
      <c r="CG927" s="29"/>
      <c r="CH927" s="29"/>
      <c r="CI927" s="29"/>
      <c r="CJ927" s="29"/>
      <c r="CK927" s="29"/>
      <c r="CL927" s="29"/>
      <c r="CM927" s="29"/>
      <c r="CN927" s="29"/>
      <c r="CO927" s="29"/>
      <c r="CP927" s="29"/>
      <c r="CQ927" s="29"/>
      <c r="CR927" s="29"/>
      <c r="CS927" s="29"/>
      <c r="CT927" s="29"/>
      <c r="CU927" s="29"/>
      <c r="CV927" s="29"/>
      <c r="CW927" s="29"/>
      <c r="CX927" s="29"/>
      <c r="CY927" s="29"/>
      <c r="CZ927" s="29"/>
      <c r="DA927" s="29"/>
      <c r="DB927" s="29"/>
      <c r="DC927" s="29"/>
      <c r="DD927" s="29"/>
      <c r="DE927" s="29"/>
      <c r="DF927" s="29"/>
      <c r="DG927" s="31"/>
      <c r="DH927" s="29"/>
      <c r="DI927" s="29"/>
    </row>
    <row r="928" spans="1:113" ht="15.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30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30"/>
      <c r="AE928" s="29"/>
      <c r="AF928" s="29"/>
      <c r="AG928" s="29"/>
      <c r="AH928" s="29"/>
      <c r="AI928" s="29"/>
      <c r="AJ928" s="29"/>
      <c r="AK928" s="29"/>
      <c r="AL928" s="29"/>
      <c r="AM928" s="29"/>
      <c r="AN928" s="29"/>
      <c r="AO928" s="30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G928" s="29"/>
      <c r="BH928" s="29"/>
      <c r="BI928" s="29"/>
      <c r="BJ928" s="29"/>
      <c r="BK928" s="29"/>
      <c r="BL928" s="29"/>
      <c r="BM928" s="29"/>
      <c r="BN928" s="29"/>
      <c r="BO928" s="29"/>
      <c r="BP928" s="29"/>
      <c r="BQ928" s="29"/>
      <c r="BR928" s="29"/>
      <c r="BS928" s="29"/>
      <c r="BT928" s="29"/>
      <c r="BU928" s="29"/>
      <c r="BV928" s="29"/>
      <c r="BW928" s="29"/>
      <c r="BX928" s="29"/>
      <c r="BY928" s="29"/>
      <c r="BZ928" s="29"/>
      <c r="CA928" s="29"/>
      <c r="CB928" s="29"/>
      <c r="CC928" s="29"/>
      <c r="CD928" s="29"/>
      <c r="CE928" s="29"/>
      <c r="CF928" s="29"/>
      <c r="CG928" s="29"/>
      <c r="CH928" s="29"/>
      <c r="CI928" s="29"/>
      <c r="CJ928" s="29"/>
      <c r="CK928" s="29"/>
      <c r="CL928" s="29"/>
      <c r="CM928" s="29"/>
      <c r="CN928" s="29"/>
      <c r="CO928" s="29"/>
      <c r="CP928" s="29"/>
      <c r="CQ928" s="29"/>
      <c r="CR928" s="29"/>
      <c r="CS928" s="29"/>
      <c r="CT928" s="29"/>
      <c r="CU928" s="29"/>
      <c r="CV928" s="29"/>
      <c r="CW928" s="29"/>
      <c r="CX928" s="29"/>
      <c r="CY928" s="29"/>
      <c r="CZ928" s="29"/>
      <c r="DA928" s="29"/>
      <c r="DB928" s="29"/>
      <c r="DC928" s="29"/>
      <c r="DD928" s="29"/>
      <c r="DE928" s="29"/>
      <c r="DF928" s="29"/>
      <c r="DG928" s="31"/>
      <c r="DH928" s="29"/>
      <c r="DI928" s="29"/>
    </row>
    <row r="929" spans="1:113" ht="15.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30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30"/>
      <c r="AE929" s="29"/>
      <c r="AF929" s="29"/>
      <c r="AG929" s="29"/>
      <c r="AH929" s="29"/>
      <c r="AI929" s="29"/>
      <c r="AJ929" s="29"/>
      <c r="AK929" s="29"/>
      <c r="AL929" s="29"/>
      <c r="AM929" s="29"/>
      <c r="AN929" s="29"/>
      <c r="AO929" s="30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G929" s="29"/>
      <c r="BH929" s="29"/>
      <c r="BI929" s="29"/>
      <c r="BJ929" s="29"/>
      <c r="BK929" s="29"/>
      <c r="BL929" s="29"/>
      <c r="BM929" s="29"/>
      <c r="BN929" s="29"/>
      <c r="BO929" s="29"/>
      <c r="BP929" s="29"/>
      <c r="BQ929" s="29"/>
      <c r="BR929" s="29"/>
      <c r="BS929" s="29"/>
      <c r="BT929" s="29"/>
      <c r="BU929" s="29"/>
      <c r="BV929" s="29"/>
      <c r="BW929" s="29"/>
      <c r="BX929" s="29"/>
      <c r="BY929" s="29"/>
      <c r="BZ929" s="29"/>
      <c r="CA929" s="29"/>
      <c r="CB929" s="29"/>
      <c r="CC929" s="29"/>
      <c r="CD929" s="29"/>
      <c r="CE929" s="29"/>
      <c r="CF929" s="29"/>
      <c r="CG929" s="29"/>
      <c r="CH929" s="29"/>
      <c r="CI929" s="29"/>
      <c r="CJ929" s="29"/>
      <c r="CK929" s="29"/>
      <c r="CL929" s="29"/>
      <c r="CM929" s="29"/>
      <c r="CN929" s="29"/>
      <c r="CO929" s="29"/>
      <c r="CP929" s="29"/>
      <c r="CQ929" s="29"/>
      <c r="CR929" s="29"/>
      <c r="CS929" s="29"/>
      <c r="CT929" s="29"/>
      <c r="CU929" s="29"/>
      <c r="CV929" s="29"/>
      <c r="CW929" s="29"/>
      <c r="CX929" s="29"/>
      <c r="CY929" s="29"/>
      <c r="CZ929" s="29"/>
      <c r="DA929" s="29"/>
      <c r="DB929" s="29"/>
      <c r="DC929" s="29"/>
      <c r="DD929" s="29"/>
      <c r="DE929" s="29"/>
      <c r="DF929" s="29"/>
      <c r="DG929" s="31"/>
      <c r="DH929" s="29"/>
      <c r="DI929" s="29"/>
    </row>
    <row r="930" spans="1:113" ht="15.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30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30"/>
      <c r="AE930" s="29"/>
      <c r="AF930" s="29"/>
      <c r="AG930" s="29"/>
      <c r="AH930" s="29"/>
      <c r="AI930" s="29"/>
      <c r="AJ930" s="29"/>
      <c r="AK930" s="29"/>
      <c r="AL930" s="29"/>
      <c r="AM930" s="29"/>
      <c r="AN930" s="29"/>
      <c r="AO930" s="30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G930" s="29"/>
      <c r="BH930" s="29"/>
      <c r="BI930" s="29"/>
      <c r="BJ930" s="29"/>
      <c r="BK930" s="29"/>
      <c r="BL930" s="29"/>
      <c r="BM930" s="29"/>
      <c r="BN930" s="29"/>
      <c r="BO930" s="29"/>
      <c r="BP930" s="29"/>
      <c r="BQ930" s="29"/>
      <c r="BR930" s="29"/>
      <c r="BS930" s="29"/>
      <c r="BT930" s="29"/>
      <c r="BU930" s="29"/>
      <c r="BV930" s="29"/>
      <c r="BW930" s="29"/>
      <c r="BX930" s="29"/>
      <c r="BY930" s="29"/>
      <c r="BZ930" s="29"/>
      <c r="CA930" s="29"/>
      <c r="CB930" s="29"/>
      <c r="CC930" s="29"/>
      <c r="CD930" s="29"/>
      <c r="CE930" s="29"/>
      <c r="CF930" s="29"/>
      <c r="CG930" s="29"/>
      <c r="CH930" s="29"/>
      <c r="CI930" s="29"/>
      <c r="CJ930" s="29"/>
      <c r="CK930" s="29"/>
      <c r="CL930" s="29"/>
      <c r="CM930" s="29"/>
      <c r="CN930" s="29"/>
      <c r="CO930" s="29"/>
      <c r="CP930" s="29"/>
      <c r="CQ930" s="29"/>
      <c r="CR930" s="29"/>
      <c r="CS930" s="29"/>
      <c r="CT930" s="29"/>
      <c r="CU930" s="29"/>
      <c r="CV930" s="29"/>
      <c r="CW930" s="29"/>
      <c r="CX930" s="29"/>
      <c r="CY930" s="29"/>
      <c r="CZ930" s="29"/>
      <c r="DA930" s="29"/>
      <c r="DB930" s="29"/>
      <c r="DC930" s="29"/>
      <c r="DD930" s="29"/>
      <c r="DE930" s="29"/>
      <c r="DF930" s="29"/>
      <c r="DG930" s="31"/>
      <c r="DH930" s="29"/>
      <c r="DI930" s="29"/>
    </row>
    <row r="931" spans="1:113" ht="15.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30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30"/>
      <c r="AE931" s="29"/>
      <c r="AF931" s="29"/>
      <c r="AG931" s="29"/>
      <c r="AH931" s="29"/>
      <c r="AI931" s="29"/>
      <c r="AJ931" s="29"/>
      <c r="AK931" s="29"/>
      <c r="AL931" s="29"/>
      <c r="AM931" s="29"/>
      <c r="AN931" s="29"/>
      <c r="AO931" s="30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G931" s="29"/>
      <c r="BH931" s="29"/>
      <c r="BI931" s="29"/>
      <c r="BJ931" s="29"/>
      <c r="BK931" s="29"/>
      <c r="BL931" s="29"/>
      <c r="BM931" s="29"/>
      <c r="BN931" s="29"/>
      <c r="BO931" s="29"/>
      <c r="BP931" s="29"/>
      <c r="BQ931" s="29"/>
      <c r="BR931" s="29"/>
      <c r="BS931" s="29"/>
      <c r="BT931" s="29"/>
      <c r="BU931" s="29"/>
      <c r="BV931" s="29"/>
      <c r="BW931" s="29"/>
      <c r="BX931" s="29"/>
      <c r="BY931" s="29"/>
      <c r="BZ931" s="29"/>
      <c r="CA931" s="29"/>
      <c r="CB931" s="29"/>
      <c r="CC931" s="29"/>
      <c r="CD931" s="29"/>
      <c r="CE931" s="29"/>
      <c r="CF931" s="29"/>
      <c r="CG931" s="29"/>
      <c r="CH931" s="29"/>
      <c r="CI931" s="29"/>
      <c r="CJ931" s="29"/>
      <c r="CK931" s="29"/>
      <c r="CL931" s="29"/>
      <c r="CM931" s="29"/>
      <c r="CN931" s="29"/>
      <c r="CO931" s="29"/>
      <c r="CP931" s="29"/>
      <c r="CQ931" s="29"/>
      <c r="CR931" s="29"/>
      <c r="CS931" s="29"/>
      <c r="CT931" s="29"/>
      <c r="CU931" s="29"/>
      <c r="CV931" s="29"/>
      <c r="CW931" s="29"/>
      <c r="CX931" s="29"/>
      <c r="CY931" s="29"/>
      <c r="CZ931" s="29"/>
      <c r="DA931" s="29"/>
      <c r="DB931" s="29"/>
      <c r="DC931" s="29"/>
      <c r="DD931" s="29"/>
      <c r="DE931" s="29"/>
      <c r="DF931" s="29"/>
      <c r="DG931" s="31"/>
      <c r="DH931" s="29"/>
      <c r="DI931" s="29"/>
    </row>
    <row r="932" spans="1:113" ht="15.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30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30"/>
      <c r="AE932" s="29"/>
      <c r="AF932" s="29"/>
      <c r="AG932" s="29"/>
      <c r="AH932" s="29"/>
      <c r="AI932" s="29"/>
      <c r="AJ932" s="29"/>
      <c r="AK932" s="29"/>
      <c r="AL932" s="29"/>
      <c r="AM932" s="29"/>
      <c r="AN932" s="29"/>
      <c r="AO932" s="30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G932" s="29"/>
      <c r="BH932" s="29"/>
      <c r="BI932" s="29"/>
      <c r="BJ932" s="29"/>
      <c r="BK932" s="29"/>
      <c r="BL932" s="29"/>
      <c r="BM932" s="29"/>
      <c r="BN932" s="29"/>
      <c r="BO932" s="29"/>
      <c r="BP932" s="29"/>
      <c r="BQ932" s="29"/>
      <c r="BR932" s="29"/>
      <c r="BS932" s="29"/>
      <c r="BT932" s="29"/>
      <c r="BU932" s="29"/>
      <c r="BV932" s="29"/>
      <c r="BW932" s="29"/>
      <c r="BX932" s="29"/>
      <c r="BY932" s="29"/>
      <c r="BZ932" s="29"/>
      <c r="CA932" s="29"/>
      <c r="CB932" s="29"/>
      <c r="CC932" s="29"/>
      <c r="CD932" s="29"/>
      <c r="CE932" s="29"/>
      <c r="CF932" s="29"/>
      <c r="CG932" s="29"/>
      <c r="CH932" s="29"/>
      <c r="CI932" s="29"/>
      <c r="CJ932" s="29"/>
      <c r="CK932" s="29"/>
      <c r="CL932" s="29"/>
      <c r="CM932" s="29"/>
      <c r="CN932" s="29"/>
      <c r="CO932" s="29"/>
      <c r="CP932" s="29"/>
      <c r="CQ932" s="29"/>
      <c r="CR932" s="29"/>
      <c r="CS932" s="29"/>
      <c r="CT932" s="29"/>
      <c r="CU932" s="29"/>
      <c r="CV932" s="29"/>
      <c r="CW932" s="29"/>
      <c r="CX932" s="29"/>
      <c r="CY932" s="29"/>
      <c r="CZ932" s="29"/>
      <c r="DA932" s="29"/>
      <c r="DB932" s="29"/>
      <c r="DC932" s="29"/>
      <c r="DD932" s="29"/>
      <c r="DE932" s="29"/>
      <c r="DF932" s="29"/>
      <c r="DG932" s="31"/>
      <c r="DH932" s="29"/>
      <c r="DI932" s="29"/>
    </row>
    <row r="933" spans="1:113" ht="15.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30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30"/>
      <c r="AE933" s="29"/>
      <c r="AF933" s="29"/>
      <c r="AG933" s="29"/>
      <c r="AH933" s="29"/>
      <c r="AI933" s="29"/>
      <c r="AJ933" s="29"/>
      <c r="AK933" s="29"/>
      <c r="AL933" s="29"/>
      <c r="AM933" s="29"/>
      <c r="AN933" s="29"/>
      <c r="AO933" s="30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G933" s="29"/>
      <c r="BH933" s="29"/>
      <c r="BI933" s="29"/>
      <c r="BJ933" s="29"/>
      <c r="BK933" s="29"/>
      <c r="BL933" s="29"/>
      <c r="BM933" s="29"/>
      <c r="BN933" s="29"/>
      <c r="BO933" s="29"/>
      <c r="BP933" s="29"/>
      <c r="BQ933" s="29"/>
      <c r="BR933" s="29"/>
      <c r="BS933" s="29"/>
      <c r="BT933" s="29"/>
      <c r="BU933" s="29"/>
      <c r="BV933" s="29"/>
      <c r="BW933" s="29"/>
      <c r="BX933" s="29"/>
      <c r="BY933" s="29"/>
      <c r="BZ933" s="29"/>
      <c r="CA933" s="29"/>
      <c r="CB933" s="29"/>
      <c r="CC933" s="29"/>
      <c r="CD933" s="29"/>
      <c r="CE933" s="29"/>
      <c r="CF933" s="29"/>
      <c r="CG933" s="29"/>
      <c r="CH933" s="29"/>
      <c r="CI933" s="29"/>
      <c r="CJ933" s="29"/>
      <c r="CK933" s="29"/>
      <c r="CL933" s="29"/>
      <c r="CM933" s="29"/>
      <c r="CN933" s="29"/>
      <c r="CO933" s="29"/>
      <c r="CP933" s="29"/>
      <c r="CQ933" s="29"/>
      <c r="CR933" s="29"/>
      <c r="CS933" s="29"/>
      <c r="CT933" s="29"/>
      <c r="CU933" s="29"/>
      <c r="CV933" s="29"/>
      <c r="CW933" s="29"/>
      <c r="CX933" s="29"/>
      <c r="CY933" s="29"/>
      <c r="CZ933" s="29"/>
      <c r="DA933" s="29"/>
      <c r="DB933" s="29"/>
      <c r="DC933" s="29"/>
      <c r="DD933" s="29"/>
      <c r="DE933" s="29"/>
      <c r="DF933" s="29"/>
      <c r="DG933" s="31"/>
      <c r="DH933" s="29"/>
      <c r="DI933" s="29"/>
    </row>
    <row r="934" spans="1:113" ht="15.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30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30"/>
      <c r="AE934" s="29"/>
      <c r="AF934" s="29"/>
      <c r="AG934" s="29"/>
      <c r="AH934" s="29"/>
      <c r="AI934" s="29"/>
      <c r="AJ934" s="29"/>
      <c r="AK934" s="29"/>
      <c r="AL934" s="29"/>
      <c r="AM934" s="29"/>
      <c r="AN934" s="29"/>
      <c r="AO934" s="30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G934" s="29"/>
      <c r="BH934" s="29"/>
      <c r="BI934" s="29"/>
      <c r="BJ934" s="29"/>
      <c r="BK934" s="29"/>
      <c r="BL934" s="29"/>
      <c r="BM934" s="29"/>
      <c r="BN934" s="29"/>
      <c r="BO934" s="29"/>
      <c r="BP934" s="29"/>
      <c r="BQ934" s="29"/>
      <c r="BR934" s="29"/>
      <c r="BS934" s="29"/>
      <c r="BT934" s="29"/>
      <c r="BU934" s="29"/>
      <c r="BV934" s="29"/>
      <c r="BW934" s="29"/>
      <c r="BX934" s="29"/>
      <c r="BY934" s="29"/>
      <c r="BZ934" s="29"/>
      <c r="CA934" s="29"/>
      <c r="CB934" s="29"/>
      <c r="CC934" s="29"/>
      <c r="CD934" s="29"/>
      <c r="CE934" s="29"/>
      <c r="CF934" s="29"/>
      <c r="CG934" s="29"/>
      <c r="CH934" s="29"/>
      <c r="CI934" s="29"/>
      <c r="CJ934" s="29"/>
      <c r="CK934" s="29"/>
      <c r="CL934" s="29"/>
      <c r="CM934" s="29"/>
      <c r="CN934" s="29"/>
      <c r="CO934" s="29"/>
      <c r="CP934" s="29"/>
      <c r="CQ934" s="29"/>
      <c r="CR934" s="29"/>
      <c r="CS934" s="29"/>
      <c r="CT934" s="29"/>
      <c r="CU934" s="29"/>
      <c r="CV934" s="29"/>
      <c r="CW934" s="29"/>
      <c r="CX934" s="29"/>
      <c r="CY934" s="29"/>
      <c r="CZ934" s="29"/>
      <c r="DA934" s="29"/>
      <c r="DB934" s="29"/>
      <c r="DC934" s="29"/>
      <c r="DD934" s="29"/>
      <c r="DE934" s="29"/>
      <c r="DF934" s="29"/>
      <c r="DG934" s="31"/>
      <c r="DH934" s="29"/>
      <c r="DI934" s="29"/>
    </row>
    <row r="935" spans="1:113" ht="15.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30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30"/>
      <c r="AE935" s="29"/>
      <c r="AF935" s="29"/>
      <c r="AG935" s="29"/>
      <c r="AH935" s="29"/>
      <c r="AI935" s="29"/>
      <c r="AJ935" s="29"/>
      <c r="AK935" s="29"/>
      <c r="AL935" s="29"/>
      <c r="AM935" s="29"/>
      <c r="AN935" s="29"/>
      <c r="AO935" s="30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G935" s="29"/>
      <c r="BH935" s="29"/>
      <c r="BI935" s="29"/>
      <c r="BJ935" s="29"/>
      <c r="BK935" s="29"/>
      <c r="BL935" s="29"/>
      <c r="BM935" s="29"/>
      <c r="BN935" s="29"/>
      <c r="BO935" s="29"/>
      <c r="BP935" s="29"/>
      <c r="BQ935" s="29"/>
      <c r="BR935" s="29"/>
      <c r="BS935" s="29"/>
      <c r="BT935" s="29"/>
      <c r="BU935" s="29"/>
      <c r="BV935" s="29"/>
      <c r="BW935" s="29"/>
      <c r="BX935" s="29"/>
      <c r="BY935" s="29"/>
      <c r="BZ935" s="29"/>
      <c r="CA935" s="29"/>
      <c r="CB935" s="29"/>
      <c r="CC935" s="29"/>
      <c r="CD935" s="29"/>
      <c r="CE935" s="29"/>
      <c r="CF935" s="29"/>
      <c r="CG935" s="29"/>
      <c r="CH935" s="29"/>
      <c r="CI935" s="29"/>
      <c r="CJ935" s="29"/>
      <c r="CK935" s="29"/>
      <c r="CL935" s="29"/>
      <c r="CM935" s="29"/>
      <c r="CN935" s="29"/>
      <c r="CO935" s="29"/>
      <c r="CP935" s="29"/>
      <c r="CQ935" s="29"/>
      <c r="CR935" s="29"/>
      <c r="CS935" s="29"/>
      <c r="CT935" s="29"/>
      <c r="CU935" s="29"/>
      <c r="CV935" s="29"/>
      <c r="CW935" s="29"/>
      <c r="CX935" s="29"/>
      <c r="CY935" s="29"/>
      <c r="CZ935" s="29"/>
      <c r="DA935" s="29"/>
      <c r="DB935" s="29"/>
      <c r="DC935" s="29"/>
      <c r="DD935" s="29"/>
      <c r="DE935" s="29"/>
      <c r="DF935" s="29"/>
      <c r="DG935" s="31"/>
      <c r="DH935" s="29"/>
      <c r="DI935" s="29"/>
    </row>
    <row r="936" spans="1:113" ht="15.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30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30"/>
      <c r="AE936" s="29"/>
      <c r="AF936" s="29"/>
      <c r="AG936" s="29"/>
      <c r="AH936" s="29"/>
      <c r="AI936" s="29"/>
      <c r="AJ936" s="29"/>
      <c r="AK936" s="29"/>
      <c r="AL936" s="29"/>
      <c r="AM936" s="29"/>
      <c r="AN936" s="29"/>
      <c r="AO936" s="30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G936" s="29"/>
      <c r="BH936" s="29"/>
      <c r="BI936" s="29"/>
      <c r="BJ936" s="29"/>
      <c r="BK936" s="29"/>
      <c r="BL936" s="29"/>
      <c r="BM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X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L936" s="29"/>
      <c r="CM936" s="29"/>
      <c r="CN936" s="29"/>
      <c r="CO936" s="29"/>
      <c r="CP936" s="29"/>
      <c r="CQ936" s="29"/>
      <c r="CR936" s="29"/>
      <c r="CS936" s="29"/>
      <c r="CT936" s="29"/>
      <c r="CU936" s="29"/>
      <c r="CV936" s="29"/>
      <c r="CW936" s="29"/>
      <c r="CX936" s="29"/>
      <c r="CY936" s="29"/>
      <c r="CZ936" s="29"/>
      <c r="DA936" s="29"/>
      <c r="DB936" s="29"/>
      <c r="DC936" s="29"/>
      <c r="DD936" s="29"/>
      <c r="DE936" s="29"/>
      <c r="DF936" s="29"/>
      <c r="DG936" s="31"/>
      <c r="DH936" s="29"/>
      <c r="DI936" s="29"/>
    </row>
    <row r="937" spans="1:113" ht="15.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30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30"/>
      <c r="AE937" s="29"/>
      <c r="AF937" s="29"/>
      <c r="AG937" s="29"/>
      <c r="AH937" s="29"/>
      <c r="AI937" s="29"/>
      <c r="AJ937" s="29"/>
      <c r="AK937" s="29"/>
      <c r="AL937" s="29"/>
      <c r="AM937" s="29"/>
      <c r="AN937" s="29"/>
      <c r="AO937" s="30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G937" s="29"/>
      <c r="BH937" s="29"/>
      <c r="BI937" s="29"/>
      <c r="BJ937" s="29"/>
      <c r="BK937" s="29"/>
      <c r="BL937" s="29"/>
      <c r="BM937" s="29"/>
      <c r="BN937" s="29"/>
      <c r="BO937" s="29"/>
      <c r="BP937" s="29"/>
      <c r="BQ937" s="29"/>
      <c r="BR937" s="29"/>
      <c r="BS937" s="29"/>
      <c r="BT937" s="29"/>
      <c r="BU937" s="29"/>
      <c r="BV937" s="29"/>
      <c r="BW937" s="29"/>
      <c r="BX937" s="29"/>
      <c r="BY937" s="29"/>
      <c r="BZ937" s="29"/>
      <c r="CA937" s="29"/>
      <c r="CB937" s="29"/>
      <c r="CC937" s="29"/>
      <c r="CD937" s="29"/>
      <c r="CE937" s="29"/>
      <c r="CF937" s="29"/>
      <c r="CG937" s="29"/>
      <c r="CH937" s="29"/>
      <c r="CI937" s="29"/>
      <c r="CJ937" s="29"/>
      <c r="CK937" s="29"/>
      <c r="CL937" s="29"/>
      <c r="CM937" s="29"/>
      <c r="CN937" s="29"/>
      <c r="CO937" s="29"/>
      <c r="CP937" s="29"/>
      <c r="CQ937" s="29"/>
      <c r="CR937" s="29"/>
      <c r="CS937" s="29"/>
      <c r="CT937" s="29"/>
      <c r="CU937" s="29"/>
      <c r="CV937" s="29"/>
      <c r="CW937" s="29"/>
      <c r="CX937" s="29"/>
      <c r="CY937" s="29"/>
      <c r="CZ937" s="29"/>
      <c r="DA937" s="29"/>
      <c r="DB937" s="29"/>
      <c r="DC937" s="29"/>
      <c r="DD937" s="29"/>
      <c r="DE937" s="29"/>
      <c r="DF937" s="29"/>
      <c r="DG937" s="31"/>
      <c r="DH937" s="29"/>
      <c r="DI937" s="29"/>
    </row>
    <row r="938" spans="1:113" ht="15.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30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30"/>
      <c r="AE938" s="29"/>
      <c r="AF938" s="29"/>
      <c r="AG938" s="29"/>
      <c r="AH938" s="29"/>
      <c r="AI938" s="29"/>
      <c r="AJ938" s="29"/>
      <c r="AK938" s="29"/>
      <c r="AL938" s="29"/>
      <c r="AM938" s="29"/>
      <c r="AN938" s="29"/>
      <c r="AO938" s="30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G938" s="29"/>
      <c r="BH938" s="29"/>
      <c r="BI938" s="29"/>
      <c r="BJ938" s="29"/>
      <c r="BK938" s="29"/>
      <c r="BL938" s="29"/>
      <c r="BM938" s="29"/>
      <c r="BN938" s="29"/>
      <c r="BO938" s="29"/>
      <c r="BP938" s="29"/>
      <c r="BQ938" s="29"/>
      <c r="BR938" s="29"/>
      <c r="BS938" s="29"/>
      <c r="BT938" s="29"/>
      <c r="BU938" s="29"/>
      <c r="BV938" s="29"/>
      <c r="BW938" s="29"/>
      <c r="BX938" s="29"/>
      <c r="BY938" s="29"/>
      <c r="BZ938" s="29"/>
      <c r="CA938" s="29"/>
      <c r="CB938" s="29"/>
      <c r="CC938" s="29"/>
      <c r="CD938" s="29"/>
      <c r="CE938" s="29"/>
      <c r="CF938" s="29"/>
      <c r="CG938" s="29"/>
      <c r="CH938" s="29"/>
      <c r="CI938" s="29"/>
      <c r="CJ938" s="29"/>
      <c r="CK938" s="29"/>
      <c r="CL938" s="29"/>
      <c r="CM938" s="29"/>
      <c r="CN938" s="29"/>
      <c r="CO938" s="29"/>
      <c r="CP938" s="29"/>
      <c r="CQ938" s="29"/>
      <c r="CR938" s="29"/>
      <c r="CS938" s="29"/>
      <c r="CT938" s="29"/>
      <c r="CU938" s="29"/>
      <c r="CV938" s="29"/>
      <c r="CW938" s="29"/>
      <c r="CX938" s="29"/>
      <c r="CY938" s="29"/>
      <c r="CZ938" s="29"/>
      <c r="DA938" s="29"/>
      <c r="DB938" s="29"/>
      <c r="DC938" s="29"/>
      <c r="DD938" s="29"/>
      <c r="DE938" s="29"/>
      <c r="DF938" s="29"/>
      <c r="DG938" s="31"/>
      <c r="DH938" s="29"/>
      <c r="DI938" s="29"/>
    </row>
    <row r="939" spans="1:113" ht="15.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30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30"/>
      <c r="AE939" s="29"/>
      <c r="AF939" s="29"/>
      <c r="AG939" s="29"/>
      <c r="AH939" s="29"/>
      <c r="AI939" s="29"/>
      <c r="AJ939" s="29"/>
      <c r="AK939" s="29"/>
      <c r="AL939" s="29"/>
      <c r="AM939" s="29"/>
      <c r="AN939" s="29"/>
      <c r="AO939" s="30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G939" s="29"/>
      <c r="BH939" s="29"/>
      <c r="BI939" s="29"/>
      <c r="BJ939" s="29"/>
      <c r="BK939" s="29"/>
      <c r="BL939" s="29"/>
      <c r="BM939" s="29"/>
      <c r="BN939" s="29"/>
      <c r="BO939" s="29"/>
      <c r="BP939" s="29"/>
      <c r="BQ939" s="29"/>
      <c r="BR939" s="29"/>
      <c r="BS939" s="29"/>
      <c r="BT939" s="29"/>
      <c r="BU939" s="29"/>
      <c r="BV939" s="29"/>
      <c r="BW939" s="29"/>
      <c r="BX939" s="29"/>
      <c r="BY939" s="29"/>
      <c r="BZ939" s="29"/>
      <c r="CA939" s="29"/>
      <c r="CB939" s="29"/>
      <c r="CC939" s="29"/>
      <c r="CD939" s="29"/>
      <c r="CE939" s="29"/>
      <c r="CF939" s="29"/>
      <c r="CG939" s="29"/>
      <c r="CH939" s="29"/>
      <c r="CI939" s="29"/>
      <c r="CJ939" s="29"/>
      <c r="CK939" s="29"/>
      <c r="CL939" s="29"/>
      <c r="CM939" s="29"/>
      <c r="CN939" s="29"/>
      <c r="CO939" s="29"/>
      <c r="CP939" s="29"/>
      <c r="CQ939" s="29"/>
      <c r="CR939" s="29"/>
      <c r="CS939" s="29"/>
      <c r="CT939" s="29"/>
      <c r="CU939" s="29"/>
      <c r="CV939" s="29"/>
      <c r="CW939" s="29"/>
      <c r="CX939" s="29"/>
      <c r="CY939" s="29"/>
      <c r="CZ939" s="29"/>
      <c r="DA939" s="29"/>
      <c r="DB939" s="29"/>
      <c r="DC939" s="29"/>
      <c r="DD939" s="29"/>
      <c r="DE939" s="29"/>
      <c r="DF939" s="29"/>
      <c r="DG939" s="31"/>
      <c r="DH939" s="29"/>
      <c r="DI939" s="29"/>
    </row>
    <row r="940" spans="1:113" ht="15.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30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30"/>
      <c r="AE940" s="29"/>
      <c r="AF940" s="29"/>
      <c r="AG940" s="29"/>
      <c r="AH940" s="29"/>
      <c r="AI940" s="29"/>
      <c r="AJ940" s="29"/>
      <c r="AK940" s="29"/>
      <c r="AL940" s="29"/>
      <c r="AM940" s="29"/>
      <c r="AN940" s="29"/>
      <c r="AO940" s="30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G940" s="29"/>
      <c r="BH940" s="29"/>
      <c r="BI940" s="29"/>
      <c r="BJ940" s="29"/>
      <c r="BK940" s="29"/>
      <c r="BL940" s="29"/>
      <c r="BM940" s="29"/>
      <c r="BN940" s="29"/>
      <c r="BO940" s="29"/>
      <c r="BP940" s="29"/>
      <c r="BQ940" s="29"/>
      <c r="BR940" s="29"/>
      <c r="BS940" s="29"/>
      <c r="BT940" s="29"/>
      <c r="BU940" s="29"/>
      <c r="BV940" s="29"/>
      <c r="BW940" s="29"/>
      <c r="BX940" s="29"/>
      <c r="BY940" s="29"/>
      <c r="BZ940" s="29"/>
      <c r="CA940" s="29"/>
      <c r="CB940" s="29"/>
      <c r="CC940" s="29"/>
      <c r="CD940" s="29"/>
      <c r="CE940" s="29"/>
      <c r="CF940" s="29"/>
      <c r="CG940" s="29"/>
      <c r="CH940" s="29"/>
      <c r="CI940" s="29"/>
      <c r="CJ940" s="29"/>
      <c r="CK940" s="29"/>
      <c r="CL940" s="29"/>
      <c r="CM940" s="29"/>
      <c r="CN940" s="29"/>
      <c r="CO940" s="29"/>
      <c r="CP940" s="29"/>
      <c r="CQ940" s="29"/>
      <c r="CR940" s="29"/>
      <c r="CS940" s="29"/>
      <c r="CT940" s="29"/>
      <c r="CU940" s="29"/>
      <c r="CV940" s="29"/>
      <c r="CW940" s="29"/>
      <c r="CX940" s="29"/>
      <c r="CY940" s="29"/>
      <c r="CZ940" s="29"/>
      <c r="DA940" s="29"/>
      <c r="DB940" s="29"/>
      <c r="DC940" s="29"/>
      <c r="DD940" s="29"/>
      <c r="DE940" s="29"/>
      <c r="DF940" s="29"/>
      <c r="DG940" s="31"/>
      <c r="DH940" s="29"/>
      <c r="DI940" s="29"/>
    </row>
    <row r="941" spans="1:113" ht="15.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30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30"/>
      <c r="AE941" s="29"/>
      <c r="AF941" s="29"/>
      <c r="AG941" s="29"/>
      <c r="AH941" s="29"/>
      <c r="AI941" s="29"/>
      <c r="AJ941" s="29"/>
      <c r="AK941" s="29"/>
      <c r="AL941" s="29"/>
      <c r="AM941" s="29"/>
      <c r="AN941" s="29"/>
      <c r="AO941" s="30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G941" s="29"/>
      <c r="BH941" s="29"/>
      <c r="BI941" s="29"/>
      <c r="BJ941" s="29"/>
      <c r="BK941" s="29"/>
      <c r="BL941" s="29"/>
      <c r="BM941" s="29"/>
      <c r="BN941" s="29"/>
      <c r="BO941" s="29"/>
      <c r="BP941" s="29"/>
      <c r="BQ941" s="29"/>
      <c r="BR941" s="29"/>
      <c r="BS941" s="29"/>
      <c r="BT941" s="29"/>
      <c r="BU941" s="29"/>
      <c r="BV941" s="29"/>
      <c r="BW941" s="29"/>
      <c r="BX941" s="29"/>
      <c r="BY941" s="29"/>
      <c r="BZ941" s="29"/>
      <c r="CA941" s="29"/>
      <c r="CB941" s="29"/>
      <c r="CC941" s="29"/>
      <c r="CD941" s="29"/>
      <c r="CE941" s="29"/>
      <c r="CF941" s="29"/>
      <c r="CG941" s="29"/>
      <c r="CH941" s="29"/>
      <c r="CI941" s="29"/>
      <c r="CJ941" s="29"/>
      <c r="CK941" s="29"/>
      <c r="CL941" s="29"/>
      <c r="CM941" s="29"/>
      <c r="CN941" s="29"/>
      <c r="CO941" s="29"/>
      <c r="CP941" s="29"/>
      <c r="CQ941" s="29"/>
      <c r="CR941" s="29"/>
      <c r="CS941" s="29"/>
      <c r="CT941" s="29"/>
      <c r="CU941" s="29"/>
      <c r="CV941" s="29"/>
      <c r="CW941" s="29"/>
      <c r="CX941" s="29"/>
      <c r="CY941" s="29"/>
      <c r="CZ941" s="29"/>
      <c r="DA941" s="29"/>
      <c r="DB941" s="29"/>
      <c r="DC941" s="29"/>
      <c r="DD941" s="29"/>
      <c r="DE941" s="29"/>
      <c r="DF941" s="29"/>
      <c r="DG941" s="31"/>
      <c r="DH941" s="29"/>
      <c r="DI941" s="29"/>
    </row>
    <row r="942" spans="1:113" ht="15.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30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30"/>
      <c r="AE942" s="29"/>
      <c r="AF942" s="29"/>
      <c r="AG942" s="29"/>
      <c r="AH942" s="29"/>
      <c r="AI942" s="29"/>
      <c r="AJ942" s="29"/>
      <c r="AK942" s="29"/>
      <c r="AL942" s="29"/>
      <c r="AM942" s="29"/>
      <c r="AN942" s="29"/>
      <c r="AO942" s="30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G942" s="29"/>
      <c r="BH942" s="29"/>
      <c r="BI942" s="29"/>
      <c r="BJ942" s="29"/>
      <c r="BK942" s="29"/>
      <c r="BL942" s="29"/>
      <c r="BM942" s="29"/>
      <c r="BN942" s="29"/>
      <c r="BO942" s="29"/>
      <c r="BP942" s="29"/>
      <c r="BQ942" s="29"/>
      <c r="BR942" s="29"/>
      <c r="BS942" s="29"/>
      <c r="BT942" s="29"/>
      <c r="BU942" s="29"/>
      <c r="BV942" s="29"/>
      <c r="BW942" s="29"/>
      <c r="BX942" s="29"/>
      <c r="BY942" s="29"/>
      <c r="BZ942" s="29"/>
      <c r="CA942" s="29"/>
      <c r="CB942" s="29"/>
      <c r="CC942" s="29"/>
      <c r="CD942" s="29"/>
      <c r="CE942" s="29"/>
      <c r="CF942" s="29"/>
      <c r="CG942" s="29"/>
      <c r="CH942" s="29"/>
      <c r="CI942" s="29"/>
      <c r="CJ942" s="29"/>
      <c r="CK942" s="29"/>
      <c r="CL942" s="29"/>
      <c r="CM942" s="29"/>
      <c r="CN942" s="29"/>
      <c r="CO942" s="29"/>
      <c r="CP942" s="29"/>
      <c r="CQ942" s="29"/>
      <c r="CR942" s="29"/>
      <c r="CS942" s="29"/>
      <c r="CT942" s="29"/>
      <c r="CU942" s="29"/>
      <c r="CV942" s="29"/>
      <c r="CW942" s="29"/>
      <c r="CX942" s="29"/>
      <c r="CY942" s="29"/>
      <c r="CZ942" s="29"/>
      <c r="DA942" s="29"/>
      <c r="DB942" s="29"/>
      <c r="DC942" s="29"/>
      <c r="DD942" s="29"/>
      <c r="DE942" s="29"/>
      <c r="DF942" s="29"/>
      <c r="DG942" s="31"/>
      <c r="DH942" s="29"/>
      <c r="DI942" s="29"/>
    </row>
    <row r="943" spans="1:113" ht="15.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30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30"/>
      <c r="AE943" s="29"/>
      <c r="AF943" s="29"/>
      <c r="AG943" s="29"/>
      <c r="AH943" s="29"/>
      <c r="AI943" s="29"/>
      <c r="AJ943" s="29"/>
      <c r="AK943" s="29"/>
      <c r="AL943" s="29"/>
      <c r="AM943" s="29"/>
      <c r="AN943" s="29"/>
      <c r="AO943" s="30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G943" s="29"/>
      <c r="BH943" s="29"/>
      <c r="BI943" s="29"/>
      <c r="BJ943" s="29"/>
      <c r="BK943" s="29"/>
      <c r="BL943" s="29"/>
      <c r="BM943" s="29"/>
      <c r="BN943" s="29"/>
      <c r="BO943" s="29"/>
      <c r="BP943" s="29"/>
      <c r="BQ943" s="29"/>
      <c r="BR943" s="29"/>
      <c r="BS943" s="29"/>
      <c r="BT943" s="29"/>
      <c r="BU943" s="29"/>
      <c r="BV943" s="29"/>
      <c r="BW943" s="29"/>
      <c r="BX943" s="29"/>
      <c r="BY943" s="29"/>
      <c r="BZ943" s="29"/>
      <c r="CA943" s="29"/>
      <c r="CB943" s="29"/>
      <c r="CC943" s="29"/>
      <c r="CD943" s="29"/>
      <c r="CE943" s="29"/>
      <c r="CF943" s="29"/>
      <c r="CG943" s="29"/>
      <c r="CH943" s="29"/>
      <c r="CI943" s="29"/>
      <c r="CJ943" s="29"/>
      <c r="CK943" s="29"/>
      <c r="CL943" s="29"/>
      <c r="CM943" s="29"/>
      <c r="CN943" s="29"/>
      <c r="CO943" s="29"/>
      <c r="CP943" s="29"/>
      <c r="CQ943" s="29"/>
      <c r="CR943" s="29"/>
      <c r="CS943" s="29"/>
      <c r="CT943" s="29"/>
      <c r="CU943" s="29"/>
      <c r="CV943" s="29"/>
      <c r="CW943" s="29"/>
      <c r="CX943" s="29"/>
      <c r="CY943" s="29"/>
      <c r="CZ943" s="29"/>
      <c r="DA943" s="29"/>
      <c r="DB943" s="29"/>
      <c r="DC943" s="29"/>
      <c r="DD943" s="29"/>
      <c r="DE943" s="29"/>
      <c r="DF943" s="29"/>
      <c r="DG943" s="31"/>
      <c r="DH943" s="29"/>
      <c r="DI943" s="29"/>
    </row>
    <row r="944" spans="1:113" ht="15.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30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30"/>
      <c r="AE944" s="29"/>
      <c r="AF944" s="29"/>
      <c r="AG944" s="29"/>
      <c r="AH944" s="29"/>
      <c r="AI944" s="29"/>
      <c r="AJ944" s="29"/>
      <c r="AK944" s="29"/>
      <c r="AL944" s="29"/>
      <c r="AM944" s="29"/>
      <c r="AN944" s="29"/>
      <c r="AO944" s="30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G944" s="29"/>
      <c r="BH944" s="29"/>
      <c r="BI944" s="29"/>
      <c r="BJ944" s="29"/>
      <c r="BK944" s="29"/>
      <c r="BL944" s="29"/>
      <c r="BM944" s="29"/>
      <c r="BN944" s="29"/>
      <c r="BO944" s="29"/>
      <c r="BP944" s="29"/>
      <c r="BQ944" s="29"/>
      <c r="BR944" s="29"/>
      <c r="BS944" s="29"/>
      <c r="BT944" s="29"/>
      <c r="BU944" s="29"/>
      <c r="BV944" s="29"/>
      <c r="BW944" s="29"/>
      <c r="BX944" s="29"/>
      <c r="BY944" s="29"/>
      <c r="BZ944" s="29"/>
      <c r="CA944" s="29"/>
      <c r="CB944" s="29"/>
      <c r="CC944" s="29"/>
      <c r="CD944" s="29"/>
      <c r="CE944" s="29"/>
      <c r="CF944" s="29"/>
      <c r="CG944" s="29"/>
      <c r="CH944" s="29"/>
      <c r="CI944" s="29"/>
      <c r="CJ944" s="29"/>
      <c r="CK944" s="29"/>
      <c r="CL944" s="29"/>
      <c r="CM944" s="29"/>
      <c r="CN944" s="29"/>
      <c r="CO944" s="29"/>
      <c r="CP944" s="29"/>
      <c r="CQ944" s="29"/>
      <c r="CR944" s="29"/>
      <c r="CS944" s="29"/>
      <c r="CT944" s="29"/>
      <c r="CU944" s="29"/>
      <c r="CV944" s="29"/>
      <c r="CW944" s="29"/>
      <c r="CX944" s="29"/>
      <c r="CY944" s="29"/>
      <c r="CZ944" s="29"/>
      <c r="DA944" s="29"/>
      <c r="DB944" s="29"/>
      <c r="DC944" s="29"/>
      <c r="DD944" s="29"/>
      <c r="DE944" s="29"/>
      <c r="DF944" s="29"/>
      <c r="DG944" s="31"/>
      <c r="DH944" s="29"/>
      <c r="DI944" s="29"/>
    </row>
    <row r="945" spans="1:113" ht="15.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30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30"/>
      <c r="AE945" s="29"/>
      <c r="AF945" s="29"/>
      <c r="AG945" s="29"/>
      <c r="AH945" s="29"/>
      <c r="AI945" s="29"/>
      <c r="AJ945" s="29"/>
      <c r="AK945" s="29"/>
      <c r="AL945" s="29"/>
      <c r="AM945" s="29"/>
      <c r="AN945" s="29"/>
      <c r="AO945" s="30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G945" s="29"/>
      <c r="BH945" s="29"/>
      <c r="BI945" s="29"/>
      <c r="BJ945" s="29"/>
      <c r="BK945" s="29"/>
      <c r="BL945" s="29"/>
      <c r="BM945" s="29"/>
      <c r="BN945" s="29"/>
      <c r="BO945" s="29"/>
      <c r="BP945" s="29"/>
      <c r="BQ945" s="29"/>
      <c r="BR945" s="29"/>
      <c r="BS945" s="29"/>
      <c r="BT945" s="29"/>
      <c r="BU945" s="29"/>
      <c r="BV945" s="29"/>
      <c r="BW945" s="29"/>
      <c r="BX945" s="29"/>
      <c r="BY945" s="29"/>
      <c r="BZ945" s="29"/>
      <c r="CA945" s="29"/>
      <c r="CB945" s="29"/>
      <c r="CC945" s="29"/>
      <c r="CD945" s="29"/>
      <c r="CE945" s="29"/>
      <c r="CF945" s="29"/>
      <c r="CG945" s="29"/>
      <c r="CH945" s="29"/>
      <c r="CI945" s="29"/>
      <c r="CJ945" s="29"/>
      <c r="CK945" s="29"/>
      <c r="CL945" s="29"/>
      <c r="CM945" s="29"/>
      <c r="CN945" s="29"/>
      <c r="CO945" s="29"/>
      <c r="CP945" s="29"/>
      <c r="CQ945" s="29"/>
      <c r="CR945" s="29"/>
      <c r="CS945" s="29"/>
      <c r="CT945" s="29"/>
      <c r="CU945" s="29"/>
      <c r="CV945" s="29"/>
      <c r="CW945" s="29"/>
      <c r="CX945" s="29"/>
      <c r="CY945" s="29"/>
      <c r="CZ945" s="29"/>
      <c r="DA945" s="29"/>
      <c r="DB945" s="29"/>
      <c r="DC945" s="29"/>
      <c r="DD945" s="29"/>
      <c r="DE945" s="29"/>
      <c r="DF945" s="29"/>
      <c r="DG945" s="31"/>
      <c r="DH945" s="29"/>
      <c r="DI945" s="29"/>
    </row>
    <row r="946" spans="1:113" ht="15.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30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30"/>
      <c r="AE946" s="29"/>
      <c r="AF946" s="29"/>
      <c r="AG946" s="29"/>
      <c r="AH946" s="29"/>
      <c r="AI946" s="29"/>
      <c r="AJ946" s="29"/>
      <c r="AK946" s="29"/>
      <c r="AL946" s="29"/>
      <c r="AM946" s="29"/>
      <c r="AN946" s="29"/>
      <c r="AO946" s="30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G946" s="29"/>
      <c r="BH946" s="29"/>
      <c r="BI946" s="29"/>
      <c r="BJ946" s="29"/>
      <c r="BK946" s="29"/>
      <c r="BL946" s="29"/>
      <c r="BM946" s="29"/>
      <c r="BN946" s="29"/>
      <c r="BO946" s="29"/>
      <c r="BP946" s="29"/>
      <c r="BQ946" s="29"/>
      <c r="BR946" s="29"/>
      <c r="BS946" s="29"/>
      <c r="BT946" s="29"/>
      <c r="BU946" s="29"/>
      <c r="BV946" s="29"/>
      <c r="BW946" s="29"/>
      <c r="BX946" s="29"/>
      <c r="BY946" s="29"/>
      <c r="BZ946" s="29"/>
      <c r="CA946" s="29"/>
      <c r="CB946" s="29"/>
      <c r="CC946" s="29"/>
      <c r="CD946" s="29"/>
      <c r="CE946" s="29"/>
      <c r="CF946" s="29"/>
      <c r="CG946" s="29"/>
      <c r="CH946" s="29"/>
      <c r="CI946" s="29"/>
      <c r="CJ946" s="29"/>
      <c r="CK946" s="29"/>
      <c r="CL946" s="29"/>
      <c r="CM946" s="29"/>
      <c r="CN946" s="29"/>
      <c r="CO946" s="29"/>
      <c r="CP946" s="29"/>
      <c r="CQ946" s="29"/>
      <c r="CR946" s="29"/>
      <c r="CS946" s="29"/>
      <c r="CT946" s="29"/>
      <c r="CU946" s="29"/>
      <c r="CV946" s="29"/>
      <c r="CW946" s="29"/>
      <c r="CX946" s="29"/>
      <c r="CY946" s="29"/>
      <c r="CZ946" s="29"/>
      <c r="DA946" s="29"/>
      <c r="DB946" s="29"/>
      <c r="DC946" s="29"/>
      <c r="DD946" s="29"/>
      <c r="DE946" s="29"/>
      <c r="DF946" s="29"/>
      <c r="DG946" s="31"/>
      <c r="DH946" s="29"/>
      <c r="DI946" s="29"/>
    </row>
    <row r="947" spans="1:113" ht="15.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30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30"/>
      <c r="AE947" s="29"/>
      <c r="AF947" s="29"/>
      <c r="AG947" s="29"/>
      <c r="AH947" s="29"/>
      <c r="AI947" s="29"/>
      <c r="AJ947" s="29"/>
      <c r="AK947" s="29"/>
      <c r="AL947" s="29"/>
      <c r="AM947" s="29"/>
      <c r="AN947" s="29"/>
      <c r="AO947" s="30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G947" s="29"/>
      <c r="BH947" s="29"/>
      <c r="BI947" s="29"/>
      <c r="BJ947" s="29"/>
      <c r="BK947" s="29"/>
      <c r="BL947" s="29"/>
      <c r="BM947" s="29"/>
      <c r="BN947" s="29"/>
      <c r="BO947" s="29"/>
      <c r="BP947" s="29"/>
      <c r="BQ947" s="29"/>
      <c r="BR947" s="29"/>
      <c r="BS947" s="29"/>
      <c r="BT947" s="29"/>
      <c r="BU947" s="29"/>
      <c r="BV947" s="29"/>
      <c r="BW947" s="29"/>
      <c r="BX947" s="29"/>
      <c r="BY947" s="29"/>
      <c r="BZ947" s="29"/>
      <c r="CA947" s="29"/>
      <c r="CB947" s="29"/>
      <c r="CC947" s="29"/>
      <c r="CD947" s="29"/>
      <c r="CE947" s="29"/>
      <c r="CF947" s="29"/>
      <c r="CG947" s="29"/>
      <c r="CH947" s="29"/>
      <c r="CI947" s="29"/>
      <c r="CJ947" s="29"/>
      <c r="CK947" s="29"/>
      <c r="CL947" s="29"/>
      <c r="CM947" s="29"/>
      <c r="CN947" s="29"/>
      <c r="CO947" s="29"/>
      <c r="CP947" s="29"/>
      <c r="CQ947" s="29"/>
      <c r="CR947" s="29"/>
      <c r="CS947" s="29"/>
      <c r="CT947" s="29"/>
      <c r="CU947" s="29"/>
      <c r="CV947" s="29"/>
      <c r="CW947" s="29"/>
      <c r="CX947" s="29"/>
      <c r="CY947" s="29"/>
      <c r="CZ947" s="29"/>
      <c r="DA947" s="29"/>
      <c r="DB947" s="29"/>
      <c r="DC947" s="29"/>
      <c r="DD947" s="29"/>
      <c r="DE947" s="29"/>
      <c r="DF947" s="29"/>
      <c r="DG947" s="31"/>
      <c r="DH947" s="29"/>
      <c r="DI947" s="29"/>
    </row>
    <row r="948" spans="1:113" ht="15.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30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30"/>
      <c r="AE948" s="29"/>
      <c r="AF948" s="29"/>
      <c r="AG948" s="29"/>
      <c r="AH948" s="29"/>
      <c r="AI948" s="29"/>
      <c r="AJ948" s="29"/>
      <c r="AK948" s="29"/>
      <c r="AL948" s="29"/>
      <c r="AM948" s="29"/>
      <c r="AN948" s="29"/>
      <c r="AO948" s="30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G948" s="29"/>
      <c r="BH948" s="29"/>
      <c r="BI948" s="29"/>
      <c r="BJ948" s="29"/>
      <c r="BK948" s="29"/>
      <c r="BL948" s="29"/>
      <c r="BM948" s="29"/>
      <c r="BN948" s="29"/>
      <c r="BO948" s="29"/>
      <c r="BP948" s="29"/>
      <c r="BQ948" s="29"/>
      <c r="BR948" s="29"/>
      <c r="BS948" s="29"/>
      <c r="BT948" s="29"/>
      <c r="BU948" s="29"/>
      <c r="BV948" s="29"/>
      <c r="BW948" s="29"/>
      <c r="BX948" s="29"/>
      <c r="BY948" s="29"/>
      <c r="BZ948" s="29"/>
      <c r="CA948" s="29"/>
      <c r="CB948" s="29"/>
      <c r="CC948" s="29"/>
      <c r="CD948" s="29"/>
      <c r="CE948" s="29"/>
      <c r="CF948" s="29"/>
      <c r="CG948" s="29"/>
      <c r="CH948" s="29"/>
      <c r="CI948" s="29"/>
      <c r="CJ948" s="29"/>
      <c r="CK948" s="29"/>
      <c r="CL948" s="29"/>
      <c r="CM948" s="29"/>
      <c r="CN948" s="29"/>
      <c r="CO948" s="29"/>
      <c r="CP948" s="29"/>
      <c r="CQ948" s="29"/>
      <c r="CR948" s="29"/>
      <c r="CS948" s="29"/>
      <c r="CT948" s="29"/>
      <c r="CU948" s="29"/>
      <c r="CV948" s="29"/>
      <c r="CW948" s="29"/>
      <c r="CX948" s="29"/>
      <c r="CY948" s="29"/>
      <c r="CZ948" s="29"/>
      <c r="DA948" s="29"/>
      <c r="DB948" s="29"/>
      <c r="DC948" s="29"/>
      <c r="DD948" s="29"/>
      <c r="DE948" s="29"/>
      <c r="DF948" s="29"/>
      <c r="DG948" s="31"/>
      <c r="DH948" s="29"/>
      <c r="DI948" s="29"/>
    </row>
    <row r="949" spans="1:113" ht="15.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30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30"/>
      <c r="AE949" s="29"/>
      <c r="AF949" s="29"/>
      <c r="AG949" s="29"/>
      <c r="AH949" s="29"/>
      <c r="AI949" s="29"/>
      <c r="AJ949" s="29"/>
      <c r="AK949" s="29"/>
      <c r="AL949" s="29"/>
      <c r="AM949" s="29"/>
      <c r="AN949" s="29"/>
      <c r="AO949" s="30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G949" s="29"/>
      <c r="BH949" s="29"/>
      <c r="BI949" s="29"/>
      <c r="BJ949" s="29"/>
      <c r="BK949" s="29"/>
      <c r="BL949" s="29"/>
      <c r="BM949" s="29"/>
      <c r="BN949" s="29"/>
      <c r="BO949" s="29"/>
      <c r="BP949" s="29"/>
      <c r="BQ949" s="29"/>
      <c r="BR949" s="29"/>
      <c r="BS949" s="29"/>
      <c r="BT949" s="29"/>
      <c r="BU949" s="29"/>
      <c r="BV949" s="29"/>
      <c r="BW949" s="29"/>
      <c r="BX949" s="29"/>
      <c r="BY949" s="29"/>
      <c r="BZ949" s="29"/>
      <c r="CA949" s="29"/>
      <c r="CB949" s="29"/>
      <c r="CC949" s="29"/>
      <c r="CD949" s="29"/>
      <c r="CE949" s="29"/>
      <c r="CF949" s="29"/>
      <c r="CG949" s="29"/>
      <c r="CH949" s="29"/>
      <c r="CI949" s="29"/>
      <c r="CJ949" s="29"/>
      <c r="CK949" s="29"/>
      <c r="CL949" s="29"/>
      <c r="CM949" s="29"/>
      <c r="CN949" s="29"/>
      <c r="CO949" s="29"/>
      <c r="CP949" s="29"/>
      <c r="CQ949" s="29"/>
      <c r="CR949" s="29"/>
      <c r="CS949" s="29"/>
      <c r="CT949" s="29"/>
      <c r="CU949" s="29"/>
      <c r="CV949" s="29"/>
      <c r="CW949" s="29"/>
      <c r="CX949" s="29"/>
      <c r="CY949" s="29"/>
      <c r="CZ949" s="29"/>
      <c r="DA949" s="29"/>
      <c r="DB949" s="29"/>
      <c r="DC949" s="29"/>
      <c r="DD949" s="29"/>
      <c r="DE949" s="29"/>
      <c r="DF949" s="29"/>
      <c r="DG949" s="31"/>
      <c r="DH949" s="29"/>
      <c r="DI949" s="29"/>
    </row>
    <row r="950" spans="1:113" ht="15.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30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30"/>
      <c r="AE950" s="29"/>
      <c r="AF950" s="29"/>
      <c r="AG950" s="29"/>
      <c r="AH950" s="29"/>
      <c r="AI950" s="29"/>
      <c r="AJ950" s="29"/>
      <c r="AK950" s="29"/>
      <c r="AL950" s="29"/>
      <c r="AM950" s="29"/>
      <c r="AN950" s="29"/>
      <c r="AO950" s="30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G950" s="29"/>
      <c r="BH950" s="29"/>
      <c r="BI950" s="29"/>
      <c r="BJ950" s="29"/>
      <c r="BK950" s="29"/>
      <c r="BL950" s="29"/>
      <c r="BM950" s="29"/>
      <c r="BN950" s="29"/>
      <c r="BO950" s="29"/>
      <c r="BP950" s="29"/>
      <c r="BQ950" s="29"/>
      <c r="BR950" s="29"/>
      <c r="BS950" s="29"/>
      <c r="BT950" s="29"/>
      <c r="BU950" s="29"/>
      <c r="BV950" s="29"/>
      <c r="BW950" s="29"/>
      <c r="BX950" s="29"/>
      <c r="BY950" s="29"/>
      <c r="BZ950" s="29"/>
      <c r="CA950" s="29"/>
      <c r="CB950" s="29"/>
      <c r="CC950" s="29"/>
      <c r="CD950" s="29"/>
      <c r="CE950" s="29"/>
      <c r="CF950" s="29"/>
      <c r="CG950" s="29"/>
      <c r="CH950" s="29"/>
      <c r="CI950" s="29"/>
      <c r="CJ950" s="29"/>
      <c r="CK950" s="29"/>
      <c r="CL950" s="29"/>
      <c r="CM950" s="29"/>
      <c r="CN950" s="29"/>
      <c r="CO950" s="29"/>
      <c r="CP950" s="29"/>
      <c r="CQ950" s="29"/>
      <c r="CR950" s="29"/>
      <c r="CS950" s="29"/>
      <c r="CT950" s="29"/>
      <c r="CU950" s="29"/>
      <c r="CV950" s="29"/>
      <c r="CW950" s="29"/>
      <c r="CX950" s="29"/>
      <c r="CY950" s="29"/>
      <c r="CZ950" s="29"/>
      <c r="DA950" s="29"/>
      <c r="DB950" s="29"/>
      <c r="DC950" s="29"/>
      <c r="DD950" s="29"/>
      <c r="DE950" s="29"/>
      <c r="DF950" s="29"/>
      <c r="DG950" s="31"/>
      <c r="DH950" s="29"/>
      <c r="DI950" s="29"/>
    </row>
    <row r="951" spans="1:113" ht="15.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30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30"/>
      <c r="AE951" s="29"/>
      <c r="AF951" s="29"/>
      <c r="AG951" s="29"/>
      <c r="AH951" s="29"/>
      <c r="AI951" s="29"/>
      <c r="AJ951" s="29"/>
      <c r="AK951" s="29"/>
      <c r="AL951" s="29"/>
      <c r="AM951" s="29"/>
      <c r="AN951" s="29"/>
      <c r="AO951" s="30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G951" s="29"/>
      <c r="BH951" s="29"/>
      <c r="BI951" s="29"/>
      <c r="BJ951" s="29"/>
      <c r="BK951" s="29"/>
      <c r="BL951" s="29"/>
      <c r="BM951" s="29"/>
      <c r="BN951" s="29"/>
      <c r="BO951" s="29"/>
      <c r="BP951" s="29"/>
      <c r="BQ951" s="29"/>
      <c r="BR951" s="29"/>
      <c r="BS951" s="29"/>
      <c r="BT951" s="29"/>
      <c r="BU951" s="29"/>
      <c r="BV951" s="29"/>
      <c r="BW951" s="29"/>
      <c r="BX951" s="29"/>
      <c r="BY951" s="29"/>
      <c r="BZ951" s="29"/>
      <c r="CA951" s="29"/>
      <c r="CB951" s="29"/>
      <c r="CC951" s="29"/>
      <c r="CD951" s="29"/>
      <c r="CE951" s="29"/>
      <c r="CF951" s="29"/>
      <c r="CG951" s="29"/>
      <c r="CH951" s="29"/>
      <c r="CI951" s="29"/>
      <c r="CJ951" s="29"/>
      <c r="CK951" s="29"/>
      <c r="CL951" s="29"/>
      <c r="CM951" s="29"/>
      <c r="CN951" s="29"/>
      <c r="CO951" s="29"/>
      <c r="CP951" s="29"/>
      <c r="CQ951" s="29"/>
      <c r="CR951" s="29"/>
      <c r="CS951" s="29"/>
      <c r="CT951" s="29"/>
      <c r="CU951" s="29"/>
      <c r="CV951" s="29"/>
      <c r="CW951" s="29"/>
      <c r="CX951" s="29"/>
      <c r="CY951" s="29"/>
      <c r="CZ951" s="29"/>
      <c r="DA951" s="29"/>
      <c r="DB951" s="29"/>
      <c r="DC951" s="29"/>
      <c r="DD951" s="29"/>
      <c r="DE951" s="29"/>
      <c r="DF951" s="29"/>
      <c r="DG951" s="31"/>
      <c r="DH951" s="29"/>
      <c r="DI951" s="29"/>
    </row>
    <row r="952" spans="1:113" ht="15.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30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30"/>
      <c r="AE952" s="29"/>
      <c r="AF952" s="29"/>
      <c r="AG952" s="29"/>
      <c r="AH952" s="29"/>
      <c r="AI952" s="29"/>
      <c r="AJ952" s="29"/>
      <c r="AK952" s="29"/>
      <c r="AL952" s="29"/>
      <c r="AM952" s="29"/>
      <c r="AN952" s="29"/>
      <c r="AO952" s="30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G952" s="29"/>
      <c r="BH952" s="29"/>
      <c r="BI952" s="29"/>
      <c r="BJ952" s="29"/>
      <c r="BK952" s="29"/>
      <c r="BL952" s="29"/>
      <c r="BM952" s="29"/>
      <c r="BN952" s="29"/>
      <c r="BO952" s="29"/>
      <c r="BP952" s="29"/>
      <c r="BQ952" s="29"/>
      <c r="BR952" s="29"/>
      <c r="BS952" s="29"/>
      <c r="BT952" s="29"/>
      <c r="BU952" s="29"/>
      <c r="BV952" s="29"/>
      <c r="BW952" s="29"/>
      <c r="BX952" s="29"/>
      <c r="BY952" s="29"/>
      <c r="BZ952" s="29"/>
      <c r="CA952" s="29"/>
      <c r="CB952" s="29"/>
      <c r="CC952" s="29"/>
      <c r="CD952" s="29"/>
      <c r="CE952" s="29"/>
      <c r="CF952" s="29"/>
      <c r="CG952" s="29"/>
      <c r="CH952" s="29"/>
      <c r="CI952" s="29"/>
      <c r="CJ952" s="29"/>
      <c r="CK952" s="29"/>
      <c r="CL952" s="29"/>
      <c r="CM952" s="29"/>
      <c r="CN952" s="29"/>
      <c r="CO952" s="29"/>
      <c r="CP952" s="29"/>
      <c r="CQ952" s="29"/>
      <c r="CR952" s="29"/>
      <c r="CS952" s="29"/>
      <c r="CT952" s="29"/>
      <c r="CU952" s="29"/>
      <c r="CV952" s="29"/>
      <c r="CW952" s="29"/>
      <c r="CX952" s="29"/>
      <c r="CY952" s="29"/>
      <c r="CZ952" s="29"/>
      <c r="DA952" s="29"/>
      <c r="DB952" s="29"/>
      <c r="DC952" s="29"/>
      <c r="DD952" s="29"/>
      <c r="DE952" s="29"/>
      <c r="DF952" s="29"/>
      <c r="DG952" s="31"/>
      <c r="DH952" s="29"/>
      <c r="DI952" s="29"/>
    </row>
    <row r="953" spans="1:113" ht="15.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30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30"/>
      <c r="AE953" s="29"/>
      <c r="AF953" s="29"/>
      <c r="AG953" s="29"/>
      <c r="AH953" s="29"/>
      <c r="AI953" s="29"/>
      <c r="AJ953" s="29"/>
      <c r="AK953" s="29"/>
      <c r="AL953" s="29"/>
      <c r="AM953" s="29"/>
      <c r="AN953" s="29"/>
      <c r="AO953" s="30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G953" s="29"/>
      <c r="BH953" s="29"/>
      <c r="BI953" s="29"/>
      <c r="BJ953" s="29"/>
      <c r="BK953" s="29"/>
      <c r="BL953" s="29"/>
      <c r="BM953" s="29"/>
      <c r="BN953" s="29"/>
      <c r="BO953" s="29"/>
      <c r="BP953" s="29"/>
      <c r="BQ953" s="29"/>
      <c r="BR953" s="29"/>
      <c r="BS953" s="29"/>
      <c r="BT953" s="29"/>
      <c r="BU953" s="29"/>
      <c r="BV953" s="29"/>
      <c r="BW953" s="29"/>
      <c r="BX953" s="29"/>
      <c r="BY953" s="29"/>
      <c r="BZ953" s="29"/>
      <c r="CA953" s="29"/>
      <c r="CB953" s="29"/>
      <c r="CC953" s="29"/>
      <c r="CD953" s="29"/>
      <c r="CE953" s="29"/>
      <c r="CF953" s="29"/>
      <c r="CG953" s="29"/>
      <c r="CH953" s="29"/>
      <c r="CI953" s="29"/>
      <c r="CJ953" s="29"/>
      <c r="CK953" s="29"/>
      <c r="CL953" s="29"/>
      <c r="CM953" s="29"/>
      <c r="CN953" s="29"/>
      <c r="CO953" s="29"/>
      <c r="CP953" s="29"/>
      <c r="CQ953" s="29"/>
      <c r="CR953" s="29"/>
      <c r="CS953" s="29"/>
      <c r="CT953" s="29"/>
      <c r="CU953" s="29"/>
      <c r="CV953" s="29"/>
      <c r="CW953" s="29"/>
      <c r="CX953" s="29"/>
      <c r="CY953" s="29"/>
      <c r="CZ953" s="29"/>
      <c r="DA953" s="29"/>
      <c r="DB953" s="29"/>
      <c r="DC953" s="29"/>
      <c r="DD953" s="29"/>
      <c r="DE953" s="29"/>
      <c r="DF953" s="29"/>
      <c r="DG953" s="31"/>
      <c r="DH953" s="29"/>
      <c r="DI953" s="29"/>
    </row>
    <row r="954" spans="1:113" ht="15.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30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30"/>
      <c r="AE954" s="29"/>
      <c r="AF954" s="29"/>
      <c r="AG954" s="29"/>
      <c r="AH954" s="29"/>
      <c r="AI954" s="29"/>
      <c r="AJ954" s="29"/>
      <c r="AK954" s="29"/>
      <c r="AL954" s="29"/>
      <c r="AM954" s="29"/>
      <c r="AN954" s="29"/>
      <c r="AO954" s="30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G954" s="29"/>
      <c r="BH954" s="29"/>
      <c r="BI954" s="29"/>
      <c r="BJ954" s="29"/>
      <c r="BK954" s="29"/>
      <c r="BL954" s="29"/>
      <c r="BM954" s="29"/>
      <c r="BN954" s="29"/>
      <c r="BO954" s="29"/>
      <c r="BP954" s="29"/>
      <c r="BQ954" s="29"/>
      <c r="BR954" s="29"/>
      <c r="BS954" s="29"/>
      <c r="BT954" s="29"/>
      <c r="BU954" s="29"/>
      <c r="BV954" s="29"/>
      <c r="BW954" s="29"/>
      <c r="BX954" s="29"/>
      <c r="BY954" s="29"/>
      <c r="BZ954" s="29"/>
      <c r="CA954" s="29"/>
      <c r="CB954" s="29"/>
      <c r="CC954" s="29"/>
      <c r="CD954" s="29"/>
      <c r="CE954" s="29"/>
      <c r="CF954" s="29"/>
      <c r="CG954" s="29"/>
      <c r="CH954" s="29"/>
      <c r="CI954" s="29"/>
      <c r="CJ954" s="29"/>
      <c r="CK954" s="29"/>
      <c r="CL954" s="29"/>
      <c r="CM954" s="29"/>
      <c r="CN954" s="29"/>
      <c r="CO954" s="29"/>
      <c r="CP954" s="29"/>
      <c r="CQ954" s="29"/>
      <c r="CR954" s="29"/>
      <c r="CS954" s="29"/>
      <c r="CT954" s="29"/>
      <c r="CU954" s="29"/>
      <c r="CV954" s="29"/>
      <c r="CW954" s="29"/>
      <c r="CX954" s="29"/>
      <c r="CY954" s="29"/>
      <c r="CZ954" s="29"/>
      <c r="DA954" s="29"/>
      <c r="DB954" s="29"/>
      <c r="DC954" s="29"/>
      <c r="DD954" s="29"/>
      <c r="DE954" s="29"/>
      <c r="DF954" s="29"/>
      <c r="DG954" s="31"/>
      <c r="DH954" s="29"/>
      <c r="DI954" s="29"/>
    </row>
    <row r="955" spans="1:113" ht="15.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30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30"/>
      <c r="AE955" s="29"/>
      <c r="AF955" s="29"/>
      <c r="AG955" s="29"/>
      <c r="AH955" s="29"/>
      <c r="AI955" s="29"/>
      <c r="AJ955" s="29"/>
      <c r="AK955" s="29"/>
      <c r="AL955" s="29"/>
      <c r="AM955" s="29"/>
      <c r="AN955" s="29"/>
      <c r="AO955" s="30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G955" s="29"/>
      <c r="BH955" s="29"/>
      <c r="BI955" s="29"/>
      <c r="BJ955" s="29"/>
      <c r="BK955" s="29"/>
      <c r="BL955" s="29"/>
      <c r="BM955" s="29"/>
      <c r="BN955" s="29"/>
      <c r="BO955" s="29"/>
      <c r="BP955" s="29"/>
      <c r="BQ955" s="29"/>
      <c r="BR955" s="29"/>
      <c r="BS955" s="29"/>
      <c r="BT955" s="29"/>
      <c r="BU955" s="29"/>
      <c r="BV955" s="29"/>
      <c r="BW955" s="29"/>
      <c r="BX955" s="29"/>
      <c r="BY955" s="29"/>
      <c r="BZ955" s="29"/>
      <c r="CA955" s="29"/>
      <c r="CB955" s="29"/>
      <c r="CC955" s="29"/>
      <c r="CD955" s="29"/>
      <c r="CE955" s="29"/>
      <c r="CF955" s="29"/>
      <c r="CG955" s="29"/>
      <c r="CH955" s="29"/>
      <c r="CI955" s="29"/>
      <c r="CJ955" s="29"/>
      <c r="CK955" s="29"/>
      <c r="CL955" s="29"/>
      <c r="CM955" s="29"/>
      <c r="CN955" s="29"/>
      <c r="CO955" s="29"/>
      <c r="CP955" s="29"/>
      <c r="CQ955" s="29"/>
      <c r="CR955" s="29"/>
      <c r="CS955" s="29"/>
      <c r="CT955" s="29"/>
      <c r="CU955" s="29"/>
      <c r="CV955" s="29"/>
      <c r="CW955" s="29"/>
      <c r="CX955" s="29"/>
      <c r="CY955" s="29"/>
      <c r="CZ955" s="29"/>
      <c r="DA955" s="29"/>
      <c r="DB955" s="29"/>
      <c r="DC955" s="29"/>
      <c r="DD955" s="29"/>
      <c r="DE955" s="29"/>
      <c r="DF955" s="29"/>
      <c r="DG955" s="31"/>
      <c r="DH955" s="29"/>
      <c r="DI955" s="29"/>
    </row>
    <row r="956" spans="1:113" ht="15.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30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30"/>
      <c r="AE956" s="29"/>
      <c r="AF956" s="29"/>
      <c r="AG956" s="29"/>
      <c r="AH956" s="29"/>
      <c r="AI956" s="29"/>
      <c r="AJ956" s="29"/>
      <c r="AK956" s="29"/>
      <c r="AL956" s="29"/>
      <c r="AM956" s="29"/>
      <c r="AN956" s="29"/>
      <c r="AO956" s="30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G956" s="29"/>
      <c r="BH956" s="29"/>
      <c r="BI956" s="29"/>
      <c r="BJ956" s="29"/>
      <c r="BK956" s="29"/>
      <c r="BL956" s="29"/>
      <c r="BM956" s="29"/>
      <c r="BN956" s="29"/>
      <c r="BO956" s="29"/>
      <c r="BP956" s="29"/>
      <c r="BQ956" s="29"/>
      <c r="BR956" s="29"/>
      <c r="BS956" s="29"/>
      <c r="BT956" s="29"/>
      <c r="BU956" s="29"/>
      <c r="BV956" s="29"/>
      <c r="BW956" s="29"/>
      <c r="BX956" s="29"/>
      <c r="BY956" s="29"/>
      <c r="BZ956" s="29"/>
      <c r="CA956" s="29"/>
      <c r="CB956" s="29"/>
      <c r="CC956" s="29"/>
      <c r="CD956" s="29"/>
      <c r="CE956" s="29"/>
      <c r="CF956" s="29"/>
      <c r="CG956" s="29"/>
      <c r="CH956" s="29"/>
      <c r="CI956" s="29"/>
      <c r="CJ956" s="29"/>
      <c r="CK956" s="29"/>
      <c r="CL956" s="29"/>
      <c r="CM956" s="29"/>
      <c r="CN956" s="29"/>
      <c r="CO956" s="29"/>
      <c r="CP956" s="29"/>
      <c r="CQ956" s="29"/>
      <c r="CR956" s="29"/>
      <c r="CS956" s="29"/>
      <c r="CT956" s="29"/>
      <c r="CU956" s="29"/>
      <c r="CV956" s="29"/>
      <c r="CW956" s="29"/>
      <c r="CX956" s="29"/>
      <c r="CY956" s="29"/>
      <c r="CZ956" s="29"/>
      <c r="DA956" s="29"/>
      <c r="DB956" s="29"/>
      <c r="DC956" s="29"/>
      <c r="DD956" s="29"/>
      <c r="DE956" s="29"/>
      <c r="DF956" s="29"/>
      <c r="DG956" s="31"/>
      <c r="DH956" s="29"/>
      <c r="DI956" s="29"/>
    </row>
    <row r="957" spans="1:113" ht="15.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30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30"/>
      <c r="AE957" s="29"/>
      <c r="AF957" s="29"/>
      <c r="AG957" s="29"/>
      <c r="AH957" s="29"/>
      <c r="AI957" s="29"/>
      <c r="AJ957" s="29"/>
      <c r="AK957" s="29"/>
      <c r="AL957" s="29"/>
      <c r="AM957" s="29"/>
      <c r="AN957" s="29"/>
      <c r="AO957" s="30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G957" s="29"/>
      <c r="BH957" s="29"/>
      <c r="BI957" s="29"/>
      <c r="BJ957" s="29"/>
      <c r="BK957" s="29"/>
      <c r="BL957" s="29"/>
      <c r="BM957" s="29"/>
      <c r="BN957" s="29"/>
      <c r="BO957" s="29"/>
      <c r="BP957" s="29"/>
      <c r="BQ957" s="29"/>
      <c r="BR957" s="29"/>
      <c r="BS957" s="29"/>
      <c r="BT957" s="29"/>
      <c r="BU957" s="29"/>
      <c r="BV957" s="29"/>
      <c r="BW957" s="29"/>
      <c r="BX957" s="29"/>
      <c r="BY957" s="29"/>
      <c r="BZ957" s="29"/>
      <c r="CA957" s="29"/>
      <c r="CB957" s="29"/>
      <c r="CC957" s="29"/>
      <c r="CD957" s="29"/>
      <c r="CE957" s="29"/>
      <c r="CF957" s="29"/>
      <c r="CG957" s="29"/>
      <c r="CH957" s="29"/>
      <c r="CI957" s="29"/>
      <c r="CJ957" s="29"/>
      <c r="CK957" s="29"/>
      <c r="CL957" s="29"/>
      <c r="CM957" s="29"/>
      <c r="CN957" s="29"/>
      <c r="CO957" s="29"/>
      <c r="CP957" s="29"/>
      <c r="CQ957" s="29"/>
      <c r="CR957" s="29"/>
      <c r="CS957" s="29"/>
      <c r="CT957" s="29"/>
      <c r="CU957" s="29"/>
      <c r="CV957" s="29"/>
      <c r="CW957" s="29"/>
      <c r="CX957" s="29"/>
      <c r="CY957" s="29"/>
      <c r="CZ957" s="29"/>
      <c r="DA957" s="29"/>
      <c r="DB957" s="29"/>
      <c r="DC957" s="29"/>
      <c r="DD957" s="29"/>
      <c r="DE957" s="29"/>
      <c r="DF957" s="29"/>
      <c r="DG957" s="31"/>
      <c r="DH957" s="29"/>
      <c r="DI957" s="29"/>
    </row>
    <row r="958" spans="1:113" ht="15.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30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30"/>
      <c r="AE958" s="29"/>
      <c r="AF958" s="29"/>
      <c r="AG958" s="29"/>
      <c r="AH958" s="29"/>
      <c r="AI958" s="29"/>
      <c r="AJ958" s="29"/>
      <c r="AK958" s="29"/>
      <c r="AL958" s="29"/>
      <c r="AM958" s="29"/>
      <c r="AN958" s="29"/>
      <c r="AO958" s="30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G958" s="29"/>
      <c r="BH958" s="29"/>
      <c r="BI958" s="29"/>
      <c r="BJ958" s="29"/>
      <c r="BK958" s="29"/>
      <c r="BL958" s="29"/>
      <c r="BM958" s="29"/>
      <c r="BN958" s="29"/>
      <c r="BO958" s="29"/>
      <c r="BP958" s="29"/>
      <c r="BQ958" s="29"/>
      <c r="BR958" s="29"/>
      <c r="BS958" s="29"/>
      <c r="BT958" s="29"/>
      <c r="BU958" s="29"/>
      <c r="BV958" s="29"/>
      <c r="BW958" s="29"/>
      <c r="BX958" s="29"/>
      <c r="BY958" s="29"/>
      <c r="BZ958" s="29"/>
      <c r="CA958" s="29"/>
      <c r="CB958" s="29"/>
      <c r="CC958" s="29"/>
      <c r="CD958" s="29"/>
      <c r="CE958" s="29"/>
      <c r="CF958" s="29"/>
      <c r="CG958" s="29"/>
      <c r="CH958" s="29"/>
      <c r="CI958" s="29"/>
      <c r="CJ958" s="29"/>
      <c r="CK958" s="29"/>
      <c r="CL958" s="29"/>
      <c r="CM958" s="29"/>
      <c r="CN958" s="29"/>
      <c r="CO958" s="29"/>
      <c r="CP958" s="29"/>
      <c r="CQ958" s="29"/>
      <c r="CR958" s="29"/>
      <c r="CS958" s="29"/>
      <c r="CT958" s="29"/>
      <c r="CU958" s="29"/>
      <c r="CV958" s="29"/>
      <c r="CW958" s="29"/>
      <c r="CX958" s="29"/>
      <c r="CY958" s="29"/>
      <c r="CZ958" s="29"/>
      <c r="DA958" s="29"/>
      <c r="DB958" s="29"/>
      <c r="DC958" s="29"/>
      <c r="DD958" s="29"/>
      <c r="DE958" s="29"/>
      <c r="DF958" s="29"/>
      <c r="DG958" s="31"/>
      <c r="DH958" s="29"/>
      <c r="DI958" s="29"/>
    </row>
    <row r="959" spans="1:113" ht="15.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30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30"/>
      <c r="AE959" s="29"/>
      <c r="AF959" s="29"/>
      <c r="AG959" s="29"/>
      <c r="AH959" s="29"/>
      <c r="AI959" s="29"/>
      <c r="AJ959" s="29"/>
      <c r="AK959" s="29"/>
      <c r="AL959" s="29"/>
      <c r="AM959" s="29"/>
      <c r="AN959" s="29"/>
      <c r="AO959" s="30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G959" s="29"/>
      <c r="BH959" s="29"/>
      <c r="BI959" s="29"/>
      <c r="BJ959" s="29"/>
      <c r="BK959" s="29"/>
      <c r="BL959" s="29"/>
      <c r="BM959" s="29"/>
      <c r="BN959" s="29"/>
      <c r="BO959" s="29"/>
      <c r="BP959" s="29"/>
      <c r="BQ959" s="29"/>
      <c r="BR959" s="29"/>
      <c r="BS959" s="29"/>
      <c r="BT959" s="29"/>
      <c r="BU959" s="29"/>
      <c r="BV959" s="29"/>
      <c r="BW959" s="29"/>
      <c r="BX959" s="29"/>
      <c r="BY959" s="29"/>
      <c r="BZ959" s="29"/>
      <c r="CA959" s="29"/>
      <c r="CB959" s="29"/>
      <c r="CC959" s="29"/>
      <c r="CD959" s="29"/>
      <c r="CE959" s="29"/>
      <c r="CF959" s="29"/>
      <c r="CG959" s="29"/>
      <c r="CH959" s="29"/>
      <c r="CI959" s="29"/>
      <c r="CJ959" s="29"/>
      <c r="CK959" s="29"/>
      <c r="CL959" s="29"/>
      <c r="CM959" s="29"/>
      <c r="CN959" s="29"/>
      <c r="CO959" s="29"/>
      <c r="CP959" s="29"/>
      <c r="CQ959" s="29"/>
      <c r="CR959" s="29"/>
      <c r="CS959" s="29"/>
      <c r="CT959" s="29"/>
      <c r="CU959" s="29"/>
      <c r="CV959" s="29"/>
      <c r="CW959" s="29"/>
      <c r="CX959" s="29"/>
      <c r="CY959" s="29"/>
      <c r="CZ959" s="29"/>
      <c r="DA959" s="29"/>
      <c r="DB959" s="29"/>
      <c r="DC959" s="29"/>
      <c r="DD959" s="29"/>
      <c r="DE959" s="29"/>
      <c r="DF959" s="29"/>
      <c r="DG959" s="31"/>
      <c r="DH959" s="29"/>
      <c r="DI959" s="29"/>
    </row>
    <row r="960" spans="1:113" ht="15.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30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30"/>
      <c r="AE960" s="29"/>
      <c r="AF960" s="29"/>
      <c r="AG960" s="29"/>
      <c r="AH960" s="29"/>
      <c r="AI960" s="29"/>
      <c r="AJ960" s="29"/>
      <c r="AK960" s="29"/>
      <c r="AL960" s="29"/>
      <c r="AM960" s="29"/>
      <c r="AN960" s="29"/>
      <c r="AO960" s="30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G960" s="29"/>
      <c r="BH960" s="29"/>
      <c r="BI960" s="29"/>
      <c r="BJ960" s="29"/>
      <c r="BK960" s="29"/>
      <c r="BL960" s="29"/>
      <c r="BM960" s="29"/>
      <c r="BN960" s="29"/>
      <c r="BO960" s="29"/>
      <c r="BP960" s="29"/>
      <c r="BQ960" s="29"/>
      <c r="BR960" s="29"/>
      <c r="BS960" s="29"/>
      <c r="BT960" s="29"/>
      <c r="BU960" s="29"/>
      <c r="BV960" s="29"/>
      <c r="BW960" s="29"/>
      <c r="BX960" s="29"/>
      <c r="BY960" s="29"/>
      <c r="BZ960" s="29"/>
      <c r="CA960" s="29"/>
      <c r="CB960" s="29"/>
      <c r="CC960" s="29"/>
      <c r="CD960" s="29"/>
      <c r="CE960" s="29"/>
      <c r="CF960" s="29"/>
      <c r="CG960" s="29"/>
      <c r="CH960" s="29"/>
      <c r="CI960" s="29"/>
      <c r="CJ960" s="29"/>
      <c r="CK960" s="29"/>
      <c r="CL960" s="29"/>
      <c r="CM960" s="29"/>
      <c r="CN960" s="29"/>
      <c r="CO960" s="29"/>
      <c r="CP960" s="29"/>
      <c r="CQ960" s="29"/>
      <c r="CR960" s="29"/>
      <c r="CS960" s="29"/>
      <c r="CT960" s="29"/>
      <c r="CU960" s="29"/>
      <c r="CV960" s="29"/>
      <c r="CW960" s="29"/>
      <c r="CX960" s="29"/>
      <c r="CY960" s="29"/>
      <c r="CZ960" s="29"/>
      <c r="DA960" s="29"/>
      <c r="DB960" s="29"/>
      <c r="DC960" s="29"/>
      <c r="DD960" s="29"/>
      <c r="DE960" s="29"/>
      <c r="DF960" s="29"/>
      <c r="DG960" s="31"/>
      <c r="DH960" s="29"/>
      <c r="DI960" s="29"/>
    </row>
    <row r="961" spans="1:113" ht="15.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30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30"/>
      <c r="AE961" s="29"/>
      <c r="AF961" s="29"/>
      <c r="AG961" s="29"/>
      <c r="AH961" s="29"/>
      <c r="AI961" s="29"/>
      <c r="AJ961" s="29"/>
      <c r="AK961" s="29"/>
      <c r="AL961" s="29"/>
      <c r="AM961" s="29"/>
      <c r="AN961" s="29"/>
      <c r="AO961" s="30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G961" s="29"/>
      <c r="BH961" s="29"/>
      <c r="BI961" s="29"/>
      <c r="BJ961" s="29"/>
      <c r="BK961" s="29"/>
      <c r="BL961" s="29"/>
      <c r="BM961" s="29"/>
      <c r="BN961" s="29"/>
      <c r="BO961" s="29"/>
      <c r="BP961" s="29"/>
      <c r="BQ961" s="29"/>
      <c r="BR961" s="29"/>
      <c r="BS961" s="29"/>
      <c r="BT961" s="29"/>
      <c r="BU961" s="29"/>
      <c r="BV961" s="29"/>
      <c r="BW961" s="29"/>
      <c r="BX961" s="29"/>
      <c r="BY961" s="29"/>
      <c r="BZ961" s="29"/>
      <c r="CA961" s="29"/>
      <c r="CB961" s="29"/>
      <c r="CC961" s="29"/>
      <c r="CD961" s="29"/>
      <c r="CE961" s="29"/>
      <c r="CF961" s="29"/>
      <c r="CG961" s="29"/>
      <c r="CH961" s="29"/>
      <c r="CI961" s="29"/>
      <c r="CJ961" s="29"/>
      <c r="CK961" s="29"/>
      <c r="CL961" s="29"/>
      <c r="CM961" s="29"/>
      <c r="CN961" s="29"/>
      <c r="CO961" s="29"/>
      <c r="CP961" s="29"/>
      <c r="CQ961" s="29"/>
      <c r="CR961" s="29"/>
      <c r="CS961" s="29"/>
      <c r="CT961" s="29"/>
      <c r="CU961" s="29"/>
      <c r="CV961" s="29"/>
      <c r="CW961" s="29"/>
      <c r="CX961" s="29"/>
      <c r="CY961" s="29"/>
      <c r="CZ961" s="29"/>
      <c r="DA961" s="29"/>
      <c r="DB961" s="29"/>
      <c r="DC961" s="29"/>
      <c r="DD961" s="29"/>
      <c r="DE961" s="29"/>
      <c r="DF961" s="29"/>
      <c r="DG961" s="31"/>
      <c r="DH961" s="29"/>
      <c r="DI961" s="29"/>
    </row>
    <row r="962" spans="1:113" ht="15.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30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30"/>
      <c r="AE962" s="29"/>
      <c r="AF962" s="29"/>
      <c r="AG962" s="29"/>
      <c r="AH962" s="29"/>
      <c r="AI962" s="29"/>
      <c r="AJ962" s="29"/>
      <c r="AK962" s="29"/>
      <c r="AL962" s="29"/>
      <c r="AM962" s="29"/>
      <c r="AN962" s="29"/>
      <c r="AO962" s="30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G962" s="29"/>
      <c r="BH962" s="29"/>
      <c r="BI962" s="29"/>
      <c r="BJ962" s="29"/>
      <c r="BK962" s="29"/>
      <c r="BL962" s="29"/>
      <c r="BM962" s="29"/>
      <c r="BN962" s="29"/>
      <c r="BO962" s="29"/>
      <c r="BP962" s="29"/>
      <c r="BQ962" s="29"/>
      <c r="BR962" s="29"/>
      <c r="BS962" s="29"/>
      <c r="BT962" s="29"/>
      <c r="BU962" s="29"/>
      <c r="BV962" s="29"/>
      <c r="BW962" s="29"/>
      <c r="BX962" s="29"/>
      <c r="BY962" s="29"/>
      <c r="BZ962" s="29"/>
      <c r="CA962" s="29"/>
      <c r="CB962" s="29"/>
      <c r="CC962" s="29"/>
      <c r="CD962" s="29"/>
      <c r="CE962" s="29"/>
      <c r="CF962" s="29"/>
      <c r="CG962" s="29"/>
      <c r="CH962" s="29"/>
      <c r="CI962" s="29"/>
      <c r="CJ962" s="29"/>
      <c r="CK962" s="29"/>
      <c r="CL962" s="29"/>
      <c r="CM962" s="29"/>
      <c r="CN962" s="29"/>
      <c r="CO962" s="29"/>
      <c r="CP962" s="29"/>
      <c r="CQ962" s="29"/>
      <c r="CR962" s="29"/>
      <c r="CS962" s="29"/>
      <c r="CT962" s="29"/>
      <c r="CU962" s="29"/>
      <c r="CV962" s="29"/>
      <c r="CW962" s="29"/>
      <c r="CX962" s="29"/>
      <c r="CY962" s="29"/>
      <c r="CZ962" s="29"/>
      <c r="DA962" s="29"/>
      <c r="DB962" s="29"/>
      <c r="DC962" s="29"/>
      <c r="DD962" s="29"/>
      <c r="DE962" s="29"/>
      <c r="DF962" s="29"/>
      <c r="DG962" s="31"/>
      <c r="DH962" s="29"/>
      <c r="DI962" s="29"/>
    </row>
    <row r="963" spans="1:113" ht="15.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30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30"/>
      <c r="AE963" s="29"/>
      <c r="AF963" s="29"/>
      <c r="AG963" s="29"/>
      <c r="AH963" s="29"/>
      <c r="AI963" s="29"/>
      <c r="AJ963" s="29"/>
      <c r="AK963" s="29"/>
      <c r="AL963" s="29"/>
      <c r="AM963" s="29"/>
      <c r="AN963" s="29"/>
      <c r="AO963" s="30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G963" s="29"/>
      <c r="BH963" s="29"/>
      <c r="BI963" s="29"/>
      <c r="BJ963" s="29"/>
      <c r="BK963" s="29"/>
      <c r="BL963" s="29"/>
      <c r="BM963" s="29"/>
      <c r="BN963" s="29"/>
      <c r="BO963" s="29"/>
      <c r="BP963" s="29"/>
      <c r="BQ963" s="29"/>
      <c r="BR963" s="29"/>
      <c r="BS963" s="29"/>
      <c r="BT963" s="29"/>
      <c r="BU963" s="29"/>
      <c r="BV963" s="29"/>
      <c r="BW963" s="29"/>
      <c r="BX963" s="29"/>
      <c r="BY963" s="29"/>
      <c r="BZ963" s="29"/>
      <c r="CA963" s="29"/>
      <c r="CB963" s="29"/>
      <c r="CC963" s="29"/>
      <c r="CD963" s="29"/>
      <c r="CE963" s="29"/>
      <c r="CF963" s="29"/>
      <c r="CG963" s="29"/>
      <c r="CH963" s="29"/>
      <c r="CI963" s="29"/>
      <c r="CJ963" s="29"/>
      <c r="CK963" s="29"/>
      <c r="CL963" s="29"/>
      <c r="CM963" s="29"/>
      <c r="CN963" s="29"/>
      <c r="CO963" s="29"/>
      <c r="CP963" s="29"/>
      <c r="CQ963" s="29"/>
      <c r="CR963" s="29"/>
      <c r="CS963" s="29"/>
      <c r="CT963" s="29"/>
      <c r="CU963" s="29"/>
      <c r="CV963" s="29"/>
      <c r="CW963" s="29"/>
      <c r="CX963" s="29"/>
      <c r="CY963" s="29"/>
      <c r="CZ963" s="29"/>
      <c r="DA963" s="29"/>
      <c r="DB963" s="29"/>
      <c r="DC963" s="29"/>
      <c r="DD963" s="29"/>
      <c r="DE963" s="29"/>
      <c r="DF963" s="29"/>
      <c r="DG963" s="31"/>
      <c r="DH963" s="29"/>
      <c r="DI963" s="29"/>
    </row>
    <row r="964" spans="1:113" ht="15.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30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30"/>
      <c r="AE964" s="29"/>
      <c r="AF964" s="29"/>
      <c r="AG964" s="29"/>
      <c r="AH964" s="29"/>
      <c r="AI964" s="29"/>
      <c r="AJ964" s="29"/>
      <c r="AK964" s="29"/>
      <c r="AL964" s="29"/>
      <c r="AM964" s="29"/>
      <c r="AN964" s="29"/>
      <c r="AO964" s="30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G964" s="29"/>
      <c r="BH964" s="29"/>
      <c r="BI964" s="29"/>
      <c r="BJ964" s="29"/>
      <c r="BK964" s="29"/>
      <c r="BL964" s="29"/>
      <c r="BM964" s="29"/>
      <c r="BN964" s="29"/>
      <c r="BO964" s="29"/>
      <c r="BP964" s="29"/>
      <c r="BQ964" s="29"/>
      <c r="BR964" s="29"/>
      <c r="BS964" s="29"/>
      <c r="BT964" s="29"/>
      <c r="BU964" s="29"/>
      <c r="BV964" s="29"/>
      <c r="BW964" s="29"/>
      <c r="BX964" s="29"/>
      <c r="BY964" s="29"/>
      <c r="BZ964" s="29"/>
      <c r="CA964" s="29"/>
      <c r="CB964" s="29"/>
      <c r="CC964" s="29"/>
      <c r="CD964" s="29"/>
      <c r="CE964" s="29"/>
      <c r="CF964" s="29"/>
      <c r="CG964" s="29"/>
      <c r="CH964" s="29"/>
      <c r="CI964" s="29"/>
      <c r="CJ964" s="29"/>
      <c r="CK964" s="29"/>
      <c r="CL964" s="29"/>
      <c r="CM964" s="29"/>
      <c r="CN964" s="29"/>
      <c r="CO964" s="29"/>
      <c r="CP964" s="29"/>
      <c r="CQ964" s="29"/>
      <c r="CR964" s="29"/>
      <c r="CS964" s="29"/>
      <c r="CT964" s="29"/>
      <c r="CU964" s="29"/>
      <c r="CV964" s="29"/>
      <c r="CW964" s="29"/>
      <c r="CX964" s="29"/>
      <c r="CY964" s="29"/>
      <c r="CZ964" s="29"/>
      <c r="DA964" s="29"/>
      <c r="DB964" s="29"/>
      <c r="DC964" s="29"/>
      <c r="DD964" s="29"/>
      <c r="DE964" s="29"/>
      <c r="DF964" s="29"/>
      <c r="DG964" s="31"/>
      <c r="DH964" s="29"/>
      <c r="DI964" s="29"/>
    </row>
    <row r="965" spans="1:113" ht="15.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30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30"/>
      <c r="AE965" s="29"/>
      <c r="AF965" s="29"/>
      <c r="AG965" s="29"/>
      <c r="AH965" s="29"/>
      <c r="AI965" s="29"/>
      <c r="AJ965" s="29"/>
      <c r="AK965" s="29"/>
      <c r="AL965" s="29"/>
      <c r="AM965" s="29"/>
      <c r="AN965" s="29"/>
      <c r="AO965" s="30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G965" s="29"/>
      <c r="BH965" s="29"/>
      <c r="BI965" s="29"/>
      <c r="BJ965" s="29"/>
      <c r="BK965" s="29"/>
      <c r="BL965" s="29"/>
      <c r="BM965" s="29"/>
      <c r="BN965" s="29"/>
      <c r="BO965" s="29"/>
      <c r="BP965" s="29"/>
      <c r="BQ965" s="29"/>
      <c r="BR965" s="29"/>
      <c r="BS965" s="29"/>
      <c r="BT965" s="29"/>
      <c r="BU965" s="29"/>
      <c r="BV965" s="29"/>
      <c r="BW965" s="29"/>
      <c r="BX965" s="29"/>
      <c r="BY965" s="29"/>
      <c r="BZ965" s="29"/>
      <c r="CA965" s="29"/>
      <c r="CB965" s="29"/>
      <c r="CC965" s="29"/>
      <c r="CD965" s="29"/>
      <c r="CE965" s="29"/>
      <c r="CF965" s="29"/>
      <c r="CG965" s="29"/>
      <c r="CH965" s="29"/>
      <c r="CI965" s="29"/>
      <c r="CJ965" s="29"/>
      <c r="CK965" s="29"/>
      <c r="CL965" s="29"/>
      <c r="CM965" s="29"/>
      <c r="CN965" s="29"/>
      <c r="CO965" s="29"/>
      <c r="CP965" s="29"/>
      <c r="CQ965" s="29"/>
      <c r="CR965" s="29"/>
      <c r="CS965" s="29"/>
      <c r="CT965" s="29"/>
      <c r="CU965" s="29"/>
      <c r="CV965" s="29"/>
      <c r="CW965" s="29"/>
      <c r="CX965" s="29"/>
      <c r="CY965" s="29"/>
      <c r="CZ965" s="29"/>
      <c r="DA965" s="29"/>
      <c r="DB965" s="29"/>
      <c r="DC965" s="29"/>
      <c r="DD965" s="29"/>
      <c r="DE965" s="29"/>
      <c r="DF965" s="29"/>
      <c r="DG965" s="31"/>
      <c r="DH965" s="29"/>
      <c r="DI965" s="29"/>
    </row>
    <row r="966" spans="1:113" ht="15.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30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30"/>
      <c r="AE966" s="29"/>
      <c r="AF966" s="29"/>
      <c r="AG966" s="29"/>
      <c r="AH966" s="29"/>
      <c r="AI966" s="29"/>
      <c r="AJ966" s="29"/>
      <c r="AK966" s="29"/>
      <c r="AL966" s="29"/>
      <c r="AM966" s="29"/>
      <c r="AN966" s="29"/>
      <c r="AO966" s="30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G966" s="29"/>
      <c r="BH966" s="29"/>
      <c r="BI966" s="29"/>
      <c r="BJ966" s="29"/>
      <c r="BK966" s="29"/>
      <c r="BL966" s="29"/>
      <c r="BM966" s="29"/>
      <c r="BN966" s="29"/>
      <c r="BO966" s="29"/>
      <c r="BP966" s="29"/>
      <c r="BQ966" s="29"/>
      <c r="BR966" s="29"/>
      <c r="BS966" s="29"/>
      <c r="BT966" s="29"/>
      <c r="BU966" s="29"/>
      <c r="BV966" s="29"/>
      <c r="BW966" s="29"/>
      <c r="BX966" s="29"/>
      <c r="BY966" s="29"/>
      <c r="BZ966" s="29"/>
      <c r="CA966" s="29"/>
      <c r="CB966" s="29"/>
      <c r="CC966" s="29"/>
      <c r="CD966" s="29"/>
      <c r="CE966" s="29"/>
      <c r="CF966" s="29"/>
      <c r="CG966" s="29"/>
      <c r="CH966" s="29"/>
      <c r="CI966" s="29"/>
      <c r="CJ966" s="29"/>
      <c r="CK966" s="29"/>
      <c r="CL966" s="29"/>
      <c r="CM966" s="29"/>
      <c r="CN966" s="29"/>
      <c r="CO966" s="29"/>
      <c r="CP966" s="29"/>
      <c r="CQ966" s="29"/>
      <c r="CR966" s="29"/>
      <c r="CS966" s="29"/>
      <c r="CT966" s="29"/>
      <c r="CU966" s="29"/>
      <c r="CV966" s="29"/>
      <c r="CW966" s="29"/>
      <c r="CX966" s="29"/>
      <c r="CY966" s="29"/>
      <c r="CZ966" s="29"/>
      <c r="DA966" s="29"/>
      <c r="DB966" s="29"/>
      <c r="DC966" s="29"/>
      <c r="DD966" s="29"/>
      <c r="DE966" s="29"/>
      <c r="DF966" s="29"/>
      <c r="DG966" s="31"/>
      <c r="DH966" s="29"/>
      <c r="DI966" s="29"/>
    </row>
    <row r="967" spans="1:113" ht="15.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30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30"/>
      <c r="AE967" s="29"/>
      <c r="AF967" s="29"/>
      <c r="AG967" s="29"/>
      <c r="AH967" s="29"/>
      <c r="AI967" s="29"/>
      <c r="AJ967" s="29"/>
      <c r="AK967" s="29"/>
      <c r="AL967" s="29"/>
      <c r="AM967" s="29"/>
      <c r="AN967" s="29"/>
      <c r="AO967" s="30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G967" s="29"/>
      <c r="BH967" s="29"/>
      <c r="BI967" s="29"/>
      <c r="BJ967" s="29"/>
      <c r="BK967" s="29"/>
      <c r="BL967" s="29"/>
      <c r="BM967" s="29"/>
      <c r="BN967" s="29"/>
      <c r="BO967" s="29"/>
      <c r="BP967" s="29"/>
      <c r="BQ967" s="29"/>
      <c r="BR967" s="29"/>
      <c r="BS967" s="29"/>
      <c r="BT967" s="29"/>
      <c r="BU967" s="29"/>
      <c r="BV967" s="29"/>
      <c r="BW967" s="29"/>
      <c r="BX967" s="29"/>
      <c r="BY967" s="29"/>
      <c r="BZ967" s="29"/>
      <c r="CA967" s="29"/>
      <c r="CB967" s="29"/>
      <c r="CC967" s="29"/>
      <c r="CD967" s="29"/>
      <c r="CE967" s="29"/>
      <c r="CF967" s="29"/>
      <c r="CG967" s="29"/>
      <c r="CH967" s="29"/>
      <c r="CI967" s="29"/>
      <c r="CJ967" s="29"/>
      <c r="CK967" s="29"/>
      <c r="CL967" s="29"/>
      <c r="CM967" s="29"/>
      <c r="CN967" s="29"/>
      <c r="CO967" s="29"/>
      <c r="CP967" s="29"/>
      <c r="CQ967" s="29"/>
      <c r="CR967" s="29"/>
      <c r="CS967" s="29"/>
      <c r="CT967" s="29"/>
      <c r="CU967" s="29"/>
      <c r="CV967" s="29"/>
      <c r="CW967" s="29"/>
      <c r="CX967" s="29"/>
      <c r="CY967" s="29"/>
      <c r="CZ967" s="29"/>
      <c r="DA967" s="29"/>
      <c r="DB967" s="29"/>
      <c r="DC967" s="29"/>
      <c r="DD967" s="29"/>
      <c r="DE967" s="29"/>
      <c r="DF967" s="29"/>
      <c r="DG967" s="31"/>
      <c r="DH967" s="29"/>
      <c r="DI967" s="29"/>
    </row>
    <row r="968" spans="1:113" ht="15.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30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30"/>
      <c r="AE968" s="29"/>
      <c r="AF968" s="29"/>
      <c r="AG968" s="29"/>
      <c r="AH968" s="29"/>
      <c r="AI968" s="29"/>
      <c r="AJ968" s="29"/>
      <c r="AK968" s="29"/>
      <c r="AL968" s="29"/>
      <c r="AM968" s="29"/>
      <c r="AN968" s="29"/>
      <c r="AO968" s="30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G968" s="29"/>
      <c r="BH968" s="29"/>
      <c r="BI968" s="29"/>
      <c r="BJ968" s="29"/>
      <c r="BK968" s="29"/>
      <c r="BL968" s="29"/>
      <c r="BM968" s="29"/>
      <c r="BN968" s="29"/>
      <c r="BO968" s="29"/>
      <c r="BP968" s="29"/>
      <c r="BQ968" s="29"/>
      <c r="BR968" s="29"/>
      <c r="BS968" s="29"/>
      <c r="BT968" s="29"/>
      <c r="BU968" s="29"/>
      <c r="BV968" s="29"/>
      <c r="BW968" s="29"/>
      <c r="BX968" s="29"/>
      <c r="BY968" s="29"/>
      <c r="BZ968" s="29"/>
      <c r="CA968" s="29"/>
      <c r="CB968" s="29"/>
      <c r="CC968" s="29"/>
      <c r="CD968" s="29"/>
      <c r="CE968" s="29"/>
      <c r="CF968" s="29"/>
      <c r="CG968" s="29"/>
      <c r="CH968" s="29"/>
      <c r="CI968" s="29"/>
      <c r="CJ968" s="29"/>
      <c r="CK968" s="29"/>
      <c r="CL968" s="29"/>
      <c r="CM968" s="29"/>
      <c r="CN968" s="29"/>
      <c r="CO968" s="29"/>
      <c r="CP968" s="29"/>
      <c r="CQ968" s="29"/>
      <c r="CR968" s="29"/>
      <c r="CS968" s="29"/>
      <c r="CT968" s="29"/>
      <c r="CU968" s="29"/>
      <c r="CV968" s="29"/>
      <c r="CW968" s="29"/>
      <c r="CX968" s="29"/>
      <c r="CY968" s="29"/>
      <c r="CZ968" s="29"/>
      <c r="DA968" s="29"/>
      <c r="DB968" s="29"/>
      <c r="DC968" s="29"/>
      <c r="DD968" s="29"/>
      <c r="DE968" s="29"/>
      <c r="DF968" s="29"/>
      <c r="DG968" s="31"/>
      <c r="DH968" s="29"/>
      <c r="DI968" s="29"/>
    </row>
    <row r="969" spans="1:113" ht="15.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30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30"/>
      <c r="AE969" s="29"/>
      <c r="AF969" s="29"/>
      <c r="AG969" s="29"/>
      <c r="AH969" s="29"/>
      <c r="AI969" s="29"/>
      <c r="AJ969" s="29"/>
      <c r="AK969" s="29"/>
      <c r="AL969" s="29"/>
      <c r="AM969" s="29"/>
      <c r="AN969" s="29"/>
      <c r="AO969" s="30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G969" s="29"/>
      <c r="BH969" s="29"/>
      <c r="BI969" s="29"/>
      <c r="BJ969" s="29"/>
      <c r="BK969" s="29"/>
      <c r="BL969" s="29"/>
      <c r="BM969" s="29"/>
      <c r="BN969" s="29"/>
      <c r="BO969" s="29"/>
      <c r="BP969" s="29"/>
      <c r="BQ969" s="29"/>
      <c r="BR969" s="29"/>
      <c r="BS969" s="29"/>
      <c r="BT969" s="29"/>
      <c r="BU969" s="29"/>
      <c r="BV969" s="29"/>
      <c r="BW969" s="29"/>
      <c r="BX969" s="29"/>
      <c r="BY969" s="29"/>
      <c r="BZ969" s="29"/>
      <c r="CA969" s="29"/>
      <c r="CB969" s="29"/>
      <c r="CC969" s="29"/>
      <c r="CD969" s="29"/>
      <c r="CE969" s="29"/>
      <c r="CF969" s="29"/>
      <c r="CG969" s="29"/>
      <c r="CH969" s="29"/>
      <c r="CI969" s="29"/>
      <c r="CJ969" s="29"/>
      <c r="CK969" s="29"/>
      <c r="CL969" s="29"/>
      <c r="CM969" s="29"/>
      <c r="CN969" s="29"/>
      <c r="CO969" s="29"/>
      <c r="CP969" s="29"/>
      <c r="CQ969" s="29"/>
      <c r="CR969" s="29"/>
      <c r="CS969" s="29"/>
      <c r="CT969" s="29"/>
      <c r="CU969" s="29"/>
      <c r="CV969" s="29"/>
      <c r="CW969" s="29"/>
      <c r="CX969" s="29"/>
      <c r="CY969" s="29"/>
      <c r="CZ969" s="29"/>
      <c r="DA969" s="29"/>
      <c r="DB969" s="29"/>
      <c r="DC969" s="29"/>
      <c r="DD969" s="29"/>
      <c r="DE969" s="29"/>
      <c r="DF969" s="29"/>
      <c r="DG969" s="31"/>
      <c r="DH969" s="29"/>
      <c r="DI969" s="29"/>
    </row>
    <row r="970" spans="1:113" ht="15.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30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30"/>
      <c r="AE970" s="29"/>
      <c r="AF970" s="29"/>
      <c r="AG970" s="29"/>
      <c r="AH970" s="29"/>
      <c r="AI970" s="29"/>
      <c r="AJ970" s="29"/>
      <c r="AK970" s="29"/>
      <c r="AL970" s="29"/>
      <c r="AM970" s="29"/>
      <c r="AN970" s="29"/>
      <c r="AO970" s="30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G970" s="29"/>
      <c r="BH970" s="29"/>
      <c r="BI970" s="29"/>
      <c r="BJ970" s="29"/>
      <c r="BK970" s="29"/>
      <c r="BL970" s="29"/>
      <c r="BM970" s="29"/>
      <c r="BN970" s="29"/>
      <c r="BO970" s="29"/>
      <c r="BP970" s="29"/>
      <c r="BQ970" s="29"/>
      <c r="BR970" s="29"/>
      <c r="BS970" s="29"/>
      <c r="BT970" s="29"/>
      <c r="BU970" s="29"/>
      <c r="BV970" s="29"/>
      <c r="BW970" s="29"/>
      <c r="BX970" s="29"/>
      <c r="BY970" s="29"/>
      <c r="BZ970" s="29"/>
      <c r="CA970" s="29"/>
      <c r="CB970" s="29"/>
      <c r="CC970" s="29"/>
      <c r="CD970" s="29"/>
      <c r="CE970" s="29"/>
      <c r="CF970" s="29"/>
      <c r="CG970" s="29"/>
      <c r="CH970" s="29"/>
      <c r="CI970" s="29"/>
      <c r="CJ970" s="29"/>
      <c r="CK970" s="29"/>
      <c r="CL970" s="29"/>
      <c r="CM970" s="29"/>
      <c r="CN970" s="29"/>
      <c r="CO970" s="29"/>
      <c r="CP970" s="29"/>
      <c r="CQ970" s="29"/>
      <c r="CR970" s="29"/>
      <c r="CS970" s="29"/>
      <c r="CT970" s="29"/>
      <c r="CU970" s="29"/>
      <c r="CV970" s="29"/>
      <c r="CW970" s="29"/>
      <c r="CX970" s="29"/>
      <c r="CY970" s="29"/>
      <c r="CZ970" s="29"/>
      <c r="DA970" s="29"/>
      <c r="DB970" s="29"/>
      <c r="DC970" s="29"/>
      <c r="DD970" s="29"/>
      <c r="DE970" s="29"/>
      <c r="DF970" s="29"/>
      <c r="DG970" s="31"/>
      <c r="DH970" s="29"/>
      <c r="DI970" s="29"/>
    </row>
    <row r="971" spans="1:113" ht="15.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30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30"/>
      <c r="AE971" s="29"/>
      <c r="AF971" s="29"/>
      <c r="AG971" s="29"/>
      <c r="AH971" s="29"/>
      <c r="AI971" s="29"/>
      <c r="AJ971" s="29"/>
      <c r="AK971" s="29"/>
      <c r="AL971" s="29"/>
      <c r="AM971" s="29"/>
      <c r="AN971" s="29"/>
      <c r="AO971" s="30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G971" s="29"/>
      <c r="BH971" s="29"/>
      <c r="BI971" s="29"/>
      <c r="BJ971" s="29"/>
      <c r="BK971" s="29"/>
      <c r="BL971" s="29"/>
      <c r="BM971" s="29"/>
      <c r="BN971" s="29"/>
      <c r="BO971" s="29"/>
      <c r="BP971" s="29"/>
      <c r="BQ971" s="29"/>
      <c r="BR971" s="29"/>
      <c r="BS971" s="29"/>
      <c r="BT971" s="29"/>
      <c r="BU971" s="29"/>
      <c r="BV971" s="29"/>
      <c r="BW971" s="29"/>
      <c r="BX971" s="29"/>
      <c r="BY971" s="29"/>
      <c r="BZ971" s="29"/>
      <c r="CA971" s="29"/>
      <c r="CB971" s="29"/>
      <c r="CC971" s="29"/>
      <c r="CD971" s="29"/>
      <c r="CE971" s="29"/>
      <c r="CF971" s="29"/>
      <c r="CG971" s="29"/>
      <c r="CH971" s="29"/>
      <c r="CI971" s="29"/>
      <c r="CJ971" s="29"/>
      <c r="CK971" s="29"/>
      <c r="CL971" s="29"/>
      <c r="CM971" s="29"/>
      <c r="CN971" s="29"/>
      <c r="CO971" s="29"/>
      <c r="CP971" s="29"/>
      <c r="CQ971" s="29"/>
      <c r="CR971" s="29"/>
      <c r="CS971" s="29"/>
      <c r="CT971" s="29"/>
      <c r="CU971" s="29"/>
      <c r="CV971" s="29"/>
      <c r="CW971" s="29"/>
      <c r="CX971" s="29"/>
      <c r="CY971" s="29"/>
      <c r="CZ971" s="29"/>
      <c r="DA971" s="29"/>
      <c r="DB971" s="29"/>
      <c r="DC971" s="29"/>
      <c r="DD971" s="29"/>
      <c r="DE971" s="29"/>
      <c r="DF971" s="29"/>
      <c r="DG971" s="31"/>
      <c r="DH971" s="29"/>
      <c r="DI971" s="29"/>
    </row>
    <row r="972" spans="1:113" ht="15.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30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30"/>
      <c r="AE972" s="29"/>
      <c r="AF972" s="29"/>
      <c r="AG972" s="29"/>
      <c r="AH972" s="29"/>
      <c r="AI972" s="29"/>
      <c r="AJ972" s="29"/>
      <c r="AK972" s="29"/>
      <c r="AL972" s="29"/>
      <c r="AM972" s="29"/>
      <c r="AN972" s="29"/>
      <c r="AO972" s="30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G972" s="29"/>
      <c r="BH972" s="29"/>
      <c r="BI972" s="29"/>
      <c r="BJ972" s="29"/>
      <c r="BK972" s="29"/>
      <c r="BL972" s="29"/>
      <c r="BM972" s="29"/>
      <c r="BN972" s="29"/>
      <c r="BO972" s="29"/>
      <c r="BP972" s="29"/>
      <c r="BQ972" s="29"/>
      <c r="BR972" s="29"/>
      <c r="BS972" s="29"/>
      <c r="BT972" s="29"/>
      <c r="BU972" s="29"/>
      <c r="BV972" s="29"/>
      <c r="BW972" s="29"/>
      <c r="BX972" s="29"/>
      <c r="BY972" s="29"/>
      <c r="BZ972" s="29"/>
      <c r="CA972" s="29"/>
      <c r="CB972" s="29"/>
      <c r="CC972" s="29"/>
      <c r="CD972" s="29"/>
      <c r="CE972" s="29"/>
      <c r="CF972" s="29"/>
      <c r="CG972" s="29"/>
      <c r="CH972" s="29"/>
      <c r="CI972" s="29"/>
      <c r="CJ972" s="29"/>
      <c r="CK972" s="29"/>
      <c r="CL972" s="29"/>
      <c r="CM972" s="29"/>
      <c r="CN972" s="29"/>
      <c r="CO972" s="29"/>
      <c r="CP972" s="29"/>
      <c r="CQ972" s="29"/>
      <c r="CR972" s="29"/>
      <c r="CS972" s="29"/>
      <c r="CT972" s="29"/>
      <c r="CU972" s="29"/>
      <c r="CV972" s="29"/>
      <c r="CW972" s="29"/>
      <c r="CX972" s="29"/>
      <c r="CY972" s="29"/>
      <c r="CZ972" s="29"/>
      <c r="DA972" s="29"/>
      <c r="DB972" s="29"/>
      <c r="DC972" s="29"/>
      <c r="DD972" s="29"/>
      <c r="DE972" s="29"/>
      <c r="DF972" s="29"/>
      <c r="DG972" s="31"/>
      <c r="DH972" s="29"/>
      <c r="DI972" s="29"/>
    </row>
    <row r="973" spans="1:113" ht="15.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30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30"/>
      <c r="AE973" s="29"/>
      <c r="AF973" s="29"/>
      <c r="AG973" s="29"/>
      <c r="AH973" s="29"/>
      <c r="AI973" s="29"/>
      <c r="AJ973" s="29"/>
      <c r="AK973" s="29"/>
      <c r="AL973" s="29"/>
      <c r="AM973" s="29"/>
      <c r="AN973" s="29"/>
      <c r="AO973" s="30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G973" s="29"/>
      <c r="BH973" s="29"/>
      <c r="BI973" s="29"/>
      <c r="BJ973" s="29"/>
      <c r="BK973" s="29"/>
      <c r="BL973" s="29"/>
      <c r="BM973" s="29"/>
      <c r="BN973" s="29"/>
      <c r="BO973" s="29"/>
      <c r="BP973" s="29"/>
      <c r="BQ973" s="29"/>
      <c r="BR973" s="29"/>
      <c r="BS973" s="29"/>
      <c r="BT973" s="29"/>
      <c r="BU973" s="29"/>
      <c r="BV973" s="29"/>
      <c r="BW973" s="29"/>
      <c r="BX973" s="29"/>
      <c r="BY973" s="29"/>
      <c r="BZ973" s="29"/>
      <c r="CA973" s="29"/>
      <c r="CB973" s="29"/>
      <c r="CC973" s="29"/>
      <c r="CD973" s="29"/>
      <c r="CE973" s="29"/>
      <c r="CF973" s="29"/>
      <c r="CG973" s="29"/>
      <c r="CH973" s="29"/>
      <c r="CI973" s="29"/>
      <c r="CJ973" s="29"/>
      <c r="CK973" s="29"/>
      <c r="CL973" s="29"/>
      <c r="CM973" s="29"/>
      <c r="CN973" s="29"/>
      <c r="CO973" s="29"/>
      <c r="CP973" s="29"/>
      <c r="CQ973" s="29"/>
      <c r="CR973" s="29"/>
      <c r="CS973" s="29"/>
      <c r="CT973" s="29"/>
      <c r="CU973" s="29"/>
      <c r="CV973" s="29"/>
      <c r="CW973" s="29"/>
      <c r="CX973" s="29"/>
      <c r="CY973" s="29"/>
      <c r="CZ973" s="29"/>
      <c r="DA973" s="29"/>
      <c r="DB973" s="29"/>
      <c r="DC973" s="29"/>
      <c r="DD973" s="29"/>
      <c r="DE973" s="29"/>
      <c r="DF973" s="29"/>
      <c r="DG973" s="31"/>
      <c r="DH973" s="29"/>
      <c r="DI973" s="29"/>
    </row>
    <row r="974" spans="1:113" ht="15.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30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30"/>
      <c r="AE974" s="29"/>
      <c r="AF974" s="29"/>
      <c r="AG974" s="29"/>
      <c r="AH974" s="29"/>
      <c r="AI974" s="29"/>
      <c r="AJ974" s="29"/>
      <c r="AK974" s="29"/>
      <c r="AL974" s="29"/>
      <c r="AM974" s="29"/>
      <c r="AN974" s="29"/>
      <c r="AO974" s="30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G974" s="29"/>
      <c r="BH974" s="29"/>
      <c r="BI974" s="29"/>
      <c r="BJ974" s="29"/>
      <c r="BK974" s="29"/>
      <c r="BL974" s="29"/>
      <c r="BM974" s="29"/>
      <c r="BN974" s="29"/>
      <c r="BO974" s="29"/>
      <c r="BP974" s="29"/>
      <c r="BQ974" s="29"/>
      <c r="BR974" s="29"/>
      <c r="BS974" s="29"/>
      <c r="BT974" s="29"/>
      <c r="BU974" s="29"/>
      <c r="BV974" s="29"/>
      <c r="BW974" s="29"/>
      <c r="BX974" s="29"/>
      <c r="BY974" s="29"/>
      <c r="BZ974" s="29"/>
      <c r="CA974" s="29"/>
      <c r="CB974" s="29"/>
      <c r="CC974" s="29"/>
      <c r="CD974" s="29"/>
      <c r="CE974" s="29"/>
      <c r="CF974" s="29"/>
      <c r="CG974" s="29"/>
      <c r="CH974" s="29"/>
      <c r="CI974" s="29"/>
      <c r="CJ974" s="29"/>
      <c r="CK974" s="29"/>
      <c r="CL974" s="29"/>
      <c r="CM974" s="29"/>
      <c r="CN974" s="29"/>
      <c r="CO974" s="29"/>
      <c r="CP974" s="29"/>
      <c r="CQ974" s="29"/>
      <c r="CR974" s="29"/>
      <c r="CS974" s="29"/>
      <c r="CT974" s="29"/>
      <c r="CU974" s="29"/>
      <c r="CV974" s="29"/>
      <c r="CW974" s="29"/>
      <c r="CX974" s="29"/>
      <c r="CY974" s="29"/>
      <c r="CZ974" s="29"/>
      <c r="DA974" s="29"/>
      <c r="DB974" s="29"/>
      <c r="DC974" s="29"/>
      <c r="DD974" s="29"/>
      <c r="DE974" s="29"/>
      <c r="DF974" s="29"/>
      <c r="DG974" s="31"/>
      <c r="DH974" s="29"/>
      <c r="DI974" s="29"/>
    </row>
    <row r="975" spans="1:113" ht="15.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30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30"/>
      <c r="AE975" s="29"/>
      <c r="AF975" s="29"/>
      <c r="AG975" s="29"/>
      <c r="AH975" s="29"/>
      <c r="AI975" s="29"/>
      <c r="AJ975" s="29"/>
      <c r="AK975" s="29"/>
      <c r="AL975" s="29"/>
      <c r="AM975" s="29"/>
      <c r="AN975" s="29"/>
      <c r="AO975" s="30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G975" s="29"/>
      <c r="BH975" s="29"/>
      <c r="BI975" s="29"/>
      <c r="BJ975" s="29"/>
      <c r="BK975" s="29"/>
      <c r="BL975" s="29"/>
      <c r="BM975" s="29"/>
      <c r="BN975" s="29"/>
      <c r="BO975" s="29"/>
      <c r="BP975" s="29"/>
      <c r="BQ975" s="29"/>
      <c r="BR975" s="29"/>
      <c r="BS975" s="29"/>
      <c r="BT975" s="29"/>
      <c r="BU975" s="29"/>
      <c r="BV975" s="29"/>
      <c r="BW975" s="29"/>
      <c r="BX975" s="29"/>
      <c r="BY975" s="29"/>
      <c r="BZ975" s="29"/>
      <c r="CA975" s="29"/>
      <c r="CB975" s="29"/>
      <c r="CC975" s="29"/>
      <c r="CD975" s="29"/>
      <c r="CE975" s="29"/>
      <c r="CF975" s="29"/>
      <c r="CG975" s="29"/>
      <c r="CH975" s="29"/>
      <c r="CI975" s="29"/>
      <c r="CJ975" s="29"/>
      <c r="CK975" s="29"/>
      <c r="CL975" s="29"/>
      <c r="CM975" s="29"/>
      <c r="CN975" s="29"/>
      <c r="CO975" s="29"/>
      <c r="CP975" s="29"/>
      <c r="CQ975" s="29"/>
      <c r="CR975" s="29"/>
      <c r="CS975" s="29"/>
      <c r="CT975" s="29"/>
      <c r="CU975" s="29"/>
      <c r="CV975" s="29"/>
      <c r="CW975" s="29"/>
      <c r="CX975" s="29"/>
      <c r="CY975" s="29"/>
      <c r="CZ975" s="29"/>
      <c r="DA975" s="29"/>
      <c r="DB975" s="29"/>
      <c r="DC975" s="29"/>
      <c r="DD975" s="29"/>
      <c r="DE975" s="29"/>
      <c r="DF975" s="29"/>
      <c r="DG975" s="31"/>
      <c r="DH975" s="29"/>
      <c r="DI975" s="29"/>
    </row>
    <row r="976" spans="1:113" ht="15.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30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30"/>
      <c r="AE976" s="29"/>
      <c r="AF976" s="29"/>
      <c r="AG976" s="29"/>
      <c r="AH976" s="29"/>
      <c r="AI976" s="29"/>
      <c r="AJ976" s="29"/>
      <c r="AK976" s="29"/>
      <c r="AL976" s="29"/>
      <c r="AM976" s="29"/>
      <c r="AN976" s="29"/>
      <c r="AO976" s="30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G976" s="29"/>
      <c r="BH976" s="29"/>
      <c r="BI976" s="29"/>
      <c r="BJ976" s="29"/>
      <c r="BK976" s="29"/>
      <c r="BL976" s="29"/>
      <c r="BM976" s="29"/>
      <c r="BN976" s="29"/>
      <c r="BO976" s="29"/>
      <c r="BP976" s="29"/>
      <c r="BQ976" s="29"/>
      <c r="BR976" s="29"/>
      <c r="BS976" s="29"/>
      <c r="BT976" s="29"/>
      <c r="BU976" s="29"/>
      <c r="BV976" s="29"/>
      <c r="BW976" s="29"/>
      <c r="BX976" s="29"/>
      <c r="BY976" s="29"/>
      <c r="BZ976" s="29"/>
      <c r="CA976" s="29"/>
      <c r="CB976" s="29"/>
      <c r="CC976" s="29"/>
      <c r="CD976" s="29"/>
      <c r="CE976" s="29"/>
      <c r="CF976" s="29"/>
      <c r="CG976" s="29"/>
      <c r="CH976" s="29"/>
      <c r="CI976" s="29"/>
      <c r="CJ976" s="29"/>
      <c r="CK976" s="29"/>
      <c r="CL976" s="29"/>
      <c r="CM976" s="29"/>
      <c r="CN976" s="29"/>
      <c r="CO976" s="29"/>
      <c r="CP976" s="29"/>
      <c r="CQ976" s="29"/>
      <c r="CR976" s="29"/>
      <c r="CS976" s="29"/>
      <c r="CT976" s="29"/>
      <c r="CU976" s="29"/>
      <c r="CV976" s="29"/>
      <c r="CW976" s="29"/>
      <c r="CX976" s="29"/>
      <c r="CY976" s="29"/>
      <c r="CZ976" s="29"/>
      <c r="DA976" s="29"/>
      <c r="DB976" s="29"/>
      <c r="DC976" s="29"/>
      <c r="DD976" s="29"/>
      <c r="DE976" s="29"/>
      <c r="DF976" s="29"/>
      <c r="DG976" s="31"/>
      <c r="DH976" s="29"/>
      <c r="DI976" s="29"/>
    </row>
    <row r="977" spans="1:113" ht="15.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30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30"/>
      <c r="AE977" s="29"/>
      <c r="AF977" s="29"/>
      <c r="AG977" s="29"/>
      <c r="AH977" s="29"/>
      <c r="AI977" s="29"/>
      <c r="AJ977" s="29"/>
      <c r="AK977" s="29"/>
      <c r="AL977" s="29"/>
      <c r="AM977" s="29"/>
      <c r="AN977" s="29"/>
      <c r="AO977" s="30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G977" s="29"/>
      <c r="BH977" s="29"/>
      <c r="BI977" s="29"/>
      <c r="BJ977" s="29"/>
      <c r="BK977" s="29"/>
      <c r="BL977" s="29"/>
      <c r="BM977" s="29"/>
      <c r="BN977" s="29"/>
      <c r="BO977" s="29"/>
      <c r="BP977" s="29"/>
      <c r="BQ977" s="29"/>
      <c r="BR977" s="29"/>
      <c r="BS977" s="29"/>
      <c r="BT977" s="29"/>
      <c r="BU977" s="29"/>
      <c r="BV977" s="29"/>
      <c r="BW977" s="29"/>
      <c r="BX977" s="29"/>
      <c r="BY977" s="29"/>
      <c r="BZ977" s="29"/>
      <c r="CA977" s="29"/>
      <c r="CB977" s="29"/>
      <c r="CC977" s="29"/>
      <c r="CD977" s="29"/>
      <c r="CE977" s="29"/>
      <c r="CF977" s="29"/>
      <c r="CG977" s="29"/>
      <c r="CH977" s="29"/>
      <c r="CI977" s="29"/>
      <c r="CJ977" s="29"/>
      <c r="CK977" s="29"/>
      <c r="CL977" s="29"/>
      <c r="CM977" s="29"/>
      <c r="CN977" s="29"/>
      <c r="CO977" s="29"/>
      <c r="CP977" s="29"/>
      <c r="CQ977" s="29"/>
      <c r="CR977" s="29"/>
      <c r="CS977" s="29"/>
      <c r="CT977" s="29"/>
      <c r="CU977" s="29"/>
      <c r="CV977" s="29"/>
      <c r="CW977" s="29"/>
      <c r="CX977" s="29"/>
      <c r="CY977" s="29"/>
      <c r="CZ977" s="29"/>
      <c r="DA977" s="29"/>
      <c r="DB977" s="29"/>
      <c r="DC977" s="29"/>
      <c r="DD977" s="29"/>
      <c r="DE977" s="29"/>
      <c r="DF977" s="29"/>
      <c r="DG977" s="31"/>
      <c r="DH977" s="29"/>
      <c r="DI977" s="29"/>
    </row>
    <row r="978" spans="1:113" ht="15.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30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30"/>
      <c r="AE978" s="29"/>
      <c r="AF978" s="29"/>
      <c r="AG978" s="29"/>
      <c r="AH978" s="29"/>
      <c r="AI978" s="29"/>
      <c r="AJ978" s="29"/>
      <c r="AK978" s="29"/>
      <c r="AL978" s="29"/>
      <c r="AM978" s="29"/>
      <c r="AN978" s="29"/>
      <c r="AO978" s="30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G978" s="29"/>
      <c r="BH978" s="29"/>
      <c r="BI978" s="29"/>
      <c r="BJ978" s="29"/>
      <c r="BK978" s="29"/>
      <c r="BL978" s="29"/>
      <c r="BM978" s="29"/>
      <c r="BN978" s="29"/>
      <c r="BO978" s="29"/>
      <c r="BP978" s="29"/>
      <c r="BQ978" s="29"/>
      <c r="BR978" s="29"/>
      <c r="BS978" s="29"/>
      <c r="BT978" s="29"/>
      <c r="BU978" s="29"/>
      <c r="BV978" s="29"/>
      <c r="BW978" s="29"/>
      <c r="BX978" s="29"/>
      <c r="BY978" s="29"/>
      <c r="BZ978" s="29"/>
      <c r="CA978" s="29"/>
      <c r="CB978" s="29"/>
      <c r="CC978" s="29"/>
      <c r="CD978" s="29"/>
      <c r="CE978" s="29"/>
      <c r="CF978" s="29"/>
      <c r="CG978" s="29"/>
      <c r="CH978" s="29"/>
      <c r="CI978" s="29"/>
      <c r="CJ978" s="29"/>
      <c r="CK978" s="29"/>
      <c r="CL978" s="29"/>
      <c r="CM978" s="29"/>
      <c r="CN978" s="29"/>
      <c r="CO978" s="29"/>
      <c r="CP978" s="29"/>
      <c r="CQ978" s="29"/>
      <c r="CR978" s="29"/>
      <c r="CS978" s="29"/>
      <c r="CT978" s="29"/>
      <c r="CU978" s="29"/>
      <c r="CV978" s="29"/>
      <c r="CW978" s="29"/>
      <c r="CX978" s="29"/>
      <c r="CY978" s="29"/>
      <c r="CZ978" s="29"/>
      <c r="DA978" s="29"/>
      <c r="DB978" s="29"/>
      <c r="DC978" s="29"/>
      <c r="DD978" s="29"/>
      <c r="DE978" s="29"/>
      <c r="DF978" s="29"/>
      <c r="DG978" s="31"/>
      <c r="DH978" s="29"/>
      <c r="DI978" s="29"/>
    </row>
    <row r="979" spans="1:113" ht="15.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30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30"/>
      <c r="AE979" s="29"/>
      <c r="AF979" s="29"/>
      <c r="AG979" s="29"/>
      <c r="AH979" s="29"/>
      <c r="AI979" s="29"/>
      <c r="AJ979" s="29"/>
      <c r="AK979" s="29"/>
      <c r="AL979" s="29"/>
      <c r="AM979" s="29"/>
      <c r="AN979" s="29"/>
      <c r="AO979" s="30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G979" s="29"/>
      <c r="BH979" s="29"/>
      <c r="BI979" s="29"/>
      <c r="BJ979" s="29"/>
      <c r="BK979" s="29"/>
      <c r="BL979" s="29"/>
      <c r="BM979" s="29"/>
      <c r="BN979" s="29"/>
      <c r="BO979" s="29"/>
      <c r="BP979" s="29"/>
      <c r="BQ979" s="29"/>
      <c r="BR979" s="29"/>
      <c r="BS979" s="29"/>
      <c r="BT979" s="29"/>
      <c r="BU979" s="29"/>
      <c r="BV979" s="29"/>
      <c r="BW979" s="29"/>
      <c r="BX979" s="29"/>
      <c r="BY979" s="29"/>
      <c r="BZ979" s="29"/>
      <c r="CA979" s="29"/>
      <c r="CB979" s="29"/>
      <c r="CC979" s="29"/>
      <c r="CD979" s="29"/>
      <c r="CE979" s="29"/>
      <c r="CF979" s="29"/>
      <c r="CG979" s="29"/>
      <c r="CH979" s="29"/>
      <c r="CI979" s="29"/>
      <c r="CJ979" s="29"/>
      <c r="CK979" s="29"/>
      <c r="CL979" s="29"/>
      <c r="CM979" s="29"/>
      <c r="CN979" s="29"/>
      <c r="CO979" s="29"/>
      <c r="CP979" s="29"/>
      <c r="CQ979" s="29"/>
      <c r="CR979" s="29"/>
      <c r="CS979" s="29"/>
      <c r="CT979" s="29"/>
      <c r="CU979" s="29"/>
      <c r="CV979" s="29"/>
      <c r="CW979" s="29"/>
      <c r="CX979" s="29"/>
      <c r="CY979" s="29"/>
      <c r="CZ979" s="29"/>
      <c r="DA979" s="29"/>
      <c r="DB979" s="29"/>
      <c r="DC979" s="29"/>
      <c r="DD979" s="29"/>
      <c r="DE979" s="29"/>
      <c r="DF979" s="29"/>
      <c r="DG979" s="31"/>
      <c r="DH979" s="29"/>
      <c r="DI979" s="29"/>
    </row>
    <row r="980" spans="1:113" ht="15.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30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30"/>
      <c r="AE980" s="29"/>
      <c r="AF980" s="29"/>
      <c r="AG980" s="29"/>
      <c r="AH980" s="29"/>
      <c r="AI980" s="29"/>
      <c r="AJ980" s="29"/>
      <c r="AK980" s="29"/>
      <c r="AL980" s="29"/>
      <c r="AM980" s="29"/>
      <c r="AN980" s="29"/>
      <c r="AO980" s="30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G980" s="29"/>
      <c r="BH980" s="29"/>
      <c r="BI980" s="29"/>
      <c r="BJ980" s="29"/>
      <c r="BK980" s="29"/>
      <c r="BL980" s="29"/>
      <c r="BM980" s="29"/>
      <c r="BN980" s="29"/>
      <c r="BO980" s="29"/>
      <c r="BP980" s="29"/>
      <c r="BQ980" s="29"/>
      <c r="BR980" s="29"/>
      <c r="BS980" s="29"/>
      <c r="BT980" s="29"/>
      <c r="BU980" s="29"/>
      <c r="BV980" s="29"/>
      <c r="BW980" s="29"/>
      <c r="BX980" s="29"/>
      <c r="BY980" s="29"/>
      <c r="BZ980" s="29"/>
      <c r="CA980" s="29"/>
      <c r="CB980" s="29"/>
      <c r="CC980" s="29"/>
      <c r="CD980" s="29"/>
      <c r="CE980" s="29"/>
      <c r="CF980" s="29"/>
      <c r="CG980" s="29"/>
      <c r="CH980" s="29"/>
      <c r="CI980" s="29"/>
      <c r="CJ980" s="29"/>
      <c r="CK980" s="29"/>
      <c r="CL980" s="29"/>
      <c r="CM980" s="29"/>
      <c r="CN980" s="29"/>
      <c r="CO980" s="29"/>
      <c r="CP980" s="29"/>
      <c r="CQ980" s="29"/>
      <c r="CR980" s="29"/>
      <c r="CS980" s="29"/>
      <c r="CT980" s="29"/>
      <c r="CU980" s="29"/>
      <c r="CV980" s="29"/>
      <c r="CW980" s="29"/>
      <c r="CX980" s="29"/>
      <c r="CY980" s="29"/>
      <c r="CZ980" s="29"/>
      <c r="DA980" s="29"/>
      <c r="DB980" s="29"/>
      <c r="DC980" s="29"/>
      <c r="DD980" s="29"/>
      <c r="DE980" s="29"/>
      <c r="DF980" s="29"/>
      <c r="DG980" s="31"/>
      <c r="DH980" s="29"/>
      <c r="DI980" s="29"/>
    </row>
    <row r="981" spans="1:113" ht="15.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30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30"/>
      <c r="AE981" s="29"/>
      <c r="AF981" s="29"/>
      <c r="AG981" s="29"/>
      <c r="AH981" s="29"/>
      <c r="AI981" s="29"/>
      <c r="AJ981" s="29"/>
      <c r="AK981" s="29"/>
      <c r="AL981" s="29"/>
      <c r="AM981" s="29"/>
      <c r="AN981" s="29"/>
      <c r="AO981" s="30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G981" s="29"/>
      <c r="BH981" s="29"/>
      <c r="BI981" s="29"/>
      <c r="BJ981" s="29"/>
      <c r="BK981" s="29"/>
      <c r="BL981" s="29"/>
      <c r="BM981" s="29"/>
      <c r="BN981" s="29"/>
      <c r="BO981" s="29"/>
      <c r="BP981" s="29"/>
      <c r="BQ981" s="29"/>
      <c r="BR981" s="29"/>
      <c r="BS981" s="29"/>
      <c r="BT981" s="29"/>
      <c r="BU981" s="29"/>
      <c r="BV981" s="29"/>
      <c r="BW981" s="29"/>
      <c r="BX981" s="29"/>
      <c r="BY981" s="29"/>
      <c r="BZ981" s="29"/>
      <c r="CA981" s="29"/>
      <c r="CB981" s="29"/>
      <c r="CC981" s="29"/>
      <c r="CD981" s="29"/>
      <c r="CE981" s="29"/>
      <c r="CF981" s="29"/>
      <c r="CG981" s="29"/>
      <c r="CH981" s="29"/>
      <c r="CI981" s="29"/>
      <c r="CJ981" s="29"/>
      <c r="CK981" s="29"/>
      <c r="CL981" s="29"/>
      <c r="CM981" s="29"/>
      <c r="CN981" s="29"/>
      <c r="CO981" s="29"/>
      <c r="CP981" s="29"/>
      <c r="CQ981" s="29"/>
      <c r="CR981" s="29"/>
      <c r="CS981" s="29"/>
      <c r="CT981" s="29"/>
      <c r="CU981" s="29"/>
      <c r="CV981" s="29"/>
      <c r="CW981" s="29"/>
      <c r="CX981" s="29"/>
      <c r="CY981" s="29"/>
      <c r="CZ981" s="29"/>
      <c r="DA981" s="29"/>
      <c r="DB981" s="29"/>
      <c r="DC981" s="29"/>
      <c r="DD981" s="29"/>
      <c r="DE981" s="29"/>
      <c r="DF981" s="29"/>
      <c r="DG981" s="31"/>
      <c r="DH981" s="29"/>
      <c r="DI981" s="29"/>
    </row>
    <row r="982" spans="1:113" ht="15.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30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30"/>
      <c r="AE982" s="29"/>
      <c r="AF982" s="29"/>
      <c r="AG982" s="29"/>
      <c r="AH982" s="29"/>
      <c r="AI982" s="29"/>
      <c r="AJ982" s="29"/>
      <c r="AK982" s="29"/>
      <c r="AL982" s="29"/>
      <c r="AM982" s="29"/>
      <c r="AN982" s="29"/>
      <c r="AO982" s="30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G982" s="29"/>
      <c r="BH982" s="29"/>
      <c r="BI982" s="29"/>
      <c r="BJ982" s="29"/>
      <c r="BK982" s="29"/>
      <c r="BL982" s="29"/>
      <c r="BM982" s="29"/>
      <c r="BN982" s="29"/>
      <c r="BO982" s="29"/>
      <c r="BP982" s="29"/>
      <c r="BQ982" s="29"/>
      <c r="BR982" s="29"/>
      <c r="BS982" s="29"/>
      <c r="BT982" s="29"/>
      <c r="BU982" s="29"/>
      <c r="BV982" s="29"/>
      <c r="BW982" s="29"/>
      <c r="BX982" s="29"/>
      <c r="BY982" s="29"/>
      <c r="BZ982" s="29"/>
      <c r="CA982" s="29"/>
      <c r="CB982" s="29"/>
      <c r="CC982" s="29"/>
      <c r="CD982" s="29"/>
      <c r="CE982" s="29"/>
      <c r="CF982" s="29"/>
      <c r="CG982" s="29"/>
      <c r="CH982" s="29"/>
      <c r="CI982" s="29"/>
      <c r="CJ982" s="29"/>
      <c r="CK982" s="29"/>
      <c r="CL982" s="29"/>
      <c r="CM982" s="29"/>
      <c r="CN982" s="29"/>
      <c r="CO982" s="29"/>
      <c r="CP982" s="29"/>
      <c r="CQ982" s="29"/>
      <c r="CR982" s="29"/>
      <c r="CS982" s="29"/>
      <c r="CT982" s="29"/>
      <c r="CU982" s="29"/>
      <c r="CV982" s="29"/>
      <c r="CW982" s="29"/>
      <c r="CX982" s="29"/>
      <c r="CY982" s="29"/>
      <c r="CZ982" s="29"/>
      <c r="DA982" s="29"/>
      <c r="DB982" s="29"/>
      <c r="DC982" s="29"/>
      <c r="DD982" s="29"/>
      <c r="DE982" s="29"/>
      <c r="DF982" s="29"/>
      <c r="DG982" s="31"/>
      <c r="DH982" s="29"/>
      <c r="DI982" s="29"/>
    </row>
    <row r="983" spans="1:113" ht="15.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30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30"/>
      <c r="AE983" s="29"/>
      <c r="AF983" s="29"/>
      <c r="AG983" s="29"/>
      <c r="AH983" s="29"/>
      <c r="AI983" s="29"/>
      <c r="AJ983" s="29"/>
      <c r="AK983" s="29"/>
      <c r="AL983" s="29"/>
      <c r="AM983" s="29"/>
      <c r="AN983" s="29"/>
      <c r="AO983" s="30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G983" s="29"/>
      <c r="BH983" s="29"/>
      <c r="BI983" s="29"/>
      <c r="BJ983" s="29"/>
      <c r="BK983" s="29"/>
      <c r="BL983" s="29"/>
      <c r="BM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X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L983" s="29"/>
      <c r="CM983" s="29"/>
      <c r="CN983" s="29"/>
      <c r="CO983" s="29"/>
      <c r="CP983" s="29"/>
      <c r="CQ983" s="29"/>
      <c r="CR983" s="29"/>
      <c r="CS983" s="29"/>
      <c r="CT983" s="29"/>
      <c r="CU983" s="29"/>
      <c r="CV983" s="29"/>
      <c r="CW983" s="29"/>
      <c r="CX983" s="29"/>
      <c r="CY983" s="29"/>
      <c r="CZ983" s="29"/>
      <c r="DA983" s="29"/>
      <c r="DB983" s="29"/>
      <c r="DC983" s="29"/>
      <c r="DD983" s="29"/>
      <c r="DE983" s="29"/>
      <c r="DF983" s="29"/>
      <c r="DG983" s="31"/>
      <c r="DH983" s="29"/>
      <c r="DI983" s="29"/>
    </row>
    <row r="984" spans="1:113" ht="15.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30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30"/>
      <c r="AE984" s="29"/>
      <c r="AF984" s="29"/>
      <c r="AG984" s="29"/>
      <c r="AH984" s="29"/>
      <c r="AI984" s="29"/>
      <c r="AJ984" s="29"/>
      <c r="AK984" s="29"/>
      <c r="AL984" s="29"/>
      <c r="AM984" s="29"/>
      <c r="AN984" s="29"/>
      <c r="AO984" s="30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G984" s="29"/>
      <c r="BH984" s="29"/>
      <c r="BI984" s="29"/>
      <c r="BJ984" s="29"/>
      <c r="BK984" s="29"/>
      <c r="BL984" s="29"/>
      <c r="BM984" s="29"/>
      <c r="BN984" s="29"/>
      <c r="BO984" s="29"/>
      <c r="BP984" s="29"/>
      <c r="BQ984" s="29"/>
      <c r="BR984" s="29"/>
      <c r="BS984" s="29"/>
      <c r="BT984" s="29"/>
      <c r="BU984" s="29"/>
      <c r="BV984" s="29"/>
      <c r="BW984" s="29"/>
      <c r="BX984" s="29"/>
      <c r="BY984" s="29"/>
      <c r="BZ984" s="29"/>
      <c r="CA984" s="29"/>
      <c r="CB984" s="29"/>
      <c r="CC984" s="29"/>
      <c r="CD984" s="29"/>
      <c r="CE984" s="29"/>
      <c r="CF984" s="29"/>
      <c r="CG984" s="29"/>
      <c r="CH984" s="29"/>
      <c r="CI984" s="29"/>
      <c r="CJ984" s="29"/>
      <c r="CK984" s="29"/>
      <c r="CL984" s="29"/>
      <c r="CM984" s="29"/>
      <c r="CN984" s="29"/>
      <c r="CO984" s="29"/>
      <c r="CP984" s="29"/>
      <c r="CQ984" s="29"/>
      <c r="CR984" s="29"/>
      <c r="CS984" s="29"/>
      <c r="CT984" s="29"/>
      <c r="CU984" s="29"/>
      <c r="CV984" s="29"/>
      <c r="CW984" s="29"/>
      <c r="CX984" s="29"/>
      <c r="CY984" s="29"/>
      <c r="CZ984" s="29"/>
      <c r="DA984" s="29"/>
      <c r="DB984" s="29"/>
      <c r="DC984" s="29"/>
      <c r="DD984" s="29"/>
      <c r="DE984" s="29"/>
      <c r="DF984" s="29"/>
      <c r="DG984" s="31"/>
      <c r="DH984" s="29"/>
      <c r="DI984" s="29"/>
    </row>
    <row r="985" spans="1:113" ht="15.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30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30"/>
      <c r="AE985" s="29"/>
      <c r="AF985" s="29"/>
      <c r="AG985" s="29"/>
      <c r="AH985" s="29"/>
      <c r="AI985" s="29"/>
      <c r="AJ985" s="29"/>
      <c r="AK985" s="29"/>
      <c r="AL985" s="29"/>
      <c r="AM985" s="29"/>
      <c r="AN985" s="29"/>
      <c r="AO985" s="30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G985" s="29"/>
      <c r="BH985" s="29"/>
      <c r="BI985" s="29"/>
      <c r="BJ985" s="29"/>
      <c r="BK985" s="29"/>
      <c r="BL985" s="29"/>
      <c r="BM985" s="29"/>
      <c r="BN985" s="29"/>
      <c r="BO985" s="29"/>
      <c r="BP985" s="29"/>
      <c r="BQ985" s="29"/>
      <c r="BR985" s="29"/>
      <c r="BS985" s="29"/>
      <c r="BT985" s="29"/>
      <c r="BU985" s="29"/>
      <c r="BV985" s="29"/>
      <c r="BW985" s="29"/>
      <c r="BX985" s="29"/>
      <c r="BY985" s="29"/>
      <c r="BZ985" s="29"/>
      <c r="CA985" s="29"/>
      <c r="CB985" s="29"/>
      <c r="CC985" s="29"/>
      <c r="CD985" s="29"/>
      <c r="CE985" s="29"/>
      <c r="CF985" s="29"/>
      <c r="CG985" s="29"/>
      <c r="CH985" s="29"/>
      <c r="CI985" s="29"/>
      <c r="CJ985" s="29"/>
      <c r="CK985" s="29"/>
      <c r="CL985" s="29"/>
      <c r="CM985" s="29"/>
      <c r="CN985" s="29"/>
      <c r="CO985" s="29"/>
      <c r="CP985" s="29"/>
      <c r="CQ985" s="29"/>
      <c r="CR985" s="29"/>
      <c r="CS985" s="29"/>
      <c r="CT985" s="29"/>
      <c r="CU985" s="29"/>
      <c r="CV985" s="29"/>
      <c r="CW985" s="29"/>
      <c r="CX985" s="29"/>
      <c r="CY985" s="29"/>
      <c r="CZ985" s="29"/>
      <c r="DA985" s="29"/>
      <c r="DB985" s="29"/>
      <c r="DC985" s="29"/>
      <c r="DD985" s="29"/>
      <c r="DE985" s="29"/>
      <c r="DF985" s="29"/>
      <c r="DG985" s="31"/>
      <c r="DH985" s="29"/>
      <c r="DI985" s="29"/>
    </row>
    <row r="986" spans="1:113" ht="15.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30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30"/>
      <c r="AE986" s="29"/>
      <c r="AF986" s="29"/>
      <c r="AG986" s="29"/>
      <c r="AH986" s="29"/>
      <c r="AI986" s="29"/>
      <c r="AJ986" s="29"/>
      <c r="AK986" s="29"/>
      <c r="AL986" s="29"/>
      <c r="AM986" s="29"/>
      <c r="AN986" s="29"/>
      <c r="AO986" s="30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G986" s="29"/>
      <c r="BH986" s="29"/>
      <c r="BI986" s="29"/>
      <c r="BJ986" s="29"/>
      <c r="BK986" s="29"/>
      <c r="BL986" s="29"/>
      <c r="BM986" s="29"/>
      <c r="BN986" s="29"/>
      <c r="BO986" s="29"/>
      <c r="BP986" s="29"/>
      <c r="BQ986" s="29"/>
      <c r="BR986" s="29"/>
      <c r="BS986" s="29"/>
      <c r="BT986" s="29"/>
      <c r="BU986" s="29"/>
      <c r="BV986" s="29"/>
      <c r="BW986" s="29"/>
      <c r="BX986" s="29"/>
      <c r="BY986" s="29"/>
      <c r="BZ986" s="29"/>
      <c r="CA986" s="29"/>
      <c r="CB986" s="29"/>
      <c r="CC986" s="29"/>
      <c r="CD986" s="29"/>
      <c r="CE986" s="29"/>
      <c r="CF986" s="29"/>
      <c r="CG986" s="29"/>
      <c r="CH986" s="29"/>
      <c r="CI986" s="29"/>
      <c r="CJ986" s="29"/>
      <c r="CK986" s="29"/>
      <c r="CL986" s="29"/>
      <c r="CM986" s="29"/>
      <c r="CN986" s="29"/>
      <c r="CO986" s="29"/>
      <c r="CP986" s="29"/>
      <c r="CQ986" s="29"/>
      <c r="CR986" s="29"/>
      <c r="CS986" s="29"/>
      <c r="CT986" s="29"/>
      <c r="CU986" s="29"/>
      <c r="CV986" s="29"/>
      <c r="CW986" s="29"/>
      <c r="CX986" s="29"/>
      <c r="CY986" s="29"/>
      <c r="CZ986" s="29"/>
      <c r="DA986" s="29"/>
      <c r="DB986" s="29"/>
      <c r="DC986" s="29"/>
      <c r="DD986" s="29"/>
      <c r="DE986" s="29"/>
      <c r="DF986" s="29"/>
      <c r="DG986" s="31"/>
      <c r="DH986" s="29"/>
      <c r="DI986" s="29"/>
    </row>
    <row r="987" spans="1:113" ht="15.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30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30"/>
      <c r="AE987" s="29"/>
      <c r="AF987" s="29"/>
      <c r="AG987" s="29"/>
      <c r="AH987" s="29"/>
      <c r="AI987" s="29"/>
      <c r="AJ987" s="29"/>
      <c r="AK987" s="29"/>
      <c r="AL987" s="29"/>
      <c r="AM987" s="29"/>
      <c r="AN987" s="29"/>
      <c r="AO987" s="30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G987" s="29"/>
      <c r="BH987" s="29"/>
      <c r="BI987" s="29"/>
      <c r="BJ987" s="29"/>
      <c r="BK987" s="29"/>
      <c r="BL987" s="29"/>
      <c r="BM987" s="29"/>
      <c r="BN987" s="29"/>
      <c r="BO987" s="29"/>
      <c r="BP987" s="29"/>
      <c r="BQ987" s="29"/>
      <c r="BR987" s="29"/>
      <c r="BS987" s="29"/>
      <c r="BT987" s="29"/>
      <c r="BU987" s="29"/>
      <c r="BV987" s="29"/>
      <c r="BW987" s="29"/>
      <c r="BX987" s="29"/>
      <c r="BY987" s="29"/>
      <c r="BZ987" s="29"/>
      <c r="CA987" s="29"/>
      <c r="CB987" s="29"/>
      <c r="CC987" s="29"/>
      <c r="CD987" s="29"/>
      <c r="CE987" s="29"/>
      <c r="CF987" s="29"/>
      <c r="CG987" s="29"/>
      <c r="CH987" s="29"/>
      <c r="CI987" s="29"/>
      <c r="CJ987" s="29"/>
      <c r="CK987" s="29"/>
      <c r="CL987" s="29"/>
      <c r="CM987" s="29"/>
      <c r="CN987" s="29"/>
      <c r="CO987" s="29"/>
      <c r="CP987" s="29"/>
      <c r="CQ987" s="29"/>
      <c r="CR987" s="29"/>
      <c r="CS987" s="29"/>
      <c r="CT987" s="29"/>
      <c r="CU987" s="29"/>
      <c r="CV987" s="29"/>
      <c r="CW987" s="29"/>
      <c r="CX987" s="29"/>
      <c r="CY987" s="29"/>
      <c r="CZ987" s="29"/>
      <c r="DA987" s="29"/>
      <c r="DB987" s="29"/>
      <c r="DC987" s="29"/>
      <c r="DD987" s="29"/>
      <c r="DE987" s="29"/>
      <c r="DF987" s="29"/>
      <c r="DG987" s="31"/>
      <c r="DH987" s="29"/>
      <c r="DI987" s="29"/>
    </row>
    <row r="988" spans="1:113" ht="15.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30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30"/>
      <c r="AE988" s="29"/>
      <c r="AF988" s="29"/>
      <c r="AG988" s="29"/>
      <c r="AH988" s="29"/>
      <c r="AI988" s="29"/>
      <c r="AJ988" s="29"/>
      <c r="AK988" s="29"/>
      <c r="AL988" s="29"/>
      <c r="AM988" s="29"/>
      <c r="AN988" s="29"/>
      <c r="AO988" s="30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G988" s="29"/>
      <c r="BH988" s="29"/>
      <c r="BI988" s="29"/>
      <c r="BJ988" s="29"/>
      <c r="BK988" s="29"/>
      <c r="BL988" s="29"/>
      <c r="BM988" s="29"/>
      <c r="BN988" s="29"/>
      <c r="BO988" s="29"/>
      <c r="BP988" s="29"/>
      <c r="BQ988" s="29"/>
      <c r="BR988" s="29"/>
      <c r="BS988" s="29"/>
      <c r="BT988" s="29"/>
      <c r="BU988" s="29"/>
      <c r="BV988" s="29"/>
      <c r="BW988" s="29"/>
      <c r="BX988" s="29"/>
      <c r="BY988" s="29"/>
      <c r="BZ988" s="29"/>
      <c r="CA988" s="29"/>
      <c r="CB988" s="29"/>
      <c r="CC988" s="29"/>
      <c r="CD988" s="29"/>
      <c r="CE988" s="29"/>
      <c r="CF988" s="29"/>
      <c r="CG988" s="29"/>
      <c r="CH988" s="29"/>
      <c r="CI988" s="29"/>
      <c r="CJ988" s="29"/>
      <c r="CK988" s="29"/>
      <c r="CL988" s="29"/>
      <c r="CM988" s="29"/>
      <c r="CN988" s="29"/>
      <c r="CO988" s="29"/>
      <c r="CP988" s="29"/>
      <c r="CQ988" s="29"/>
      <c r="CR988" s="29"/>
      <c r="CS988" s="29"/>
      <c r="CT988" s="29"/>
      <c r="CU988" s="29"/>
      <c r="CV988" s="29"/>
      <c r="CW988" s="29"/>
      <c r="CX988" s="29"/>
      <c r="CY988" s="29"/>
      <c r="CZ988" s="29"/>
      <c r="DA988" s="29"/>
      <c r="DB988" s="29"/>
      <c r="DC988" s="29"/>
      <c r="DD988" s="29"/>
      <c r="DE988" s="29"/>
      <c r="DF988" s="29"/>
      <c r="DG988" s="31"/>
      <c r="DH988" s="29"/>
      <c r="DI988" s="29"/>
    </row>
    <row r="989" spans="1:113" ht="15.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30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30"/>
      <c r="AE989" s="29"/>
      <c r="AF989" s="29"/>
      <c r="AG989" s="29"/>
      <c r="AH989" s="29"/>
      <c r="AI989" s="29"/>
      <c r="AJ989" s="29"/>
      <c r="AK989" s="29"/>
      <c r="AL989" s="29"/>
      <c r="AM989" s="29"/>
      <c r="AN989" s="29"/>
      <c r="AO989" s="30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G989" s="29"/>
      <c r="BH989" s="29"/>
      <c r="BI989" s="29"/>
      <c r="BJ989" s="29"/>
      <c r="BK989" s="29"/>
      <c r="BL989" s="29"/>
      <c r="BM989" s="29"/>
      <c r="BN989" s="29"/>
      <c r="BO989" s="29"/>
      <c r="BP989" s="29"/>
      <c r="BQ989" s="29"/>
      <c r="BR989" s="29"/>
      <c r="BS989" s="29"/>
      <c r="BT989" s="29"/>
      <c r="BU989" s="29"/>
      <c r="BV989" s="29"/>
      <c r="BW989" s="29"/>
      <c r="BX989" s="29"/>
      <c r="BY989" s="29"/>
      <c r="BZ989" s="29"/>
      <c r="CA989" s="29"/>
      <c r="CB989" s="29"/>
      <c r="CC989" s="29"/>
      <c r="CD989" s="29"/>
      <c r="CE989" s="29"/>
      <c r="CF989" s="29"/>
      <c r="CG989" s="29"/>
      <c r="CH989" s="29"/>
      <c r="CI989" s="29"/>
      <c r="CJ989" s="29"/>
      <c r="CK989" s="29"/>
      <c r="CL989" s="29"/>
      <c r="CM989" s="29"/>
      <c r="CN989" s="29"/>
      <c r="CO989" s="29"/>
      <c r="CP989" s="29"/>
      <c r="CQ989" s="29"/>
      <c r="CR989" s="29"/>
      <c r="CS989" s="29"/>
      <c r="CT989" s="29"/>
      <c r="CU989" s="29"/>
      <c r="CV989" s="29"/>
      <c r="CW989" s="29"/>
      <c r="CX989" s="29"/>
      <c r="CY989" s="29"/>
      <c r="CZ989" s="29"/>
      <c r="DA989" s="29"/>
      <c r="DB989" s="29"/>
      <c r="DC989" s="29"/>
      <c r="DD989" s="29"/>
      <c r="DE989" s="29"/>
      <c r="DF989" s="29"/>
      <c r="DG989" s="31"/>
      <c r="DH989" s="29"/>
      <c r="DI989" s="29"/>
    </row>
    <row r="990" spans="1:113" ht="15.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30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30"/>
      <c r="AE990" s="29"/>
      <c r="AF990" s="29"/>
      <c r="AG990" s="29"/>
      <c r="AH990" s="29"/>
      <c r="AI990" s="29"/>
      <c r="AJ990" s="29"/>
      <c r="AK990" s="29"/>
      <c r="AL990" s="29"/>
      <c r="AM990" s="29"/>
      <c r="AN990" s="29"/>
      <c r="AO990" s="30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G990" s="29"/>
      <c r="BH990" s="29"/>
      <c r="BI990" s="29"/>
      <c r="BJ990" s="29"/>
      <c r="BK990" s="29"/>
      <c r="BL990" s="29"/>
      <c r="BM990" s="29"/>
      <c r="BN990" s="29"/>
      <c r="BO990" s="29"/>
      <c r="BP990" s="29"/>
      <c r="BQ990" s="29"/>
      <c r="BR990" s="29"/>
      <c r="BS990" s="29"/>
      <c r="BT990" s="29"/>
      <c r="BU990" s="29"/>
      <c r="BV990" s="29"/>
      <c r="BW990" s="29"/>
      <c r="BX990" s="29"/>
      <c r="BY990" s="29"/>
      <c r="BZ990" s="29"/>
      <c r="CA990" s="29"/>
      <c r="CB990" s="29"/>
      <c r="CC990" s="29"/>
      <c r="CD990" s="29"/>
      <c r="CE990" s="29"/>
      <c r="CF990" s="29"/>
      <c r="CG990" s="29"/>
      <c r="CH990" s="29"/>
      <c r="CI990" s="29"/>
      <c r="CJ990" s="29"/>
      <c r="CK990" s="29"/>
      <c r="CL990" s="29"/>
      <c r="CM990" s="29"/>
      <c r="CN990" s="29"/>
      <c r="CO990" s="29"/>
      <c r="CP990" s="29"/>
      <c r="CQ990" s="29"/>
      <c r="CR990" s="29"/>
      <c r="CS990" s="29"/>
      <c r="CT990" s="29"/>
      <c r="CU990" s="29"/>
      <c r="CV990" s="29"/>
      <c r="CW990" s="29"/>
      <c r="CX990" s="29"/>
      <c r="CY990" s="29"/>
      <c r="CZ990" s="29"/>
      <c r="DA990" s="29"/>
      <c r="DB990" s="29"/>
      <c r="DC990" s="29"/>
      <c r="DD990" s="29"/>
      <c r="DE990" s="29"/>
      <c r="DF990" s="29"/>
      <c r="DG990" s="31"/>
      <c r="DH990" s="29"/>
      <c r="DI990" s="29"/>
    </row>
    <row r="991" spans="1:113" ht="15.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30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30"/>
      <c r="AE991" s="29"/>
      <c r="AF991" s="29"/>
      <c r="AG991" s="29"/>
      <c r="AH991" s="29"/>
      <c r="AI991" s="29"/>
      <c r="AJ991" s="29"/>
      <c r="AK991" s="29"/>
      <c r="AL991" s="29"/>
      <c r="AM991" s="29"/>
      <c r="AN991" s="29"/>
      <c r="AO991" s="30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G991" s="29"/>
      <c r="BH991" s="29"/>
      <c r="BI991" s="29"/>
      <c r="BJ991" s="29"/>
      <c r="BK991" s="29"/>
      <c r="BL991" s="29"/>
      <c r="BM991" s="29"/>
      <c r="BN991" s="29"/>
      <c r="BO991" s="29"/>
      <c r="BP991" s="29"/>
      <c r="BQ991" s="29"/>
      <c r="BR991" s="29"/>
      <c r="BS991" s="29"/>
      <c r="BT991" s="29"/>
      <c r="BU991" s="29"/>
      <c r="BV991" s="29"/>
      <c r="BW991" s="29"/>
      <c r="BX991" s="29"/>
      <c r="BY991" s="29"/>
      <c r="BZ991" s="29"/>
      <c r="CA991" s="29"/>
      <c r="CB991" s="29"/>
      <c r="CC991" s="29"/>
      <c r="CD991" s="29"/>
      <c r="CE991" s="29"/>
      <c r="CF991" s="29"/>
      <c r="CG991" s="29"/>
      <c r="CH991" s="29"/>
      <c r="CI991" s="29"/>
      <c r="CJ991" s="29"/>
      <c r="CK991" s="29"/>
      <c r="CL991" s="29"/>
      <c r="CM991" s="29"/>
      <c r="CN991" s="29"/>
      <c r="CO991" s="29"/>
      <c r="CP991" s="29"/>
      <c r="CQ991" s="29"/>
      <c r="CR991" s="29"/>
      <c r="CS991" s="29"/>
      <c r="CT991" s="29"/>
      <c r="CU991" s="29"/>
      <c r="CV991" s="29"/>
      <c r="CW991" s="29"/>
      <c r="CX991" s="29"/>
      <c r="CY991" s="29"/>
      <c r="CZ991" s="29"/>
      <c r="DA991" s="29"/>
      <c r="DB991" s="29"/>
      <c r="DC991" s="29"/>
      <c r="DD991" s="29"/>
      <c r="DE991" s="29"/>
      <c r="DF991" s="29"/>
      <c r="DG991" s="31"/>
      <c r="DH991" s="29"/>
      <c r="DI991" s="29"/>
    </row>
    <row r="992" spans="1:113" ht="15.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30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30"/>
      <c r="AE992" s="29"/>
      <c r="AF992" s="29"/>
      <c r="AG992" s="29"/>
      <c r="AH992" s="29"/>
      <c r="AI992" s="29"/>
      <c r="AJ992" s="29"/>
      <c r="AK992" s="29"/>
      <c r="AL992" s="29"/>
      <c r="AM992" s="29"/>
      <c r="AN992" s="29"/>
      <c r="AO992" s="30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G992" s="29"/>
      <c r="BH992" s="29"/>
      <c r="BI992" s="29"/>
      <c r="BJ992" s="29"/>
      <c r="BK992" s="29"/>
      <c r="BL992" s="29"/>
      <c r="BM992" s="29"/>
      <c r="BN992" s="29"/>
      <c r="BO992" s="29"/>
      <c r="BP992" s="29"/>
      <c r="BQ992" s="29"/>
      <c r="BR992" s="29"/>
      <c r="BS992" s="29"/>
      <c r="BT992" s="29"/>
      <c r="BU992" s="29"/>
      <c r="BV992" s="29"/>
      <c r="BW992" s="29"/>
      <c r="BX992" s="29"/>
      <c r="BY992" s="29"/>
      <c r="BZ992" s="29"/>
      <c r="CA992" s="29"/>
      <c r="CB992" s="29"/>
      <c r="CC992" s="29"/>
      <c r="CD992" s="29"/>
      <c r="CE992" s="29"/>
      <c r="CF992" s="29"/>
      <c r="CG992" s="29"/>
      <c r="CH992" s="29"/>
      <c r="CI992" s="29"/>
      <c r="CJ992" s="29"/>
      <c r="CK992" s="29"/>
      <c r="CL992" s="29"/>
      <c r="CM992" s="29"/>
      <c r="CN992" s="29"/>
      <c r="CO992" s="29"/>
      <c r="CP992" s="29"/>
      <c r="CQ992" s="29"/>
      <c r="CR992" s="29"/>
      <c r="CS992" s="29"/>
      <c r="CT992" s="29"/>
      <c r="CU992" s="29"/>
      <c r="CV992" s="29"/>
      <c r="CW992" s="29"/>
      <c r="CX992" s="29"/>
      <c r="CY992" s="29"/>
      <c r="CZ992" s="29"/>
      <c r="DA992" s="29"/>
      <c r="DB992" s="29"/>
      <c r="DC992" s="29"/>
      <c r="DD992" s="29"/>
      <c r="DE992" s="29"/>
      <c r="DF992" s="29"/>
      <c r="DG992" s="31"/>
      <c r="DH992" s="29"/>
      <c r="DI992" s="29"/>
    </row>
    <row r="993" spans="1:113" ht="15.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30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30"/>
      <c r="AE993" s="29"/>
      <c r="AF993" s="29"/>
      <c r="AG993" s="29"/>
      <c r="AH993" s="29"/>
      <c r="AI993" s="29"/>
      <c r="AJ993" s="29"/>
      <c r="AK993" s="29"/>
      <c r="AL993" s="29"/>
      <c r="AM993" s="29"/>
      <c r="AN993" s="29"/>
      <c r="AO993" s="30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G993" s="29"/>
      <c r="BH993" s="29"/>
      <c r="BI993" s="29"/>
      <c r="BJ993" s="29"/>
      <c r="BK993" s="29"/>
      <c r="BL993" s="29"/>
      <c r="BM993" s="29"/>
      <c r="BN993" s="29"/>
      <c r="BO993" s="29"/>
      <c r="BP993" s="29"/>
      <c r="BQ993" s="29"/>
      <c r="BR993" s="29"/>
      <c r="BS993" s="29"/>
      <c r="BT993" s="29"/>
      <c r="BU993" s="29"/>
      <c r="BV993" s="29"/>
      <c r="BW993" s="29"/>
      <c r="BX993" s="29"/>
      <c r="BY993" s="29"/>
      <c r="BZ993" s="29"/>
      <c r="CA993" s="29"/>
      <c r="CB993" s="29"/>
      <c r="CC993" s="29"/>
      <c r="CD993" s="29"/>
      <c r="CE993" s="29"/>
      <c r="CF993" s="29"/>
      <c r="CG993" s="29"/>
      <c r="CH993" s="29"/>
      <c r="CI993" s="29"/>
      <c r="CJ993" s="29"/>
      <c r="CK993" s="29"/>
      <c r="CL993" s="29"/>
      <c r="CM993" s="29"/>
      <c r="CN993" s="29"/>
      <c r="CO993" s="29"/>
      <c r="CP993" s="29"/>
      <c r="CQ993" s="29"/>
      <c r="CR993" s="29"/>
      <c r="CS993" s="29"/>
      <c r="CT993" s="29"/>
      <c r="CU993" s="29"/>
      <c r="CV993" s="29"/>
      <c r="CW993" s="29"/>
      <c r="CX993" s="29"/>
      <c r="CY993" s="29"/>
      <c r="CZ993" s="29"/>
      <c r="DA993" s="29"/>
      <c r="DB993" s="29"/>
      <c r="DC993" s="29"/>
      <c r="DD993" s="29"/>
      <c r="DE993" s="29"/>
      <c r="DF993" s="29"/>
      <c r="DG993" s="31"/>
      <c r="DH993" s="29"/>
      <c r="DI993" s="29"/>
    </row>
    <row r="994" spans="1:113" ht="15.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30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30"/>
      <c r="AE994" s="29"/>
      <c r="AF994" s="29"/>
      <c r="AG994" s="29"/>
      <c r="AH994" s="29"/>
      <c r="AI994" s="29"/>
      <c r="AJ994" s="29"/>
      <c r="AK994" s="29"/>
      <c r="AL994" s="29"/>
      <c r="AM994" s="29"/>
      <c r="AN994" s="29"/>
      <c r="AO994" s="30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G994" s="29"/>
      <c r="BH994" s="29"/>
      <c r="BI994" s="29"/>
      <c r="BJ994" s="29"/>
      <c r="BK994" s="29"/>
      <c r="BL994" s="29"/>
      <c r="BM994" s="29"/>
      <c r="BN994" s="29"/>
      <c r="BO994" s="29"/>
      <c r="BP994" s="29"/>
      <c r="BQ994" s="29"/>
      <c r="BR994" s="29"/>
      <c r="BS994" s="29"/>
      <c r="BT994" s="29"/>
      <c r="BU994" s="29"/>
      <c r="BV994" s="29"/>
      <c r="BW994" s="29"/>
      <c r="BX994" s="29"/>
      <c r="BY994" s="29"/>
      <c r="BZ994" s="29"/>
      <c r="CA994" s="29"/>
      <c r="CB994" s="29"/>
      <c r="CC994" s="29"/>
      <c r="CD994" s="29"/>
      <c r="CE994" s="29"/>
      <c r="CF994" s="29"/>
      <c r="CG994" s="29"/>
      <c r="CH994" s="29"/>
      <c r="CI994" s="29"/>
      <c r="CJ994" s="29"/>
      <c r="CK994" s="29"/>
      <c r="CL994" s="29"/>
      <c r="CM994" s="29"/>
      <c r="CN994" s="29"/>
      <c r="CO994" s="29"/>
      <c r="CP994" s="29"/>
      <c r="CQ994" s="29"/>
      <c r="CR994" s="29"/>
      <c r="CS994" s="29"/>
      <c r="CT994" s="29"/>
      <c r="CU994" s="29"/>
      <c r="CV994" s="29"/>
      <c r="CW994" s="29"/>
      <c r="CX994" s="29"/>
      <c r="CY994" s="29"/>
      <c r="CZ994" s="29"/>
      <c r="DA994" s="29"/>
      <c r="DB994" s="29"/>
      <c r="DC994" s="29"/>
      <c r="DD994" s="29"/>
      <c r="DE994" s="29"/>
      <c r="DF994" s="29"/>
      <c r="DG994" s="31"/>
      <c r="DH994" s="29"/>
      <c r="DI994" s="29"/>
    </row>
    <row r="995" spans="1:113" ht="15.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30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30"/>
      <c r="AE995" s="29"/>
      <c r="AF995" s="29"/>
      <c r="AG995" s="29"/>
      <c r="AH995" s="29"/>
      <c r="AI995" s="29"/>
      <c r="AJ995" s="29"/>
      <c r="AK995" s="29"/>
      <c r="AL995" s="29"/>
      <c r="AM995" s="29"/>
      <c r="AN995" s="29"/>
      <c r="AO995" s="30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G995" s="29"/>
      <c r="BH995" s="29"/>
      <c r="BI995" s="29"/>
      <c r="BJ995" s="29"/>
      <c r="BK995" s="29"/>
      <c r="BL995" s="29"/>
      <c r="BM995" s="29"/>
      <c r="BN995" s="29"/>
      <c r="BO995" s="29"/>
      <c r="BP995" s="29"/>
      <c r="BQ995" s="29"/>
      <c r="BR995" s="29"/>
      <c r="BS995" s="29"/>
      <c r="BT995" s="29"/>
      <c r="BU995" s="29"/>
      <c r="BV995" s="29"/>
      <c r="BW995" s="29"/>
      <c r="BX995" s="29"/>
      <c r="BY995" s="29"/>
      <c r="BZ995" s="29"/>
      <c r="CA995" s="29"/>
      <c r="CB995" s="29"/>
      <c r="CC995" s="29"/>
      <c r="CD995" s="29"/>
      <c r="CE995" s="29"/>
      <c r="CF995" s="29"/>
      <c r="CG995" s="29"/>
      <c r="CH995" s="29"/>
      <c r="CI995" s="29"/>
      <c r="CJ995" s="29"/>
      <c r="CK995" s="29"/>
      <c r="CL995" s="29"/>
      <c r="CM995" s="29"/>
      <c r="CN995" s="29"/>
      <c r="CO995" s="29"/>
      <c r="CP995" s="29"/>
      <c r="CQ995" s="29"/>
      <c r="CR995" s="29"/>
      <c r="CS995" s="29"/>
      <c r="CT995" s="29"/>
      <c r="CU995" s="29"/>
      <c r="CV995" s="29"/>
      <c r="CW995" s="29"/>
      <c r="CX995" s="29"/>
      <c r="CY995" s="29"/>
      <c r="CZ995" s="29"/>
      <c r="DA995" s="29"/>
      <c r="DB995" s="29"/>
      <c r="DC995" s="29"/>
      <c r="DD995" s="29"/>
      <c r="DE995" s="29"/>
      <c r="DF995" s="29"/>
      <c r="DG995" s="31"/>
      <c r="DH995" s="29"/>
      <c r="DI995" s="29"/>
    </row>
    <row r="996" spans="1:113" ht="15.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30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30"/>
      <c r="AE996" s="29"/>
      <c r="AF996" s="29"/>
      <c r="AG996" s="29"/>
      <c r="AH996" s="29"/>
      <c r="AI996" s="29"/>
      <c r="AJ996" s="29"/>
      <c r="AK996" s="29"/>
      <c r="AL996" s="29"/>
      <c r="AM996" s="29"/>
      <c r="AN996" s="29"/>
      <c r="AO996" s="30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G996" s="29"/>
      <c r="BH996" s="29"/>
      <c r="BI996" s="29"/>
      <c r="BJ996" s="29"/>
      <c r="BK996" s="29"/>
      <c r="BL996" s="29"/>
      <c r="BM996" s="29"/>
      <c r="BN996" s="29"/>
      <c r="BO996" s="29"/>
      <c r="BP996" s="29"/>
      <c r="BQ996" s="29"/>
      <c r="BR996" s="29"/>
      <c r="BS996" s="29"/>
      <c r="BT996" s="29"/>
      <c r="BU996" s="29"/>
      <c r="BV996" s="29"/>
      <c r="BW996" s="29"/>
      <c r="BX996" s="29"/>
      <c r="BY996" s="29"/>
      <c r="BZ996" s="29"/>
      <c r="CA996" s="29"/>
      <c r="CB996" s="29"/>
      <c r="CC996" s="29"/>
      <c r="CD996" s="29"/>
      <c r="CE996" s="29"/>
      <c r="CF996" s="29"/>
      <c r="CG996" s="29"/>
      <c r="CH996" s="29"/>
      <c r="CI996" s="29"/>
      <c r="CJ996" s="29"/>
      <c r="CK996" s="29"/>
      <c r="CL996" s="29"/>
      <c r="CM996" s="29"/>
      <c r="CN996" s="29"/>
      <c r="CO996" s="29"/>
      <c r="CP996" s="29"/>
      <c r="CQ996" s="29"/>
      <c r="CR996" s="29"/>
      <c r="CS996" s="29"/>
      <c r="CT996" s="29"/>
      <c r="CU996" s="29"/>
      <c r="CV996" s="29"/>
      <c r="CW996" s="29"/>
      <c r="CX996" s="29"/>
      <c r="CY996" s="29"/>
      <c r="CZ996" s="29"/>
      <c r="DA996" s="29"/>
      <c r="DB996" s="29"/>
      <c r="DC996" s="29"/>
      <c r="DD996" s="29"/>
      <c r="DE996" s="29"/>
      <c r="DF996" s="29"/>
      <c r="DG996" s="31"/>
      <c r="DH996" s="29"/>
      <c r="DI996" s="29"/>
    </row>
    <row r="997" spans="1:113" ht="15.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30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30"/>
      <c r="AE997" s="29"/>
      <c r="AF997" s="29"/>
      <c r="AG997" s="29"/>
      <c r="AH997" s="29"/>
      <c r="AI997" s="29"/>
      <c r="AJ997" s="29"/>
      <c r="AK997" s="29"/>
      <c r="AL997" s="29"/>
      <c r="AM997" s="29"/>
      <c r="AN997" s="29"/>
      <c r="AO997" s="30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G997" s="29"/>
      <c r="BH997" s="29"/>
      <c r="BI997" s="29"/>
      <c r="BJ997" s="29"/>
      <c r="BK997" s="29"/>
      <c r="BL997" s="29"/>
      <c r="BM997" s="29"/>
      <c r="BN997" s="29"/>
      <c r="BO997" s="29"/>
      <c r="BP997" s="29"/>
      <c r="BQ997" s="29"/>
      <c r="BR997" s="29"/>
      <c r="BS997" s="29"/>
      <c r="BT997" s="29"/>
      <c r="BU997" s="29"/>
      <c r="BV997" s="29"/>
      <c r="BW997" s="29"/>
      <c r="BX997" s="29"/>
      <c r="BY997" s="29"/>
      <c r="BZ997" s="29"/>
      <c r="CA997" s="29"/>
      <c r="CB997" s="29"/>
      <c r="CC997" s="29"/>
      <c r="CD997" s="29"/>
      <c r="CE997" s="29"/>
      <c r="CF997" s="29"/>
      <c r="CG997" s="29"/>
      <c r="CH997" s="29"/>
      <c r="CI997" s="29"/>
      <c r="CJ997" s="29"/>
      <c r="CK997" s="29"/>
      <c r="CL997" s="29"/>
      <c r="CM997" s="29"/>
      <c r="CN997" s="29"/>
      <c r="CO997" s="29"/>
      <c r="CP997" s="29"/>
      <c r="CQ997" s="29"/>
      <c r="CR997" s="29"/>
      <c r="CS997" s="29"/>
      <c r="CT997" s="29"/>
      <c r="CU997" s="29"/>
      <c r="CV997" s="29"/>
      <c r="CW997" s="29"/>
      <c r="CX997" s="29"/>
      <c r="CY997" s="29"/>
      <c r="CZ997" s="29"/>
      <c r="DA997" s="29"/>
      <c r="DB997" s="29"/>
      <c r="DC997" s="29"/>
      <c r="DD997" s="29"/>
      <c r="DE997" s="29"/>
      <c r="DF997" s="29"/>
      <c r="DG997" s="31"/>
      <c r="DH997" s="29"/>
      <c r="DI997" s="29"/>
    </row>
    <row r="998" spans="1:113" ht="15.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30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30"/>
      <c r="AE998" s="29"/>
      <c r="AF998" s="29"/>
      <c r="AG998" s="29"/>
      <c r="AH998" s="29"/>
      <c r="AI998" s="29"/>
      <c r="AJ998" s="29"/>
      <c r="AK998" s="29"/>
      <c r="AL998" s="29"/>
      <c r="AM998" s="29"/>
      <c r="AN998" s="29"/>
      <c r="AO998" s="30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G998" s="29"/>
      <c r="BH998" s="29"/>
      <c r="BI998" s="29"/>
      <c r="BJ998" s="29"/>
      <c r="BK998" s="29"/>
      <c r="BL998" s="29"/>
      <c r="BM998" s="29"/>
      <c r="BN998" s="29"/>
      <c r="BO998" s="29"/>
      <c r="BP998" s="29"/>
      <c r="BQ998" s="29"/>
      <c r="BR998" s="29"/>
      <c r="BS998" s="29"/>
      <c r="BT998" s="29"/>
      <c r="BU998" s="29"/>
      <c r="BV998" s="29"/>
      <c r="BW998" s="29"/>
      <c r="BX998" s="29"/>
      <c r="BY998" s="29"/>
      <c r="BZ998" s="29"/>
      <c r="CA998" s="29"/>
      <c r="CB998" s="29"/>
      <c r="CC998" s="29"/>
      <c r="CD998" s="29"/>
      <c r="CE998" s="29"/>
      <c r="CF998" s="29"/>
      <c r="CG998" s="29"/>
      <c r="CH998" s="29"/>
      <c r="CI998" s="29"/>
      <c r="CJ998" s="29"/>
      <c r="CK998" s="29"/>
      <c r="CL998" s="29"/>
      <c r="CM998" s="29"/>
      <c r="CN998" s="29"/>
      <c r="CO998" s="29"/>
      <c r="CP998" s="29"/>
      <c r="CQ998" s="29"/>
      <c r="CR998" s="29"/>
      <c r="CS998" s="29"/>
      <c r="CT998" s="29"/>
      <c r="CU998" s="29"/>
      <c r="CV998" s="29"/>
      <c r="CW998" s="29"/>
      <c r="CX998" s="29"/>
      <c r="CY998" s="29"/>
      <c r="CZ998" s="29"/>
      <c r="DA998" s="29"/>
      <c r="DB998" s="29"/>
      <c r="DC998" s="29"/>
      <c r="DD998" s="29"/>
      <c r="DE998" s="29"/>
      <c r="DF998" s="29"/>
      <c r="DG998" s="31"/>
      <c r="DH998" s="29"/>
      <c r="DI998" s="29"/>
    </row>
    <row r="999" spans="1:113" ht="15.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30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30"/>
      <c r="AE999" s="29"/>
      <c r="AF999" s="29"/>
      <c r="AG999" s="29"/>
      <c r="AH999" s="29"/>
      <c r="AI999" s="29"/>
      <c r="AJ999" s="29"/>
      <c r="AK999" s="29"/>
      <c r="AL999" s="29"/>
      <c r="AM999" s="29"/>
      <c r="AN999" s="29"/>
      <c r="AO999" s="30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G999" s="29"/>
      <c r="BH999" s="29"/>
      <c r="BI999" s="29"/>
      <c r="BJ999" s="29"/>
      <c r="BK999" s="29"/>
      <c r="BL999" s="29"/>
      <c r="BM999" s="29"/>
      <c r="BN999" s="29"/>
      <c r="BO999" s="29"/>
      <c r="BP999" s="29"/>
      <c r="BQ999" s="29"/>
      <c r="BR999" s="29"/>
      <c r="BS999" s="29"/>
      <c r="BT999" s="29"/>
      <c r="BU999" s="29"/>
      <c r="BV999" s="29"/>
      <c r="BW999" s="29"/>
      <c r="BX999" s="29"/>
      <c r="BY999" s="29"/>
      <c r="BZ999" s="29"/>
      <c r="CA999" s="29"/>
      <c r="CB999" s="29"/>
      <c r="CC999" s="29"/>
      <c r="CD999" s="29"/>
      <c r="CE999" s="29"/>
      <c r="CF999" s="29"/>
      <c r="CG999" s="29"/>
      <c r="CH999" s="29"/>
      <c r="CI999" s="29"/>
      <c r="CJ999" s="29"/>
      <c r="CK999" s="29"/>
      <c r="CL999" s="29"/>
      <c r="CM999" s="29"/>
      <c r="CN999" s="29"/>
      <c r="CO999" s="29"/>
      <c r="CP999" s="29"/>
      <c r="CQ999" s="29"/>
      <c r="CR999" s="29"/>
      <c r="CS999" s="29"/>
      <c r="CT999" s="29"/>
      <c r="CU999" s="29"/>
      <c r="CV999" s="29"/>
      <c r="CW999" s="29"/>
      <c r="CX999" s="29"/>
      <c r="CY999" s="29"/>
      <c r="CZ999" s="29"/>
      <c r="DA999" s="29"/>
      <c r="DB999" s="29"/>
      <c r="DC999" s="29"/>
      <c r="DD999" s="29"/>
      <c r="DE999" s="29"/>
      <c r="DF999" s="29"/>
      <c r="DG999" s="31"/>
      <c r="DH999" s="29"/>
      <c r="DI999" s="29"/>
    </row>
    <row r="1000" spans="1:113" ht="15.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30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30"/>
      <c r="AE1000" s="29"/>
      <c r="AF1000" s="29"/>
      <c r="AG1000" s="29"/>
      <c r="AH1000" s="29"/>
      <c r="AI1000" s="29"/>
      <c r="AJ1000" s="29"/>
      <c r="AK1000" s="29"/>
      <c r="AL1000" s="29"/>
      <c r="AM1000" s="29"/>
      <c r="AN1000" s="29"/>
      <c r="AO1000" s="30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G1000" s="29"/>
      <c r="BH1000" s="29"/>
      <c r="BI1000" s="29"/>
      <c r="BJ1000" s="29"/>
      <c r="BK1000" s="29"/>
      <c r="BL1000" s="29"/>
      <c r="BM1000" s="29"/>
      <c r="BN1000" s="29"/>
      <c r="BO1000" s="29"/>
      <c r="BP1000" s="29"/>
      <c r="BQ1000" s="29"/>
      <c r="BR1000" s="29"/>
      <c r="BS1000" s="29"/>
      <c r="BT1000" s="29"/>
      <c r="BU1000" s="29"/>
      <c r="BV1000" s="29"/>
      <c r="BW1000" s="29"/>
      <c r="BX1000" s="29"/>
      <c r="BY1000" s="29"/>
      <c r="BZ1000" s="29"/>
      <c r="CA1000" s="29"/>
      <c r="CB1000" s="29"/>
      <c r="CC1000" s="29"/>
      <c r="CD1000" s="29"/>
      <c r="CE1000" s="29"/>
      <c r="CF1000" s="29"/>
      <c r="CG1000" s="29"/>
      <c r="CH1000" s="29"/>
      <c r="CI1000" s="29"/>
      <c r="CJ1000" s="29"/>
      <c r="CK1000" s="29"/>
      <c r="CL1000" s="29"/>
      <c r="CM1000" s="29"/>
      <c r="CN1000" s="29"/>
      <c r="CO1000" s="29"/>
      <c r="CP1000" s="29"/>
      <c r="CQ1000" s="29"/>
      <c r="CR1000" s="29"/>
      <c r="CS1000" s="29"/>
      <c r="CT1000" s="29"/>
      <c r="CU1000" s="29"/>
      <c r="CV1000" s="29"/>
      <c r="CW1000" s="29"/>
      <c r="CX1000" s="29"/>
      <c r="CY1000" s="29"/>
      <c r="CZ1000" s="29"/>
      <c r="DA1000" s="29"/>
      <c r="DB1000" s="29"/>
      <c r="DC1000" s="29"/>
      <c r="DD1000" s="29"/>
      <c r="DE1000" s="29"/>
      <c r="DF1000" s="29"/>
      <c r="DG1000" s="31"/>
      <c r="DH1000" s="29"/>
      <c r="DI1000" s="29"/>
    </row>
  </sheetData>
  <mergeCells count="20">
    <mergeCell ref="AR1:BB1"/>
    <mergeCell ref="BC1:BM1"/>
    <mergeCell ref="BO1:BY1"/>
    <mergeCell ref="CA1:CK1"/>
    <mergeCell ref="CW1:CW2"/>
    <mergeCell ref="DI1:DI2"/>
    <mergeCell ref="CX1:DH1"/>
    <mergeCell ref="A1:A2"/>
    <mergeCell ref="B1:D2"/>
    <mergeCell ref="E1:E2"/>
    <mergeCell ref="G1:G2"/>
    <mergeCell ref="H1:H2"/>
    <mergeCell ref="I1:S1"/>
    <mergeCell ref="T1:T2"/>
    <mergeCell ref="CL1:CV1"/>
    <mergeCell ref="U1:AE1"/>
    <mergeCell ref="AQ1:AQ2"/>
    <mergeCell ref="BN1:BN2"/>
    <mergeCell ref="BZ1:BZ2"/>
    <mergeCell ref="AF1:AP1"/>
  </mergeCells>
  <pageMargins left="0.7" right="0.7" top="0.75" bottom="0.75" header="0" footer="0"/>
  <pageSetup paperSize="9"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95A85-D03A-45BE-9D3D-8674F4604CC5}">
  <sheetPr>
    <tabColor rgb="FFFFFF00"/>
    <pageSetUpPr fitToPage="1"/>
  </sheetPr>
  <dimension ref="A1:T1002"/>
  <sheetViews>
    <sheetView tabSelected="1" view="pageBreakPreview" zoomScale="44" zoomScaleNormal="100" workbookViewId="0">
      <selection activeCell="G10" sqref="G10"/>
    </sheetView>
  </sheetViews>
  <sheetFormatPr defaultColWidth="12.6328125" defaultRowHeight="15.75" customHeight="1"/>
  <cols>
    <col min="1" max="1" width="7.453125" customWidth="1"/>
    <col min="2" max="2" width="6.08984375" customWidth="1"/>
    <col min="3" max="3" width="5.81640625" customWidth="1"/>
    <col min="4" max="4" width="4.81640625" customWidth="1"/>
    <col min="5" max="5" width="61.08984375" customWidth="1"/>
    <col min="6" max="6" width="12" customWidth="1"/>
    <col min="7" max="7" width="8.7265625" customWidth="1"/>
    <col min="8" max="17" width="8" customWidth="1"/>
    <col min="18" max="18" width="8" style="122" customWidth="1"/>
    <col min="19" max="20" width="9.453125" customWidth="1"/>
  </cols>
  <sheetData>
    <row r="1" spans="1:20" ht="15.75" customHeight="1">
      <c r="A1" s="123" t="s">
        <v>264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3" spans="1:20" ht="31.5" customHeight="1">
      <c r="A3" s="86" t="s">
        <v>0</v>
      </c>
      <c r="B3" s="87" t="s">
        <v>1</v>
      </c>
      <c r="C3" s="88"/>
      <c r="D3" s="89"/>
      <c r="E3" s="86" t="s">
        <v>2</v>
      </c>
      <c r="F3" s="1" t="s">
        <v>3</v>
      </c>
      <c r="G3" s="83" t="s">
        <v>4</v>
      </c>
      <c r="H3" s="83" t="s">
        <v>5</v>
      </c>
      <c r="I3" s="80" t="s">
        <v>15</v>
      </c>
      <c r="J3" s="81"/>
      <c r="K3" s="81"/>
      <c r="L3" s="81"/>
      <c r="M3" s="81"/>
      <c r="N3" s="81"/>
      <c r="O3" s="81"/>
      <c r="P3" s="81"/>
      <c r="Q3" s="81"/>
      <c r="R3" s="81"/>
      <c r="S3" s="82"/>
      <c r="T3" s="83" t="s">
        <v>7</v>
      </c>
    </row>
    <row r="4" spans="1:20" ht="15.5">
      <c r="A4" s="84"/>
      <c r="B4" s="90"/>
      <c r="C4" s="91"/>
      <c r="D4" s="92"/>
      <c r="E4" s="84"/>
      <c r="F4" s="1" t="s">
        <v>16</v>
      </c>
      <c r="G4" s="84"/>
      <c r="H4" s="84"/>
      <c r="I4" s="5" t="s">
        <v>17</v>
      </c>
      <c r="J4" s="2">
        <v>2016</v>
      </c>
      <c r="K4" s="3">
        <v>2017</v>
      </c>
      <c r="L4" s="4">
        <v>2018</v>
      </c>
      <c r="M4" s="4">
        <v>2019</v>
      </c>
      <c r="N4" s="4">
        <v>2020</v>
      </c>
      <c r="O4" s="4">
        <v>2021</v>
      </c>
      <c r="P4" s="4">
        <v>2022</v>
      </c>
      <c r="Q4" s="4">
        <v>2023</v>
      </c>
      <c r="R4" s="119">
        <v>2024</v>
      </c>
      <c r="S4" s="5">
        <v>2025</v>
      </c>
      <c r="T4" s="84"/>
    </row>
    <row r="5" spans="1:20" ht="16.5">
      <c r="A5" s="9">
        <v>1</v>
      </c>
      <c r="B5" s="9" t="s">
        <v>19</v>
      </c>
      <c r="C5" s="9"/>
      <c r="D5" s="9"/>
      <c r="E5" s="10" t="s">
        <v>20</v>
      </c>
      <c r="F5" s="11">
        <v>36.299999999999997</v>
      </c>
      <c r="G5" s="9" t="s">
        <v>21</v>
      </c>
      <c r="H5" s="12" t="s">
        <v>22</v>
      </c>
      <c r="I5" s="13">
        <v>4</v>
      </c>
      <c r="J5" s="13"/>
      <c r="K5" s="13"/>
      <c r="L5" s="13"/>
      <c r="M5" s="13"/>
      <c r="N5" s="13"/>
      <c r="O5" s="13"/>
      <c r="P5" s="13"/>
      <c r="Q5" s="13"/>
      <c r="R5" s="120"/>
      <c r="S5" s="13"/>
      <c r="T5" s="13">
        <f t="shared" ref="T5:T107" si="0">SUM(J5:R5)-I5</f>
        <v>-4</v>
      </c>
    </row>
    <row r="6" spans="1:20" ht="15.5">
      <c r="A6" s="9">
        <v>2</v>
      </c>
      <c r="B6" s="9" t="s">
        <v>23</v>
      </c>
      <c r="C6" s="9"/>
      <c r="D6" s="9"/>
      <c r="E6" s="13" t="s">
        <v>24</v>
      </c>
      <c r="F6" s="11">
        <v>49.8</v>
      </c>
      <c r="G6" s="9" t="s">
        <v>21</v>
      </c>
      <c r="H6" s="12" t="s">
        <v>22</v>
      </c>
      <c r="I6" s="13">
        <v>6</v>
      </c>
      <c r="J6" s="13"/>
      <c r="K6" s="13"/>
      <c r="L6" s="13"/>
      <c r="M6" s="13"/>
      <c r="N6" s="13"/>
      <c r="O6" s="13"/>
      <c r="P6" s="13"/>
      <c r="Q6" s="13"/>
      <c r="R6" s="120"/>
      <c r="S6" s="13"/>
      <c r="T6" s="13">
        <f t="shared" si="0"/>
        <v>-6</v>
      </c>
    </row>
    <row r="7" spans="1:20" ht="16.5">
      <c r="A7" s="9">
        <v>3</v>
      </c>
      <c r="B7" s="9" t="s">
        <v>25</v>
      </c>
      <c r="C7" s="9"/>
      <c r="D7" s="9"/>
      <c r="E7" s="10" t="s">
        <v>26</v>
      </c>
      <c r="F7" s="11">
        <v>48.9</v>
      </c>
      <c r="G7" s="9" t="s">
        <v>21</v>
      </c>
      <c r="H7" s="12" t="s">
        <v>22</v>
      </c>
      <c r="I7" s="13">
        <v>6</v>
      </c>
      <c r="J7" s="13"/>
      <c r="K7" s="13"/>
      <c r="L7" s="13"/>
      <c r="M7" s="13"/>
      <c r="N7" s="13"/>
      <c r="O7" s="13"/>
      <c r="P7" s="13"/>
      <c r="Q7" s="13"/>
      <c r="R7" s="120"/>
      <c r="S7" s="13"/>
      <c r="T7" s="13">
        <f t="shared" si="0"/>
        <v>-6</v>
      </c>
    </row>
    <row r="8" spans="1:20" ht="15.5">
      <c r="A8" s="9">
        <v>4</v>
      </c>
      <c r="B8" s="9" t="s">
        <v>27</v>
      </c>
      <c r="C8" s="9"/>
      <c r="D8" s="9"/>
      <c r="E8" s="13" t="s">
        <v>28</v>
      </c>
      <c r="F8" s="11">
        <v>49.6</v>
      </c>
      <c r="G8" s="9" t="s">
        <v>21</v>
      </c>
      <c r="H8" s="12" t="s">
        <v>22</v>
      </c>
      <c r="I8" s="13">
        <v>8</v>
      </c>
      <c r="J8" s="13"/>
      <c r="K8" s="13"/>
      <c r="L8" s="13"/>
      <c r="M8" s="13"/>
      <c r="N8" s="13"/>
      <c r="O8" s="13">
        <v>2</v>
      </c>
      <c r="P8" s="13"/>
      <c r="Q8" s="13"/>
      <c r="R8" s="120"/>
      <c r="S8" s="13"/>
      <c r="T8" s="13">
        <f t="shared" si="0"/>
        <v>-6</v>
      </c>
    </row>
    <row r="9" spans="1:20" ht="15.5">
      <c r="A9" s="9">
        <v>5</v>
      </c>
      <c r="B9" s="9" t="s">
        <v>29</v>
      </c>
      <c r="C9" s="9"/>
      <c r="D9" s="9"/>
      <c r="E9" s="13" t="s">
        <v>30</v>
      </c>
      <c r="F9" s="11">
        <v>49</v>
      </c>
      <c r="G9" s="9" t="s">
        <v>21</v>
      </c>
      <c r="H9" s="12" t="s">
        <v>22</v>
      </c>
      <c r="I9" s="13">
        <v>2</v>
      </c>
      <c r="J9" s="13"/>
      <c r="K9" s="13"/>
      <c r="L9" s="13"/>
      <c r="M9" s="13"/>
      <c r="N9" s="13"/>
      <c r="O9" s="13"/>
      <c r="P9" s="13"/>
      <c r="Q9" s="13"/>
      <c r="R9" s="120"/>
      <c r="S9" s="13"/>
      <c r="T9" s="13">
        <f t="shared" si="0"/>
        <v>-2</v>
      </c>
    </row>
    <row r="10" spans="1:20" ht="15.5">
      <c r="A10" s="9">
        <v>6</v>
      </c>
      <c r="B10" s="9" t="s">
        <v>31</v>
      </c>
      <c r="C10" s="9"/>
      <c r="D10" s="9"/>
      <c r="E10" s="13" t="s">
        <v>32</v>
      </c>
      <c r="F10" s="11">
        <v>20.399999999999999</v>
      </c>
      <c r="G10" s="9" t="s">
        <v>21</v>
      </c>
      <c r="H10" s="12" t="s">
        <v>22</v>
      </c>
      <c r="I10" s="13">
        <v>6</v>
      </c>
      <c r="J10" s="13"/>
      <c r="K10" s="13"/>
      <c r="L10" s="13"/>
      <c r="M10" s="13"/>
      <c r="N10" s="13"/>
      <c r="O10" s="13"/>
      <c r="P10" s="13"/>
      <c r="Q10" s="13"/>
      <c r="R10" s="120"/>
      <c r="S10" s="13"/>
      <c r="T10" s="13">
        <f t="shared" si="0"/>
        <v>-6</v>
      </c>
    </row>
    <row r="11" spans="1:20" ht="15.5">
      <c r="A11" s="9">
        <v>7</v>
      </c>
      <c r="B11" s="9" t="s">
        <v>33</v>
      </c>
      <c r="C11" s="9"/>
      <c r="D11" s="9"/>
      <c r="E11" s="13" t="s">
        <v>34</v>
      </c>
      <c r="F11" s="11">
        <v>37.299999999999997</v>
      </c>
      <c r="G11" s="9" t="s">
        <v>21</v>
      </c>
      <c r="H11" s="12" t="s">
        <v>22</v>
      </c>
      <c r="I11" s="13">
        <v>6</v>
      </c>
      <c r="J11" s="13"/>
      <c r="K11" s="13"/>
      <c r="L11" s="13"/>
      <c r="M11" s="13"/>
      <c r="N11" s="13"/>
      <c r="O11" s="13"/>
      <c r="P11" s="13"/>
      <c r="Q11" s="13"/>
      <c r="R11" s="120"/>
      <c r="S11" s="13"/>
      <c r="T11" s="13">
        <f t="shared" si="0"/>
        <v>-6</v>
      </c>
    </row>
    <row r="12" spans="1:20" ht="15.5">
      <c r="A12" s="9">
        <v>8</v>
      </c>
      <c r="B12" s="9" t="s">
        <v>33</v>
      </c>
      <c r="C12" s="9">
        <v>11</v>
      </c>
      <c r="D12" s="9" t="s">
        <v>35</v>
      </c>
      <c r="E12" s="13" t="s">
        <v>36</v>
      </c>
      <c r="F12" s="11">
        <v>8.6</v>
      </c>
      <c r="G12" s="9" t="s">
        <v>21</v>
      </c>
      <c r="H12" s="12" t="s">
        <v>22</v>
      </c>
      <c r="I12" s="13">
        <v>4</v>
      </c>
      <c r="J12" s="13"/>
      <c r="K12" s="13"/>
      <c r="L12" s="13"/>
      <c r="M12" s="13"/>
      <c r="N12" s="13"/>
      <c r="O12" s="13"/>
      <c r="P12" s="13"/>
      <c r="Q12" s="13"/>
      <c r="R12" s="120"/>
      <c r="S12" s="13"/>
      <c r="T12" s="13">
        <f t="shared" si="0"/>
        <v>-4</v>
      </c>
    </row>
    <row r="13" spans="1:20" ht="15.5">
      <c r="A13" s="9">
        <v>9</v>
      </c>
      <c r="B13" s="9" t="s">
        <v>33</v>
      </c>
      <c r="C13" s="9">
        <v>12</v>
      </c>
      <c r="D13" s="9" t="s">
        <v>35</v>
      </c>
      <c r="E13" s="13" t="s">
        <v>37</v>
      </c>
      <c r="F13" s="11">
        <v>2.2999999999999998</v>
      </c>
      <c r="G13" s="9" t="s">
        <v>21</v>
      </c>
      <c r="H13" s="12" t="s">
        <v>22</v>
      </c>
      <c r="I13" s="13">
        <v>6</v>
      </c>
      <c r="J13" s="13"/>
      <c r="K13" s="13"/>
      <c r="L13" s="13"/>
      <c r="M13" s="13"/>
      <c r="N13" s="13"/>
      <c r="O13" s="13"/>
      <c r="P13" s="13"/>
      <c r="Q13" s="13"/>
      <c r="R13" s="120"/>
      <c r="S13" s="13"/>
      <c r="T13" s="13">
        <f t="shared" si="0"/>
        <v>-6</v>
      </c>
    </row>
    <row r="14" spans="1:20" ht="15.5">
      <c r="A14" s="9">
        <v>10</v>
      </c>
      <c r="B14" s="9" t="s">
        <v>33</v>
      </c>
      <c r="C14" s="9">
        <v>13</v>
      </c>
      <c r="D14" s="9" t="s">
        <v>35</v>
      </c>
      <c r="E14" s="13" t="s">
        <v>38</v>
      </c>
      <c r="F14" s="11">
        <v>0.7</v>
      </c>
      <c r="G14" s="9" t="s">
        <v>21</v>
      </c>
      <c r="H14" s="12" t="s">
        <v>22</v>
      </c>
      <c r="I14" s="13">
        <v>2</v>
      </c>
      <c r="J14" s="13"/>
      <c r="K14" s="13"/>
      <c r="L14" s="13"/>
      <c r="M14" s="13"/>
      <c r="N14" s="13"/>
      <c r="O14" s="13"/>
      <c r="P14" s="13"/>
      <c r="Q14" s="13"/>
      <c r="R14" s="120"/>
      <c r="S14" s="13"/>
      <c r="T14" s="13">
        <f t="shared" si="0"/>
        <v>-2</v>
      </c>
    </row>
    <row r="15" spans="1:20" ht="15.5">
      <c r="A15" s="9">
        <v>11</v>
      </c>
      <c r="B15" s="9" t="s">
        <v>33</v>
      </c>
      <c r="C15" s="9">
        <v>14</v>
      </c>
      <c r="D15" s="9" t="s">
        <v>35</v>
      </c>
      <c r="E15" s="13" t="s">
        <v>39</v>
      </c>
      <c r="F15" s="11">
        <v>0.4</v>
      </c>
      <c r="G15" s="9" t="s">
        <v>21</v>
      </c>
      <c r="H15" s="12" t="s">
        <v>22</v>
      </c>
      <c r="I15" s="13">
        <v>1</v>
      </c>
      <c r="J15" s="13"/>
      <c r="K15" s="13"/>
      <c r="L15" s="13"/>
      <c r="M15" s="13"/>
      <c r="N15" s="13"/>
      <c r="O15" s="13"/>
      <c r="P15" s="13"/>
      <c r="Q15" s="13"/>
      <c r="R15" s="120"/>
      <c r="S15" s="13"/>
      <c r="T15" s="13">
        <f t="shared" si="0"/>
        <v>-1</v>
      </c>
    </row>
    <row r="16" spans="1:20" ht="15.5">
      <c r="A16" s="9">
        <v>12</v>
      </c>
      <c r="B16" s="9" t="s">
        <v>40</v>
      </c>
      <c r="C16" s="9"/>
      <c r="D16" s="9"/>
      <c r="E16" s="13" t="s">
        <v>41</v>
      </c>
      <c r="F16" s="11">
        <v>34</v>
      </c>
      <c r="G16" s="9" t="s">
        <v>21</v>
      </c>
      <c r="H16" s="12" t="s">
        <v>22</v>
      </c>
      <c r="I16" s="13">
        <v>4</v>
      </c>
      <c r="J16" s="13"/>
      <c r="K16" s="13"/>
      <c r="L16" s="13"/>
      <c r="M16" s="13"/>
      <c r="N16" s="13"/>
      <c r="O16" s="13"/>
      <c r="P16" s="13"/>
      <c r="Q16" s="13"/>
      <c r="R16" s="120"/>
      <c r="S16" s="13"/>
      <c r="T16" s="13">
        <f t="shared" si="0"/>
        <v>-4</v>
      </c>
    </row>
    <row r="17" spans="1:20" ht="15.5">
      <c r="A17" s="9">
        <v>13</v>
      </c>
      <c r="B17" s="9" t="s">
        <v>40</v>
      </c>
      <c r="C17" s="9">
        <v>11</v>
      </c>
      <c r="D17" s="9" t="s">
        <v>35</v>
      </c>
      <c r="E17" s="13" t="s">
        <v>42</v>
      </c>
      <c r="F17" s="11">
        <v>0.9</v>
      </c>
      <c r="G17" s="9" t="s">
        <v>21</v>
      </c>
      <c r="H17" s="12" t="s">
        <v>22</v>
      </c>
      <c r="I17" s="13">
        <v>2</v>
      </c>
      <c r="J17" s="13"/>
      <c r="K17" s="13"/>
      <c r="L17" s="13"/>
      <c r="M17" s="13"/>
      <c r="N17" s="13"/>
      <c r="O17" s="13"/>
      <c r="P17" s="13"/>
      <c r="Q17" s="13"/>
      <c r="R17" s="120"/>
      <c r="S17" s="13"/>
      <c r="T17" s="13">
        <f t="shared" si="0"/>
        <v>-2</v>
      </c>
    </row>
    <row r="18" spans="1:20" ht="15.5">
      <c r="A18" s="9">
        <v>14</v>
      </c>
      <c r="B18" s="9" t="s">
        <v>40</v>
      </c>
      <c r="C18" s="9">
        <v>12</v>
      </c>
      <c r="D18" s="9" t="s">
        <v>35</v>
      </c>
      <c r="E18" s="13" t="s">
        <v>43</v>
      </c>
      <c r="F18" s="11">
        <v>0.9</v>
      </c>
      <c r="G18" s="9" t="s">
        <v>21</v>
      </c>
      <c r="H18" s="12" t="s">
        <v>22</v>
      </c>
      <c r="I18" s="13">
        <v>2</v>
      </c>
      <c r="J18" s="13"/>
      <c r="K18" s="13"/>
      <c r="L18" s="13"/>
      <c r="M18" s="13"/>
      <c r="N18" s="13"/>
      <c r="O18" s="13"/>
      <c r="P18" s="13"/>
      <c r="Q18" s="13"/>
      <c r="R18" s="120"/>
      <c r="S18" s="13"/>
      <c r="T18" s="13">
        <f t="shared" si="0"/>
        <v>-2</v>
      </c>
    </row>
    <row r="19" spans="1:20" ht="15.5">
      <c r="A19" s="9">
        <v>15</v>
      </c>
      <c r="B19" s="9" t="s">
        <v>40</v>
      </c>
      <c r="C19" s="9">
        <v>13</v>
      </c>
      <c r="D19" s="9" t="s">
        <v>35</v>
      </c>
      <c r="E19" s="13" t="s">
        <v>44</v>
      </c>
      <c r="F19" s="11">
        <v>1.2</v>
      </c>
      <c r="G19" s="9" t="s">
        <v>21</v>
      </c>
      <c r="H19" s="12" t="s">
        <v>22</v>
      </c>
      <c r="I19" s="13">
        <v>2</v>
      </c>
      <c r="J19" s="13"/>
      <c r="K19" s="13"/>
      <c r="L19" s="13"/>
      <c r="M19" s="13"/>
      <c r="N19" s="13"/>
      <c r="O19" s="13"/>
      <c r="P19" s="13"/>
      <c r="Q19" s="13"/>
      <c r="R19" s="120"/>
      <c r="S19" s="13"/>
      <c r="T19" s="13">
        <f t="shared" si="0"/>
        <v>-2</v>
      </c>
    </row>
    <row r="20" spans="1:20" ht="15.5">
      <c r="A20" s="9">
        <v>16</v>
      </c>
      <c r="B20" s="9" t="s">
        <v>40</v>
      </c>
      <c r="C20" s="9">
        <v>14</v>
      </c>
      <c r="D20" s="9" t="s">
        <v>35</v>
      </c>
      <c r="E20" s="13" t="s">
        <v>45</v>
      </c>
      <c r="F20" s="11">
        <v>2.2999999999999998</v>
      </c>
      <c r="G20" s="9" t="s">
        <v>21</v>
      </c>
      <c r="H20" s="12" t="s">
        <v>22</v>
      </c>
      <c r="I20" s="13">
        <v>2</v>
      </c>
      <c r="J20" s="13"/>
      <c r="K20" s="13"/>
      <c r="L20" s="13"/>
      <c r="M20" s="13"/>
      <c r="N20" s="13"/>
      <c r="O20" s="13"/>
      <c r="P20" s="13"/>
      <c r="Q20" s="13"/>
      <c r="R20" s="120"/>
      <c r="S20" s="13"/>
      <c r="T20" s="13">
        <f t="shared" si="0"/>
        <v>-2</v>
      </c>
    </row>
    <row r="21" spans="1:20" ht="15.5">
      <c r="A21" s="9">
        <v>17</v>
      </c>
      <c r="B21" s="9" t="s">
        <v>40</v>
      </c>
      <c r="C21" s="9">
        <v>15</v>
      </c>
      <c r="D21" s="9" t="s">
        <v>35</v>
      </c>
      <c r="E21" s="13" t="s">
        <v>46</v>
      </c>
      <c r="F21" s="11">
        <v>1.1000000000000001</v>
      </c>
      <c r="G21" s="9" t="s">
        <v>21</v>
      </c>
      <c r="H21" s="12" t="s">
        <v>22</v>
      </c>
      <c r="I21" s="13">
        <v>2</v>
      </c>
      <c r="J21" s="13"/>
      <c r="K21" s="13"/>
      <c r="L21" s="13"/>
      <c r="M21" s="13"/>
      <c r="N21" s="13"/>
      <c r="O21" s="13"/>
      <c r="P21" s="13"/>
      <c r="Q21" s="13"/>
      <c r="R21" s="120"/>
      <c r="S21" s="13"/>
      <c r="T21" s="13">
        <f t="shared" si="0"/>
        <v>-2</v>
      </c>
    </row>
    <row r="22" spans="1:20" ht="15.5">
      <c r="A22" s="9">
        <v>18</v>
      </c>
      <c r="B22" s="9" t="s">
        <v>47</v>
      </c>
      <c r="C22" s="9"/>
      <c r="D22" s="9"/>
      <c r="E22" s="13" t="s">
        <v>48</v>
      </c>
      <c r="F22" s="11">
        <v>39.1</v>
      </c>
      <c r="G22" s="9" t="s">
        <v>21</v>
      </c>
      <c r="H22" s="12" t="s">
        <v>49</v>
      </c>
      <c r="I22" s="13">
        <v>4</v>
      </c>
      <c r="J22" s="13"/>
      <c r="K22" s="13"/>
      <c r="L22" s="13"/>
      <c r="M22" s="13"/>
      <c r="N22" s="13"/>
      <c r="O22" s="13"/>
      <c r="P22" s="13"/>
      <c r="Q22" s="13"/>
      <c r="R22" s="120"/>
      <c r="S22" s="13"/>
      <c r="T22" s="13">
        <f t="shared" si="0"/>
        <v>-4</v>
      </c>
    </row>
    <row r="23" spans="1:20" ht="15.5">
      <c r="A23" s="9">
        <v>19</v>
      </c>
      <c r="B23" s="9" t="s">
        <v>50</v>
      </c>
      <c r="C23" s="9"/>
      <c r="D23" s="9"/>
      <c r="E23" s="13" t="s">
        <v>51</v>
      </c>
      <c r="F23" s="11">
        <v>55.7</v>
      </c>
      <c r="G23" s="9" t="s">
        <v>21</v>
      </c>
      <c r="H23" s="12" t="s">
        <v>22</v>
      </c>
      <c r="I23" s="13">
        <v>6</v>
      </c>
      <c r="J23" s="13"/>
      <c r="K23" s="13"/>
      <c r="L23" s="13"/>
      <c r="M23" s="13"/>
      <c r="N23" s="13"/>
      <c r="O23" s="13"/>
      <c r="P23" s="13"/>
      <c r="Q23" s="13"/>
      <c r="R23" s="120"/>
      <c r="S23" s="13"/>
      <c r="T23" s="13">
        <f t="shared" si="0"/>
        <v>-6</v>
      </c>
    </row>
    <row r="24" spans="1:20" ht="15.5">
      <c r="A24" s="9">
        <v>20</v>
      </c>
      <c r="B24" s="9" t="s">
        <v>52</v>
      </c>
      <c r="C24" s="25"/>
      <c r="D24" s="25"/>
      <c r="E24" s="13" t="s">
        <v>53</v>
      </c>
      <c r="F24" s="11">
        <v>36.1</v>
      </c>
      <c r="G24" s="9" t="s">
        <v>21</v>
      </c>
      <c r="H24" s="9" t="s">
        <v>22</v>
      </c>
      <c r="I24" s="13">
        <v>4</v>
      </c>
      <c r="J24" s="13"/>
      <c r="K24" s="13"/>
      <c r="L24" s="13"/>
      <c r="M24" s="13"/>
      <c r="N24" s="13"/>
      <c r="O24" s="13"/>
      <c r="P24" s="13"/>
      <c r="Q24" s="13"/>
      <c r="R24" s="120"/>
      <c r="S24" s="13"/>
      <c r="T24" s="13">
        <f t="shared" si="0"/>
        <v>-4</v>
      </c>
    </row>
    <row r="25" spans="1:20" ht="15.5">
      <c r="A25" s="9">
        <v>21</v>
      </c>
      <c r="B25" s="9" t="s">
        <v>54</v>
      </c>
      <c r="C25" s="25"/>
      <c r="D25" s="25"/>
      <c r="E25" s="13" t="s">
        <v>55</v>
      </c>
      <c r="F25" s="11">
        <v>63.7</v>
      </c>
      <c r="G25" s="9" t="s">
        <v>21</v>
      </c>
      <c r="H25" s="9" t="s">
        <v>22</v>
      </c>
      <c r="I25" s="13">
        <v>8</v>
      </c>
      <c r="J25" s="13"/>
      <c r="K25" s="13"/>
      <c r="L25" s="13"/>
      <c r="M25" s="13"/>
      <c r="N25" s="13"/>
      <c r="O25" s="13"/>
      <c r="P25" s="13"/>
      <c r="Q25" s="13"/>
      <c r="R25" s="120"/>
      <c r="S25" s="13"/>
      <c r="T25" s="13">
        <f t="shared" si="0"/>
        <v>-8</v>
      </c>
    </row>
    <row r="26" spans="1:20" ht="15.5">
      <c r="A26" s="9">
        <v>22</v>
      </c>
      <c r="B26" s="9" t="s">
        <v>56</v>
      </c>
      <c r="C26" s="25"/>
      <c r="D26" s="25"/>
      <c r="E26" s="13" t="s">
        <v>57</v>
      </c>
      <c r="F26" s="11">
        <v>52.4</v>
      </c>
      <c r="G26" s="9" t="s">
        <v>21</v>
      </c>
      <c r="H26" s="9" t="s">
        <v>22</v>
      </c>
      <c r="I26" s="13">
        <v>2</v>
      </c>
      <c r="J26" s="13"/>
      <c r="K26" s="13"/>
      <c r="L26" s="13"/>
      <c r="M26" s="13"/>
      <c r="N26" s="13"/>
      <c r="O26" s="13"/>
      <c r="P26" s="13"/>
      <c r="Q26" s="13"/>
      <c r="R26" s="120"/>
      <c r="S26" s="13"/>
      <c r="T26" s="13">
        <f t="shared" si="0"/>
        <v>-2</v>
      </c>
    </row>
    <row r="27" spans="1:20" ht="15.5">
      <c r="A27" s="9">
        <v>23</v>
      </c>
      <c r="B27" s="9" t="s">
        <v>58</v>
      </c>
      <c r="C27" s="9"/>
      <c r="D27" s="9"/>
      <c r="E27" s="13" t="s">
        <v>59</v>
      </c>
      <c r="F27" s="11">
        <v>36</v>
      </c>
      <c r="G27" s="9" t="s">
        <v>21</v>
      </c>
      <c r="H27" s="12" t="s">
        <v>22</v>
      </c>
      <c r="I27" s="13">
        <v>2</v>
      </c>
      <c r="J27" s="13"/>
      <c r="K27" s="13"/>
      <c r="L27" s="13"/>
      <c r="M27" s="13"/>
      <c r="N27" s="13"/>
      <c r="O27" s="13"/>
      <c r="P27" s="13"/>
      <c r="Q27" s="13"/>
      <c r="R27" s="120"/>
      <c r="S27" s="13"/>
      <c r="T27" s="13">
        <f t="shared" si="0"/>
        <v>-2</v>
      </c>
    </row>
    <row r="28" spans="1:20" ht="15.5">
      <c r="A28" s="9">
        <v>24</v>
      </c>
      <c r="B28" s="9" t="s">
        <v>60</v>
      </c>
      <c r="C28" s="9"/>
      <c r="D28" s="9"/>
      <c r="E28" s="13" t="s">
        <v>61</v>
      </c>
      <c r="F28" s="11">
        <v>21.8</v>
      </c>
      <c r="G28" s="9" t="s">
        <v>21</v>
      </c>
      <c r="H28" s="12" t="s">
        <v>22</v>
      </c>
      <c r="I28" s="13">
        <v>2</v>
      </c>
      <c r="J28" s="13"/>
      <c r="K28" s="13"/>
      <c r="L28" s="13"/>
      <c r="M28" s="13"/>
      <c r="N28" s="13"/>
      <c r="O28" s="13"/>
      <c r="P28" s="13"/>
      <c r="Q28" s="13"/>
      <c r="R28" s="120"/>
      <c r="S28" s="13"/>
      <c r="T28" s="13">
        <f t="shared" si="0"/>
        <v>-2</v>
      </c>
    </row>
    <row r="29" spans="1:20" ht="15.5">
      <c r="A29" s="9">
        <v>25</v>
      </c>
      <c r="B29" s="9" t="s">
        <v>62</v>
      </c>
      <c r="C29" s="9"/>
      <c r="D29" s="9"/>
      <c r="E29" s="13" t="s">
        <v>63</v>
      </c>
      <c r="F29" s="11">
        <v>64.400000000000006</v>
      </c>
      <c r="G29" s="9" t="s">
        <v>21</v>
      </c>
      <c r="H29" s="12" t="s">
        <v>22</v>
      </c>
      <c r="I29" s="13">
        <v>4</v>
      </c>
      <c r="J29" s="13"/>
      <c r="K29" s="13"/>
      <c r="L29" s="13"/>
      <c r="M29" s="13"/>
      <c r="N29" s="13"/>
      <c r="O29" s="13"/>
      <c r="P29" s="13"/>
      <c r="Q29" s="13"/>
      <c r="R29" s="120"/>
      <c r="S29" s="13"/>
      <c r="T29" s="13">
        <f t="shared" si="0"/>
        <v>-4</v>
      </c>
    </row>
    <row r="30" spans="1:20" ht="15.5">
      <c r="A30" s="9">
        <v>26</v>
      </c>
      <c r="B30" s="9" t="s">
        <v>64</v>
      </c>
      <c r="C30" s="9"/>
      <c r="D30" s="9"/>
      <c r="E30" s="13" t="s">
        <v>65</v>
      </c>
      <c r="F30" s="11">
        <v>5</v>
      </c>
      <c r="G30" s="9" t="s">
        <v>66</v>
      </c>
      <c r="H30" s="12" t="s">
        <v>67</v>
      </c>
      <c r="I30" s="13">
        <v>2</v>
      </c>
      <c r="J30" s="13"/>
      <c r="K30" s="13"/>
      <c r="L30" s="13"/>
      <c r="M30" s="13"/>
      <c r="N30" s="13"/>
      <c r="O30" s="13"/>
      <c r="P30" s="13"/>
      <c r="Q30" s="13"/>
      <c r="R30" s="120"/>
      <c r="S30" s="13"/>
      <c r="T30" s="13">
        <f t="shared" si="0"/>
        <v>-2</v>
      </c>
    </row>
    <row r="31" spans="1:20" ht="15.5">
      <c r="A31" s="9">
        <v>27</v>
      </c>
      <c r="B31" s="9" t="s">
        <v>68</v>
      </c>
      <c r="C31" s="9"/>
      <c r="D31" s="9"/>
      <c r="E31" s="13" t="s">
        <v>69</v>
      </c>
      <c r="F31" s="11">
        <v>9.1</v>
      </c>
      <c r="G31" s="9" t="s">
        <v>66</v>
      </c>
      <c r="H31" s="12" t="s">
        <v>67</v>
      </c>
      <c r="I31" s="13">
        <v>6</v>
      </c>
      <c r="J31" s="13"/>
      <c r="K31" s="13"/>
      <c r="L31" s="13"/>
      <c r="M31" s="13"/>
      <c r="N31" s="13"/>
      <c r="O31" s="13"/>
      <c r="P31" s="13"/>
      <c r="Q31" s="13"/>
      <c r="R31" s="120"/>
      <c r="S31" s="13"/>
      <c r="T31" s="13">
        <f t="shared" si="0"/>
        <v>-6</v>
      </c>
    </row>
    <row r="32" spans="1:20" ht="15.5">
      <c r="A32" s="9">
        <v>28</v>
      </c>
      <c r="B32" s="9" t="s">
        <v>68</v>
      </c>
      <c r="C32" s="9">
        <v>11</v>
      </c>
      <c r="D32" s="9" t="s">
        <v>35</v>
      </c>
      <c r="E32" s="13" t="s">
        <v>70</v>
      </c>
      <c r="F32" s="11">
        <v>6.7</v>
      </c>
      <c r="G32" s="9" t="s">
        <v>66</v>
      </c>
      <c r="H32" s="12" t="s">
        <v>67</v>
      </c>
      <c r="I32" s="13">
        <v>2</v>
      </c>
      <c r="J32" s="13"/>
      <c r="K32" s="13"/>
      <c r="L32" s="13"/>
      <c r="M32" s="13"/>
      <c r="N32" s="13"/>
      <c r="O32" s="13"/>
      <c r="P32" s="13"/>
      <c r="Q32" s="13"/>
      <c r="R32" s="120"/>
      <c r="S32" s="13"/>
      <c r="T32" s="13">
        <f t="shared" si="0"/>
        <v>-2</v>
      </c>
    </row>
    <row r="33" spans="1:20" ht="15.5">
      <c r="A33" s="9">
        <v>29</v>
      </c>
      <c r="B33" s="9" t="s">
        <v>68</v>
      </c>
      <c r="C33" s="9">
        <v>12</v>
      </c>
      <c r="D33" s="9" t="s">
        <v>35</v>
      </c>
      <c r="E33" s="13" t="s">
        <v>71</v>
      </c>
      <c r="F33" s="11">
        <v>1.5</v>
      </c>
      <c r="G33" s="9" t="s">
        <v>66</v>
      </c>
      <c r="H33" s="12" t="s">
        <v>67</v>
      </c>
      <c r="I33" s="13">
        <v>2</v>
      </c>
      <c r="J33" s="13"/>
      <c r="K33" s="13"/>
      <c r="L33" s="13"/>
      <c r="M33" s="13"/>
      <c r="N33" s="13"/>
      <c r="O33" s="13"/>
      <c r="P33" s="13"/>
      <c r="Q33" s="13"/>
      <c r="R33" s="120">
        <v>2</v>
      </c>
      <c r="S33" s="13"/>
      <c r="T33" s="13">
        <f t="shared" si="0"/>
        <v>0</v>
      </c>
    </row>
    <row r="34" spans="1:20" ht="15.5">
      <c r="A34" s="9">
        <v>30</v>
      </c>
      <c r="B34" s="9" t="s">
        <v>68</v>
      </c>
      <c r="C34" s="9">
        <v>13</v>
      </c>
      <c r="D34" s="9" t="s">
        <v>35</v>
      </c>
      <c r="E34" s="13" t="s">
        <v>72</v>
      </c>
      <c r="F34" s="11">
        <v>1.3</v>
      </c>
      <c r="G34" s="9" t="s">
        <v>66</v>
      </c>
      <c r="H34" s="12" t="s">
        <v>67</v>
      </c>
      <c r="I34" s="13">
        <v>2</v>
      </c>
      <c r="J34" s="13"/>
      <c r="K34" s="13"/>
      <c r="L34" s="13"/>
      <c r="M34" s="13"/>
      <c r="N34" s="13"/>
      <c r="O34" s="13"/>
      <c r="P34" s="13"/>
      <c r="Q34" s="13"/>
      <c r="R34" s="120"/>
      <c r="S34" s="13"/>
      <c r="T34" s="13">
        <f t="shared" si="0"/>
        <v>-2</v>
      </c>
    </row>
    <row r="35" spans="1:20" ht="15.5">
      <c r="A35" s="9">
        <v>31</v>
      </c>
      <c r="B35" s="9" t="s">
        <v>68</v>
      </c>
      <c r="C35" s="9">
        <v>14</v>
      </c>
      <c r="D35" s="9" t="s">
        <v>35</v>
      </c>
      <c r="E35" s="13" t="s">
        <v>73</v>
      </c>
      <c r="F35" s="11">
        <v>0.6</v>
      </c>
      <c r="G35" s="9" t="s">
        <v>66</v>
      </c>
      <c r="H35" s="12" t="s">
        <v>67</v>
      </c>
      <c r="I35" s="13"/>
      <c r="J35" s="13"/>
      <c r="K35" s="13"/>
      <c r="L35" s="13"/>
      <c r="M35" s="13"/>
      <c r="N35" s="13"/>
      <c r="O35" s="13"/>
      <c r="P35" s="13"/>
      <c r="Q35" s="13"/>
      <c r="R35" s="120"/>
      <c r="S35" s="13"/>
      <c r="T35" s="13">
        <f t="shared" si="0"/>
        <v>0</v>
      </c>
    </row>
    <row r="36" spans="1:20" ht="15.5">
      <c r="A36" s="9">
        <v>32</v>
      </c>
      <c r="B36" s="9" t="s">
        <v>68</v>
      </c>
      <c r="C36" s="9">
        <v>15</v>
      </c>
      <c r="D36" s="9" t="s">
        <v>35</v>
      </c>
      <c r="E36" s="13" t="s">
        <v>74</v>
      </c>
      <c r="F36" s="11">
        <v>1</v>
      </c>
      <c r="G36" s="9" t="s">
        <v>66</v>
      </c>
      <c r="H36" s="12" t="s">
        <v>67</v>
      </c>
      <c r="I36" s="13">
        <v>2</v>
      </c>
      <c r="J36" s="13"/>
      <c r="K36" s="13"/>
      <c r="L36" s="13"/>
      <c r="M36" s="13"/>
      <c r="N36" s="13"/>
      <c r="O36" s="13"/>
      <c r="P36" s="13"/>
      <c r="Q36" s="13"/>
      <c r="R36" s="120"/>
      <c r="S36" s="13"/>
      <c r="T36" s="13">
        <f t="shared" si="0"/>
        <v>-2</v>
      </c>
    </row>
    <row r="37" spans="1:20" ht="15.5">
      <c r="A37" s="9">
        <v>33</v>
      </c>
      <c r="B37" s="9" t="s">
        <v>68</v>
      </c>
      <c r="C37" s="9">
        <v>16</v>
      </c>
      <c r="D37" s="9" t="s">
        <v>35</v>
      </c>
      <c r="E37" s="13" t="s">
        <v>75</v>
      </c>
      <c r="F37" s="11">
        <v>1.1000000000000001</v>
      </c>
      <c r="G37" s="9" t="s">
        <v>66</v>
      </c>
      <c r="H37" s="12" t="s">
        <v>67</v>
      </c>
      <c r="I37" s="13">
        <v>2</v>
      </c>
      <c r="J37" s="13"/>
      <c r="K37" s="13"/>
      <c r="L37" s="13"/>
      <c r="M37" s="13"/>
      <c r="N37" s="13"/>
      <c r="O37" s="13"/>
      <c r="P37" s="13"/>
      <c r="Q37" s="13"/>
      <c r="R37" s="120"/>
      <c r="S37" s="13"/>
      <c r="T37" s="13">
        <f t="shared" si="0"/>
        <v>-2</v>
      </c>
    </row>
    <row r="38" spans="1:20" ht="15.5">
      <c r="A38" s="9">
        <v>34</v>
      </c>
      <c r="B38" s="9" t="s">
        <v>68</v>
      </c>
      <c r="C38" s="9">
        <v>17</v>
      </c>
      <c r="D38" s="9" t="s">
        <v>35</v>
      </c>
      <c r="E38" s="13" t="s">
        <v>76</v>
      </c>
      <c r="F38" s="11">
        <v>1.7</v>
      </c>
      <c r="G38" s="9" t="s">
        <v>66</v>
      </c>
      <c r="H38" s="12" t="s">
        <v>67</v>
      </c>
      <c r="I38" s="13">
        <v>2</v>
      </c>
      <c r="J38" s="13"/>
      <c r="K38" s="13"/>
      <c r="L38" s="13"/>
      <c r="M38" s="13"/>
      <c r="N38" s="13"/>
      <c r="O38" s="13"/>
      <c r="P38" s="13"/>
      <c r="Q38" s="13"/>
      <c r="R38" s="120"/>
      <c r="S38" s="13"/>
      <c r="T38" s="13">
        <f t="shared" si="0"/>
        <v>-2</v>
      </c>
    </row>
    <row r="39" spans="1:20" ht="15.5">
      <c r="A39" s="9">
        <v>35</v>
      </c>
      <c r="B39" s="9" t="s">
        <v>68</v>
      </c>
      <c r="C39" s="9">
        <v>18</v>
      </c>
      <c r="D39" s="9" t="s">
        <v>35</v>
      </c>
      <c r="E39" s="13" t="s">
        <v>77</v>
      </c>
      <c r="F39" s="11">
        <v>1.3</v>
      </c>
      <c r="G39" s="9" t="s">
        <v>66</v>
      </c>
      <c r="H39" s="12" t="s">
        <v>67</v>
      </c>
      <c r="I39" s="13">
        <v>2</v>
      </c>
      <c r="J39" s="13"/>
      <c r="K39" s="13"/>
      <c r="L39" s="13"/>
      <c r="M39" s="13"/>
      <c r="N39" s="13"/>
      <c r="O39" s="13"/>
      <c r="P39" s="13"/>
      <c r="Q39" s="13"/>
      <c r="R39" s="120"/>
      <c r="S39" s="13"/>
      <c r="T39" s="13">
        <f t="shared" si="0"/>
        <v>-2</v>
      </c>
    </row>
    <row r="40" spans="1:20" ht="15.5">
      <c r="A40" s="9">
        <v>36</v>
      </c>
      <c r="B40" s="9" t="s">
        <v>68</v>
      </c>
      <c r="C40" s="9">
        <v>19</v>
      </c>
      <c r="D40" s="9" t="s">
        <v>35</v>
      </c>
      <c r="E40" s="13" t="s">
        <v>78</v>
      </c>
      <c r="F40" s="11">
        <v>0.6</v>
      </c>
      <c r="G40" s="9" t="s">
        <v>66</v>
      </c>
      <c r="H40" s="12" t="s">
        <v>67</v>
      </c>
      <c r="I40" s="13">
        <v>2</v>
      </c>
      <c r="J40" s="13"/>
      <c r="K40" s="13"/>
      <c r="L40" s="13"/>
      <c r="M40" s="13"/>
      <c r="N40" s="13"/>
      <c r="O40" s="13"/>
      <c r="P40" s="13"/>
      <c r="Q40" s="13"/>
      <c r="R40" s="120"/>
      <c r="S40" s="13"/>
      <c r="T40" s="13">
        <f t="shared" si="0"/>
        <v>-2</v>
      </c>
    </row>
    <row r="41" spans="1:20" ht="15.5">
      <c r="A41" s="9">
        <v>37</v>
      </c>
      <c r="B41" s="9" t="s">
        <v>79</v>
      </c>
      <c r="C41" s="9"/>
      <c r="D41" s="9"/>
      <c r="E41" s="13" t="s">
        <v>80</v>
      </c>
      <c r="F41" s="11">
        <v>14.7</v>
      </c>
      <c r="G41" s="9" t="s">
        <v>21</v>
      </c>
      <c r="H41" s="12" t="s">
        <v>67</v>
      </c>
      <c r="I41" s="13">
        <v>4</v>
      </c>
      <c r="J41" s="13"/>
      <c r="K41" s="13"/>
      <c r="L41" s="13"/>
      <c r="M41" s="13"/>
      <c r="N41" s="13"/>
      <c r="O41" s="13"/>
      <c r="P41" s="13"/>
      <c r="Q41" s="13">
        <v>2</v>
      </c>
      <c r="R41" s="120"/>
      <c r="S41" s="13"/>
      <c r="T41" s="13">
        <f t="shared" si="0"/>
        <v>-2</v>
      </c>
    </row>
    <row r="42" spans="1:20" ht="15.5">
      <c r="A42" s="9">
        <v>38</v>
      </c>
      <c r="B42" s="9" t="s">
        <v>79</v>
      </c>
      <c r="C42" s="9">
        <v>11</v>
      </c>
      <c r="D42" s="9" t="s">
        <v>35</v>
      </c>
      <c r="E42" s="13" t="s">
        <v>81</v>
      </c>
      <c r="F42" s="11">
        <v>0.4</v>
      </c>
      <c r="G42" s="9" t="s">
        <v>21</v>
      </c>
      <c r="H42" s="12" t="s">
        <v>67</v>
      </c>
      <c r="I42" s="13">
        <v>2</v>
      </c>
      <c r="J42" s="13"/>
      <c r="K42" s="13"/>
      <c r="L42" s="13"/>
      <c r="M42" s="13"/>
      <c r="N42" s="13"/>
      <c r="O42" s="13"/>
      <c r="P42" s="13"/>
      <c r="Q42" s="13"/>
      <c r="R42" s="120"/>
      <c r="S42" s="13"/>
      <c r="T42" s="13">
        <f t="shared" si="0"/>
        <v>-2</v>
      </c>
    </row>
    <row r="43" spans="1:20" ht="15.5">
      <c r="A43" s="9">
        <v>39</v>
      </c>
      <c r="B43" s="9" t="s">
        <v>79</v>
      </c>
      <c r="C43" s="9">
        <v>12</v>
      </c>
      <c r="D43" s="9" t="s">
        <v>35</v>
      </c>
      <c r="E43" s="13" t="s">
        <v>82</v>
      </c>
      <c r="F43" s="11">
        <v>0.6</v>
      </c>
      <c r="G43" s="9" t="s">
        <v>21</v>
      </c>
      <c r="H43" s="12" t="s">
        <v>67</v>
      </c>
      <c r="I43" s="13">
        <v>2</v>
      </c>
      <c r="J43" s="13"/>
      <c r="K43" s="13"/>
      <c r="L43" s="13"/>
      <c r="M43" s="13"/>
      <c r="N43" s="13"/>
      <c r="O43" s="13"/>
      <c r="P43" s="13"/>
      <c r="Q43" s="13"/>
      <c r="R43" s="120"/>
      <c r="S43" s="13"/>
      <c r="T43" s="13">
        <f t="shared" si="0"/>
        <v>-2</v>
      </c>
    </row>
    <row r="44" spans="1:20" ht="15.5">
      <c r="A44" s="9">
        <v>40</v>
      </c>
      <c r="B44" s="9" t="s">
        <v>79</v>
      </c>
      <c r="C44" s="9">
        <v>13</v>
      </c>
      <c r="D44" s="9" t="s">
        <v>35</v>
      </c>
      <c r="E44" s="13" t="s">
        <v>83</v>
      </c>
      <c r="F44" s="11">
        <v>0.6</v>
      </c>
      <c r="G44" s="12" t="s">
        <v>21</v>
      </c>
      <c r="H44" s="12" t="s">
        <v>67</v>
      </c>
      <c r="I44" s="13">
        <v>2</v>
      </c>
      <c r="J44" s="13"/>
      <c r="K44" s="13"/>
      <c r="L44" s="13"/>
      <c r="M44" s="13"/>
      <c r="N44" s="13"/>
      <c r="O44" s="13"/>
      <c r="P44" s="13"/>
      <c r="Q44" s="13"/>
      <c r="R44" s="120"/>
      <c r="S44" s="13"/>
      <c r="T44" s="13">
        <f t="shared" si="0"/>
        <v>-2</v>
      </c>
    </row>
    <row r="45" spans="1:20" ht="15.5">
      <c r="A45" s="9">
        <v>41</v>
      </c>
      <c r="B45" s="9" t="s">
        <v>79</v>
      </c>
      <c r="C45" s="9">
        <v>14</v>
      </c>
      <c r="D45" s="9" t="s">
        <v>35</v>
      </c>
      <c r="E45" s="13" t="s">
        <v>84</v>
      </c>
      <c r="F45" s="11">
        <v>2.7</v>
      </c>
      <c r="G45" s="12" t="s">
        <v>21</v>
      </c>
      <c r="H45" s="12" t="s">
        <v>67</v>
      </c>
      <c r="I45" s="13">
        <v>4</v>
      </c>
      <c r="J45" s="13"/>
      <c r="K45" s="13"/>
      <c r="L45" s="13"/>
      <c r="M45" s="13"/>
      <c r="N45" s="13"/>
      <c r="O45" s="13"/>
      <c r="P45" s="13"/>
      <c r="Q45" s="13"/>
      <c r="R45" s="120"/>
      <c r="S45" s="13"/>
      <c r="T45" s="13">
        <f t="shared" si="0"/>
        <v>-4</v>
      </c>
    </row>
    <row r="46" spans="1:20" ht="15.5">
      <c r="A46" s="9">
        <v>42</v>
      </c>
      <c r="B46" s="9" t="s">
        <v>79</v>
      </c>
      <c r="C46" s="9">
        <v>15</v>
      </c>
      <c r="D46" s="9" t="s">
        <v>35</v>
      </c>
      <c r="E46" s="13" t="s">
        <v>85</v>
      </c>
      <c r="F46" s="11">
        <v>10.1</v>
      </c>
      <c r="G46" s="12" t="s">
        <v>21</v>
      </c>
      <c r="H46" s="12" t="s">
        <v>67</v>
      </c>
      <c r="I46" s="13">
        <v>2</v>
      </c>
      <c r="J46" s="13"/>
      <c r="K46" s="13"/>
      <c r="L46" s="13"/>
      <c r="M46" s="13"/>
      <c r="N46" s="13"/>
      <c r="O46" s="13"/>
      <c r="P46" s="13"/>
      <c r="Q46" s="13"/>
      <c r="R46" s="120"/>
      <c r="S46" s="13"/>
      <c r="T46" s="13">
        <f t="shared" si="0"/>
        <v>-2</v>
      </c>
    </row>
    <row r="47" spans="1:20" ht="15.5">
      <c r="A47" s="9">
        <v>43</v>
      </c>
      <c r="B47" s="9" t="s">
        <v>86</v>
      </c>
      <c r="C47" s="9"/>
      <c r="D47" s="9"/>
      <c r="E47" s="13" t="s">
        <v>87</v>
      </c>
      <c r="F47" s="11">
        <v>38.299999999999997</v>
      </c>
      <c r="G47" s="12" t="s">
        <v>21</v>
      </c>
      <c r="H47" s="12" t="s">
        <v>67</v>
      </c>
      <c r="I47" s="13">
        <v>4</v>
      </c>
      <c r="J47" s="13"/>
      <c r="K47" s="13"/>
      <c r="L47" s="13"/>
      <c r="M47" s="13"/>
      <c r="N47" s="13">
        <v>2</v>
      </c>
      <c r="O47" s="13"/>
      <c r="P47" s="13"/>
      <c r="Q47" s="13"/>
      <c r="R47" s="120"/>
      <c r="S47" s="13"/>
      <c r="T47" s="13">
        <f t="shared" si="0"/>
        <v>-2</v>
      </c>
    </row>
    <row r="48" spans="1:20" ht="15.5">
      <c r="A48" s="9">
        <v>44</v>
      </c>
      <c r="B48" s="9" t="s">
        <v>88</v>
      </c>
      <c r="C48" s="9"/>
      <c r="D48" s="9"/>
      <c r="E48" s="13" t="s">
        <v>89</v>
      </c>
      <c r="F48" s="11">
        <v>42.7</v>
      </c>
      <c r="G48" s="12" t="s">
        <v>66</v>
      </c>
      <c r="H48" s="12" t="s">
        <v>67</v>
      </c>
      <c r="I48" s="13">
        <v>4</v>
      </c>
      <c r="J48" s="13"/>
      <c r="K48" s="13"/>
      <c r="L48" s="13"/>
      <c r="M48" s="13"/>
      <c r="N48" s="13">
        <v>2</v>
      </c>
      <c r="O48" s="13"/>
      <c r="P48" s="13"/>
      <c r="Q48" s="13"/>
      <c r="R48" s="120"/>
      <c r="S48" s="13"/>
      <c r="T48" s="13">
        <f t="shared" si="0"/>
        <v>-2</v>
      </c>
    </row>
    <row r="49" spans="1:20" ht="15.5">
      <c r="A49" s="9">
        <v>45</v>
      </c>
      <c r="B49" s="9" t="s">
        <v>90</v>
      </c>
      <c r="C49" s="9"/>
      <c r="D49" s="9"/>
      <c r="E49" s="13" t="s">
        <v>91</v>
      </c>
      <c r="F49" s="11">
        <v>46.9</v>
      </c>
      <c r="G49" s="12" t="s">
        <v>66</v>
      </c>
      <c r="H49" s="12" t="s">
        <v>67</v>
      </c>
      <c r="I49" s="13">
        <v>4</v>
      </c>
      <c r="J49" s="13"/>
      <c r="K49" s="13"/>
      <c r="L49" s="13"/>
      <c r="M49" s="13"/>
      <c r="N49" s="13"/>
      <c r="O49" s="13"/>
      <c r="P49" s="13"/>
      <c r="Q49" s="13"/>
      <c r="R49" s="120"/>
      <c r="S49" s="13"/>
      <c r="T49" s="13">
        <f t="shared" si="0"/>
        <v>-4</v>
      </c>
    </row>
    <row r="50" spans="1:20" ht="15.5">
      <c r="A50" s="9">
        <v>46</v>
      </c>
      <c r="B50" s="9" t="s">
        <v>92</v>
      </c>
      <c r="C50" s="9"/>
      <c r="D50" s="9"/>
      <c r="E50" s="13" t="s">
        <v>93</v>
      </c>
      <c r="F50" s="11">
        <v>56.1</v>
      </c>
      <c r="G50" s="12" t="s">
        <v>66</v>
      </c>
      <c r="H50" s="12" t="s">
        <v>67</v>
      </c>
      <c r="I50" s="13">
        <v>6</v>
      </c>
      <c r="J50" s="13"/>
      <c r="K50" s="13"/>
      <c r="L50" s="13"/>
      <c r="M50" s="13"/>
      <c r="N50" s="13"/>
      <c r="O50" s="13"/>
      <c r="P50" s="13"/>
      <c r="Q50" s="13"/>
      <c r="R50" s="120"/>
      <c r="S50" s="13"/>
      <c r="T50" s="13">
        <f t="shared" si="0"/>
        <v>-6</v>
      </c>
    </row>
    <row r="51" spans="1:20" ht="15.5">
      <c r="A51" s="9">
        <v>47</v>
      </c>
      <c r="B51" s="9" t="s">
        <v>94</v>
      </c>
      <c r="C51" s="9"/>
      <c r="D51" s="9"/>
      <c r="E51" s="13" t="s">
        <v>95</v>
      </c>
      <c r="F51" s="11">
        <v>60</v>
      </c>
      <c r="G51" s="12" t="s">
        <v>66</v>
      </c>
      <c r="H51" s="12" t="s">
        <v>67</v>
      </c>
      <c r="I51" s="13">
        <v>4</v>
      </c>
      <c r="J51" s="13"/>
      <c r="K51" s="13"/>
      <c r="L51" s="13"/>
      <c r="M51" s="13"/>
      <c r="N51" s="13"/>
      <c r="O51" s="13"/>
      <c r="P51" s="13"/>
      <c r="Q51" s="13"/>
      <c r="R51" s="120"/>
      <c r="S51" s="13"/>
      <c r="T51" s="13">
        <f t="shared" si="0"/>
        <v>-4</v>
      </c>
    </row>
    <row r="52" spans="1:20" ht="15.5">
      <c r="A52" s="9">
        <v>48</v>
      </c>
      <c r="B52" s="9" t="s">
        <v>96</v>
      </c>
      <c r="C52" s="9"/>
      <c r="D52" s="9"/>
      <c r="E52" s="13" t="s">
        <v>97</v>
      </c>
      <c r="F52" s="11">
        <v>57</v>
      </c>
      <c r="G52" s="9" t="s">
        <v>66</v>
      </c>
      <c r="H52" s="12"/>
      <c r="I52" s="13">
        <v>6</v>
      </c>
      <c r="J52" s="13"/>
      <c r="K52" s="13"/>
      <c r="L52" s="13"/>
      <c r="M52" s="13"/>
      <c r="N52" s="13"/>
      <c r="O52" s="13"/>
      <c r="P52" s="13"/>
      <c r="Q52" s="13"/>
      <c r="R52" s="120"/>
      <c r="S52" s="13"/>
      <c r="T52" s="13">
        <f t="shared" si="0"/>
        <v>-6</v>
      </c>
    </row>
    <row r="53" spans="1:20" ht="15.5">
      <c r="A53" s="9">
        <v>49</v>
      </c>
      <c r="B53" s="9" t="s">
        <v>98</v>
      </c>
      <c r="C53" s="9"/>
      <c r="D53" s="9"/>
      <c r="E53" s="13" t="s">
        <v>99</v>
      </c>
      <c r="F53" s="11">
        <v>30</v>
      </c>
      <c r="G53" s="9" t="s">
        <v>66</v>
      </c>
      <c r="H53" s="12" t="s">
        <v>67</v>
      </c>
      <c r="I53" s="13">
        <v>4</v>
      </c>
      <c r="J53" s="13"/>
      <c r="K53" s="13"/>
      <c r="L53" s="13"/>
      <c r="M53" s="13"/>
      <c r="N53" s="13"/>
      <c r="O53" s="13"/>
      <c r="P53" s="13"/>
      <c r="Q53" s="13"/>
      <c r="R53" s="120"/>
      <c r="S53" s="13"/>
      <c r="T53" s="13">
        <f t="shared" si="0"/>
        <v>-4</v>
      </c>
    </row>
    <row r="54" spans="1:20" ht="15.5">
      <c r="A54" s="9">
        <v>50</v>
      </c>
      <c r="B54" s="9" t="s">
        <v>100</v>
      </c>
      <c r="C54" s="9"/>
      <c r="D54" s="9"/>
      <c r="E54" s="13" t="s">
        <v>101</v>
      </c>
      <c r="F54" s="11">
        <v>17</v>
      </c>
      <c r="G54" s="9" t="s">
        <v>66</v>
      </c>
      <c r="H54" s="12" t="s">
        <v>67</v>
      </c>
      <c r="I54" s="13">
        <v>4</v>
      </c>
      <c r="J54" s="13"/>
      <c r="K54" s="13"/>
      <c r="L54" s="13"/>
      <c r="M54" s="13"/>
      <c r="N54" s="13"/>
      <c r="O54" s="13"/>
      <c r="P54" s="13"/>
      <c r="Q54" s="13"/>
      <c r="R54" s="120"/>
      <c r="S54" s="13"/>
      <c r="T54" s="13">
        <f t="shared" si="0"/>
        <v>-4</v>
      </c>
    </row>
    <row r="55" spans="1:20" ht="15.5">
      <c r="A55" s="9">
        <v>51</v>
      </c>
      <c r="B55" s="9" t="s">
        <v>102</v>
      </c>
      <c r="C55" s="9"/>
      <c r="D55" s="9"/>
      <c r="E55" s="13" t="s">
        <v>103</v>
      </c>
      <c r="F55" s="11">
        <v>30.2</v>
      </c>
      <c r="G55" s="9" t="s">
        <v>66</v>
      </c>
      <c r="H55" s="12" t="s">
        <v>67</v>
      </c>
      <c r="I55" s="13">
        <v>4</v>
      </c>
      <c r="J55" s="13"/>
      <c r="K55" s="13"/>
      <c r="L55" s="13"/>
      <c r="M55" s="13"/>
      <c r="N55" s="13"/>
      <c r="O55" s="13"/>
      <c r="P55" s="13"/>
      <c r="Q55" s="13"/>
      <c r="R55" s="120">
        <v>2</v>
      </c>
      <c r="S55" s="13"/>
      <c r="T55" s="13">
        <f t="shared" si="0"/>
        <v>-2</v>
      </c>
    </row>
    <row r="56" spans="1:20" ht="15.5">
      <c r="A56" s="9">
        <v>52</v>
      </c>
      <c r="B56" s="9" t="s">
        <v>104</v>
      </c>
      <c r="C56" s="9"/>
      <c r="D56" s="9"/>
      <c r="E56" s="13" t="s">
        <v>105</v>
      </c>
      <c r="F56" s="11">
        <v>29.3</v>
      </c>
      <c r="G56" s="9" t="s">
        <v>66</v>
      </c>
      <c r="H56" s="12" t="s">
        <v>67</v>
      </c>
      <c r="I56" s="13">
        <v>6</v>
      </c>
      <c r="J56" s="13"/>
      <c r="K56" s="13"/>
      <c r="L56" s="13"/>
      <c r="M56" s="13"/>
      <c r="N56" s="13"/>
      <c r="O56" s="13"/>
      <c r="P56" s="13"/>
      <c r="Q56" s="13"/>
      <c r="R56" s="120"/>
      <c r="S56" s="13"/>
      <c r="T56" s="13">
        <f t="shared" si="0"/>
        <v>-6</v>
      </c>
    </row>
    <row r="57" spans="1:20" ht="15.5">
      <c r="A57" s="9">
        <v>53</v>
      </c>
      <c r="B57" s="9" t="s">
        <v>106</v>
      </c>
      <c r="C57" s="9"/>
      <c r="D57" s="9"/>
      <c r="E57" s="13" t="s">
        <v>107</v>
      </c>
      <c r="F57" s="11">
        <v>13</v>
      </c>
      <c r="G57" s="9" t="s">
        <v>66</v>
      </c>
      <c r="H57" s="12" t="s">
        <v>67</v>
      </c>
      <c r="I57" s="13">
        <v>4</v>
      </c>
      <c r="J57" s="13"/>
      <c r="K57" s="13"/>
      <c r="L57" s="13"/>
      <c r="M57" s="13"/>
      <c r="N57" s="13"/>
      <c r="O57" s="13"/>
      <c r="P57" s="13"/>
      <c r="Q57" s="13"/>
      <c r="R57" s="120"/>
      <c r="S57" s="13"/>
      <c r="T57" s="13">
        <f t="shared" si="0"/>
        <v>-4</v>
      </c>
    </row>
    <row r="58" spans="1:20" ht="15.5">
      <c r="A58" s="9">
        <v>54</v>
      </c>
      <c r="B58" s="9" t="s">
        <v>108</v>
      </c>
      <c r="C58" s="9"/>
      <c r="D58" s="9"/>
      <c r="E58" s="13" t="s">
        <v>109</v>
      </c>
      <c r="F58" s="11">
        <v>8.9</v>
      </c>
      <c r="G58" s="9" t="s">
        <v>66</v>
      </c>
      <c r="H58" s="12" t="s">
        <v>67</v>
      </c>
      <c r="I58" s="13">
        <v>2</v>
      </c>
      <c r="J58" s="13"/>
      <c r="K58" s="13"/>
      <c r="L58" s="13"/>
      <c r="M58" s="13"/>
      <c r="N58" s="13"/>
      <c r="O58" s="13"/>
      <c r="P58" s="13"/>
      <c r="Q58" s="13"/>
      <c r="R58" s="120"/>
      <c r="S58" s="13"/>
      <c r="T58" s="13">
        <f t="shared" si="0"/>
        <v>-2</v>
      </c>
    </row>
    <row r="59" spans="1:20" ht="15.5">
      <c r="A59" s="9">
        <v>55</v>
      </c>
      <c r="B59" s="9" t="s">
        <v>110</v>
      </c>
      <c r="C59" s="9"/>
      <c r="D59" s="9"/>
      <c r="E59" s="13" t="s">
        <v>111</v>
      </c>
      <c r="F59" s="11">
        <v>51</v>
      </c>
      <c r="G59" s="9" t="s">
        <v>66</v>
      </c>
      <c r="H59" s="12" t="s">
        <v>67</v>
      </c>
      <c r="I59" s="13">
        <v>4</v>
      </c>
      <c r="J59" s="13"/>
      <c r="K59" s="13"/>
      <c r="L59" s="13"/>
      <c r="M59" s="13"/>
      <c r="N59" s="13"/>
      <c r="O59" s="13"/>
      <c r="P59" s="13"/>
      <c r="Q59" s="13"/>
      <c r="R59" s="120"/>
      <c r="S59" s="13"/>
      <c r="T59" s="13">
        <f t="shared" si="0"/>
        <v>-4</v>
      </c>
    </row>
    <row r="60" spans="1:20" ht="15.5">
      <c r="A60" s="9">
        <v>56</v>
      </c>
      <c r="B60" s="9" t="s">
        <v>110</v>
      </c>
      <c r="C60" s="9">
        <v>11</v>
      </c>
      <c r="D60" s="9" t="s">
        <v>35</v>
      </c>
      <c r="E60" s="13" t="s">
        <v>112</v>
      </c>
      <c r="F60" s="11">
        <v>1.3</v>
      </c>
      <c r="G60" s="9" t="s">
        <v>66</v>
      </c>
      <c r="H60" s="12" t="s">
        <v>67</v>
      </c>
      <c r="I60" s="13">
        <v>2</v>
      </c>
      <c r="J60" s="13"/>
      <c r="K60" s="13"/>
      <c r="L60" s="13"/>
      <c r="M60" s="13"/>
      <c r="N60" s="13"/>
      <c r="O60" s="13"/>
      <c r="P60" s="13"/>
      <c r="Q60" s="13"/>
      <c r="R60" s="120"/>
      <c r="S60" s="13"/>
      <c r="T60" s="13">
        <f t="shared" si="0"/>
        <v>-2</v>
      </c>
    </row>
    <row r="61" spans="1:20" ht="15.5">
      <c r="A61" s="9">
        <v>57</v>
      </c>
      <c r="B61" s="9" t="s">
        <v>110</v>
      </c>
      <c r="C61" s="9">
        <v>12</v>
      </c>
      <c r="D61" s="9" t="s">
        <v>35</v>
      </c>
      <c r="E61" s="13" t="s">
        <v>113</v>
      </c>
      <c r="F61" s="11">
        <v>0.7</v>
      </c>
      <c r="G61" s="9" t="s">
        <v>66</v>
      </c>
      <c r="H61" s="12" t="s">
        <v>67</v>
      </c>
      <c r="I61" s="13">
        <v>2</v>
      </c>
      <c r="J61" s="13"/>
      <c r="K61" s="13"/>
      <c r="L61" s="13"/>
      <c r="M61" s="13"/>
      <c r="N61" s="13"/>
      <c r="O61" s="13"/>
      <c r="P61" s="13"/>
      <c r="Q61" s="13"/>
      <c r="R61" s="120"/>
      <c r="S61" s="13"/>
      <c r="T61" s="13">
        <f t="shared" si="0"/>
        <v>-2</v>
      </c>
    </row>
    <row r="62" spans="1:20" ht="15.5">
      <c r="A62" s="9">
        <v>58</v>
      </c>
      <c r="B62" s="9" t="s">
        <v>110</v>
      </c>
      <c r="C62" s="9">
        <v>13</v>
      </c>
      <c r="D62" s="9" t="s">
        <v>35</v>
      </c>
      <c r="E62" s="13" t="s">
        <v>114</v>
      </c>
      <c r="F62" s="11">
        <v>0.6</v>
      </c>
      <c r="G62" s="9" t="s">
        <v>66</v>
      </c>
      <c r="H62" s="12" t="s">
        <v>67</v>
      </c>
      <c r="I62" s="13">
        <v>2</v>
      </c>
      <c r="J62" s="13"/>
      <c r="K62" s="13"/>
      <c r="L62" s="13"/>
      <c r="M62" s="13"/>
      <c r="N62" s="13"/>
      <c r="O62" s="13"/>
      <c r="P62" s="13"/>
      <c r="Q62" s="13"/>
      <c r="R62" s="120"/>
      <c r="S62" s="13"/>
      <c r="T62" s="13">
        <f t="shared" si="0"/>
        <v>-2</v>
      </c>
    </row>
    <row r="63" spans="1:20" ht="15.5">
      <c r="A63" s="9">
        <v>59</v>
      </c>
      <c r="B63" s="9" t="s">
        <v>115</v>
      </c>
      <c r="C63" s="9"/>
      <c r="D63" s="9"/>
      <c r="E63" s="13" t="s">
        <v>116</v>
      </c>
      <c r="F63" s="11">
        <v>3.4</v>
      </c>
      <c r="G63" s="9" t="s">
        <v>66</v>
      </c>
      <c r="H63" s="12" t="s">
        <v>67</v>
      </c>
      <c r="I63" s="13">
        <v>2</v>
      </c>
      <c r="J63" s="13"/>
      <c r="K63" s="13"/>
      <c r="L63" s="13"/>
      <c r="M63" s="13"/>
      <c r="N63" s="13"/>
      <c r="O63" s="13"/>
      <c r="P63" s="13"/>
      <c r="Q63" s="13"/>
      <c r="R63" s="120"/>
      <c r="S63" s="13"/>
      <c r="T63" s="13">
        <f t="shared" si="0"/>
        <v>-2</v>
      </c>
    </row>
    <row r="64" spans="1:20" ht="15.5">
      <c r="A64" s="9">
        <v>60</v>
      </c>
      <c r="B64" s="9" t="s">
        <v>115</v>
      </c>
      <c r="C64" s="9">
        <v>11</v>
      </c>
      <c r="D64" s="9" t="s">
        <v>35</v>
      </c>
      <c r="E64" s="13" t="s">
        <v>117</v>
      </c>
      <c r="F64" s="11">
        <v>0.3</v>
      </c>
      <c r="G64" s="9" t="s">
        <v>66</v>
      </c>
      <c r="H64" s="12" t="s">
        <v>22</v>
      </c>
      <c r="I64" s="13">
        <v>2</v>
      </c>
      <c r="J64" s="13"/>
      <c r="K64" s="13"/>
      <c r="L64" s="13"/>
      <c r="M64" s="13"/>
      <c r="N64" s="13"/>
      <c r="O64" s="13"/>
      <c r="P64" s="13"/>
      <c r="Q64" s="13"/>
      <c r="R64" s="120"/>
      <c r="S64" s="13"/>
      <c r="T64" s="13">
        <f t="shared" si="0"/>
        <v>-2</v>
      </c>
    </row>
    <row r="65" spans="1:20" ht="15.5">
      <c r="A65" s="9">
        <v>61</v>
      </c>
      <c r="B65" s="9" t="s">
        <v>115</v>
      </c>
      <c r="C65" s="9">
        <v>12</v>
      </c>
      <c r="D65" s="9" t="s">
        <v>35</v>
      </c>
      <c r="E65" s="13" t="s">
        <v>118</v>
      </c>
      <c r="F65" s="11">
        <v>0.8</v>
      </c>
      <c r="G65" s="9" t="s">
        <v>66</v>
      </c>
      <c r="H65" s="12" t="s">
        <v>67</v>
      </c>
      <c r="I65" s="13">
        <v>2</v>
      </c>
      <c r="J65" s="13"/>
      <c r="K65" s="13"/>
      <c r="L65" s="13"/>
      <c r="M65" s="13"/>
      <c r="N65" s="13"/>
      <c r="O65" s="13"/>
      <c r="P65" s="13"/>
      <c r="Q65" s="13"/>
      <c r="R65" s="120"/>
      <c r="S65" s="13"/>
      <c r="T65" s="13">
        <f t="shared" si="0"/>
        <v>-2</v>
      </c>
    </row>
    <row r="66" spans="1:20" ht="15.5">
      <c r="A66" s="9">
        <v>62</v>
      </c>
      <c r="B66" s="9" t="s">
        <v>115</v>
      </c>
      <c r="C66" s="9">
        <v>13</v>
      </c>
      <c r="D66" s="9" t="s">
        <v>35</v>
      </c>
      <c r="E66" s="13" t="s">
        <v>119</v>
      </c>
      <c r="F66" s="11">
        <v>2.8</v>
      </c>
      <c r="G66" s="9" t="s">
        <v>66</v>
      </c>
      <c r="H66" s="12" t="s">
        <v>67</v>
      </c>
      <c r="I66" s="13">
        <v>2</v>
      </c>
      <c r="J66" s="13"/>
      <c r="K66" s="13"/>
      <c r="L66" s="13"/>
      <c r="M66" s="13"/>
      <c r="N66" s="13"/>
      <c r="O66" s="13">
        <v>2</v>
      </c>
      <c r="P66" s="13"/>
      <c r="Q66" s="13"/>
      <c r="R66" s="120"/>
      <c r="S66" s="13"/>
      <c r="T66" s="13">
        <f t="shared" si="0"/>
        <v>0</v>
      </c>
    </row>
    <row r="67" spans="1:20" ht="15.5">
      <c r="A67" s="9">
        <v>63</v>
      </c>
      <c r="B67" s="9" t="s">
        <v>120</v>
      </c>
      <c r="C67" s="9"/>
      <c r="D67" s="9"/>
      <c r="E67" s="13" t="s">
        <v>121</v>
      </c>
      <c r="F67" s="11">
        <v>19</v>
      </c>
      <c r="G67" s="9" t="s">
        <v>21</v>
      </c>
      <c r="H67" s="12" t="s">
        <v>67</v>
      </c>
      <c r="I67" s="13">
        <v>4</v>
      </c>
      <c r="J67" s="13"/>
      <c r="K67" s="13"/>
      <c r="L67" s="13"/>
      <c r="M67" s="13"/>
      <c r="N67" s="13"/>
      <c r="O67" s="13"/>
      <c r="P67" s="13"/>
      <c r="Q67" s="13"/>
      <c r="R67" s="120"/>
      <c r="S67" s="13"/>
      <c r="T67" s="13">
        <f t="shared" si="0"/>
        <v>-4</v>
      </c>
    </row>
    <row r="68" spans="1:20" ht="15.5">
      <c r="A68" s="9">
        <v>64</v>
      </c>
      <c r="B68" s="9" t="s">
        <v>122</v>
      </c>
      <c r="C68" s="9"/>
      <c r="D68" s="9"/>
      <c r="E68" s="13" t="s">
        <v>123</v>
      </c>
      <c r="F68" s="11">
        <v>28.4</v>
      </c>
      <c r="G68" s="9" t="s">
        <v>21</v>
      </c>
      <c r="H68" s="12" t="s">
        <v>22</v>
      </c>
      <c r="I68" s="13">
        <v>2</v>
      </c>
      <c r="J68" s="13"/>
      <c r="K68" s="13"/>
      <c r="L68" s="13"/>
      <c r="M68" s="13"/>
      <c r="N68" s="13"/>
      <c r="O68" s="13"/>
      <c r="P68" s="13"/>
      <c r="Q68" s="13"/>
      <c r="R68" s="120"/>
      <c r="S68" s="13"/>
      <c r="T68" s="13">
        <f t="shared" si="0"/>
        <v>-2</v>
      </c>
    </row>
    <row r="69" spans="1:20" ht="15.5">
      <c r="A69" s="9">
        <v>65</v>
      </c>
      <c r="B69" s="9" t="s">
        <v>124</v>
      </c>
      <c r="C69" s="9"/>
      <c r="D69" s="9"/>
      <c r="E69" s="13" t="s">
        <v>125</v>
      </c>
      <c r="F69" s="11">
        <v>72.900000000000006</v>
      </c>
      <c r="G69" s="9" t="s">
        <v>21</v>
      </c>
      <c r="H69" s="12" t="s">
        <v>22</v>
      </c>
      <c r="I69" s="13">
        <v>2</v>
      </c>
      <c r="J69" s="13"/>
      <c r="K69" s="13"/>
      <c r="L69" s="13"/>
      <c r="M69" s="13"/>
      <c r="N69" s="13"/>
      <c r="O69" s="13"/>
      <c r="P69" s="13"/>
      <c r="Q69" s="13"/>
      <c r="R69" s="120"/>
      <c r="S69" s="13"/>
      <c r="T69" s="13">
        <f t="shared" si="0"/>
        <v>-2</v>
      </c>
    </row>
    <row r="70" spans="1:20" ht="15.5">
      <c r="A70" s="9">
        <v>66</v>
      </c>
      <c r="B70" s="9" t="s">
        <v>126</v>
      </c>
      <c r="C70" s="9"/>
      <c r="D70" s="9"/>
      <c r="E70" s="13" t="s">
        <v>127</v>
      </c>
      <c r="F70" s="11">
        <v>26.9</v>
      </c>
      <c r="G70" s="9" t="s">
        <v>21</v>
      </c>
      <c r="H70" s="12" t="s">
        <v>22</v>
      </c>
      <c r="I70" s="13">
        <v>2</v>
      </c>
      <c r="J70" s="13"/>
      <c r="K70" s="13"/>
      <c r="L70" s="13"/>
      <c r="M70" s="13"/>
      <c r="N70" s="13"/>
      <c r="O70" s="13"/>
      <c r="P70" s="13"/>
      <c r="Q70" s="13"/>
      <c r="R70" s="120"/>
      <c r="S70" s="13"/>
      <c r="T70" s="13">
        <f t="shared" si="0"/>
        <v>-2</v>
      </c>
    </row>
    <row r="71" spans="1:20" ht="15.5">
      <c r="A71" s="9">
        <v>67</v>
      </c>
      <c r="B71" s="9" t="s">
        <v>128</v>
      </c>
      <c r="C71" s="25"/>
      <c r="D71" s="25"/>
      <c r="E71" s="13" t="s">
        <v>129</v>
      </c>
      <c r="F71" s="11">
        <v>40.9</v>
      </c>
      <c r="G71" s="9" t="s">
        <v>21</v>
      </c>
      <c r="H71" s="9" t="s">
        <v>22</v>
      </c>
      <c r="I71" s="13">
        <v>4</v>
      </c>
      <c r="J71" s="13"/>
      <c r="K71" s="13"/>
      <c r="L71" s="13"/>
      <c r="M71" s="13"/>
      <c r="N71" s="13"/>
      <c r="O71" s="13"/>
      <c r="P71" s="13"/>
      <c r="Q71" s="13"/>
      <c r="R71" s="120"/>
      <c r="S71" s="13"/>
      <c r="T71" s="13">
        <f t="shared" si="0"/>
        <v>-4</v>
      </c>
    </row>
    <row r="72" spans="1:20" ht="15.5">
      <c r="A72" s="9">
        <v>68</v>
      </c>
      <c r="B72" s="9" t="s">
        <v>130</v>
      </c>
      <c r="C72" s="25"/>
      <c r="D72" s="25"/>
      <c r="E72" s="13" t="s">
        <v>131</v>
      </c>
      <c r="F72" s="11">
        <v>52</v>
      </c>
      <c r="G72" s="9" t="s">
        <v>21</v>
      </c>
      <c r="H72" s="9" t="s">
        <v>22</v>
      </c>
      <c r="I72" s="13">
        <v>2</v>
      </c>
      <c r="J72" s="13"/>
      <c r="K72" s="13"/>
      <c r="L72" s="13"/>
      <c r="M72" s="13"/>
      <c r="N72" s="13"/>
      <c r="O72" s="13"/>
      <c r="P72" s="13"/>
      <c r="Q72" s="13"/>
      <c r="R72" s="120"/>
      <c r="S72" s="13"/>
      <c r="T72" s="13">
        <f t="shared" si="0"/>
        <v>-2</v>
      </c>
    </row>
    <row r="73" spans="1:20" ht="15.5">
      <c r="A73" s="9">
        <v>69</v>
      </c>
      <c r="B73" s="9" t="s">
        <v>132</v>
      </c>
      <c r="C73" s="25"/>
      <c r="D73" s="25"/>
      <c r="E73" s="13" t="s">
        <v>133</v>
      </c>
      <c r="F73" s="11">
        <v>68.7</v>
      </c>
      <c r="G73" s="9" t="s">
        <v>21</v>
      </c>
      <c r="H73" s="9" t="s">
        <v>22</v>
      </c>
      <c r="I73" s="13">
        <v>2</v>
      </c>
      <c r="J73" s="13"/>
      <c r="K73" s="13"/>
      <c r="L73" s="13"/>
      <c r="M73" s="13"/>
      <c r="N73" s="13"/>
      <c r="O73" s="13"/>
      <c r="P73" s="13"/>
      <c r="Q73" s="13"/>
      <c r="R73" s="120"/>
      <c r="S73" s="13"/>
      <c r="T73" s="13">
        <f t="shared" si="0"/>
        <v>-2</v>
      </c>
    </row>
    <row r="74" spans="1:20" ht="15.5">
      <c r="A74" s="9">
        <v>70</v>
      </c>
      <c r="B74" s="9" t="s">
        <v>134</v>
      </c>
      <c r="C74" s="9"/>
      <c r="D74" s="9"/>
      <c r="E74" s="13" t="s">
        <v>135</v>
      </c>
      <c r="F74" s="11">
        <v>57.1</v>
      </c>
      <c r="G74" s="9" t="s">
        <v>21</v>
      </c>
      <c r="H74" s="12" t="s">
        <v>22</v>
      </c>
      <c r="I74" s="13">
        <v>4</v>
      </c>
      <c r="J74" s="13"/>
      <c r="K74" s="13"/>
      <c r="L74" s="13"/>
      <c r="M74" s="13"/>
      <c r="N74" s="13"/>
      <c r="O74" s="13"/>
      <c r="P74" s="13"/>
      <c r="Q74" s="13"/>
      <c r="R74" s="120"/>
      <c r="S74" s="13"/>
      <c r="T74" s="13">
        <f t="shared" si="0"/>
        <v>-4</v>
      </c>
    </row>
    <row r="75" spans="1:20" ht="15.5">
      <c r="A75" s="9">
        <v>71</v>
      </c>
      <c r="B75" s="9" t="s">
        <v>136</v>
      </c>
      <c r="C75" s="9"/>
      <c r="D75" s="9"/>
      <c r="E75" s="13" t="s">
        <v>137</v>
      </c>
      <c r="F75" s="11">
        <v>6.4</v>
      </c>
      <c r="G75" s="9" t="s">
        <v>21</v>
      </c>
      <c r="H75" s="12" t="s">
        <v>22</v>
      </c>
      <c r="I75" s="13">
        <v>2</v>
      </c>
      <c r="J75" s="13"/>
      <c r="K75" s="13"/>
      <c r="L75" s="13"/>
      <c r="M75" s="13"/>
      <c r="N75" s="13"/>
      <c r="O75" s="13"/>
      <c r="P75" s="13"/>
      <c r="Q75" s="13"/>
      <c r="R75" s="120"/>
      <c r="S75" s="13"/>
      <c r="T75" s="13">
        <f t="shared" si="0"/>
        <v>-2</v>
      </c>
    </row>
    <row r="76" spans="1:20" ht="15.5">
      <c r="A76" s="9">
        <v>72</v>
      </c>
      <c r="B76" s="9" t="s">
        <v>136</v>
      </c>
      <c r="C76" s="9">
        <v>11</v>
      </c>
      <c r="D76" s="9" t="s">
        <v>35</v>
      </c>
      <c r="E76" s="13" t="s">
        <v>138</v>
      </c>
      <c r="F76" s="11">
        <v>3.4</v>
      </c>
      <c r="G76" s="9" t="s">
        <v>21</v>
      </c>
      <c r="H76" s="12" t="s">
        <v>22</v>
      </c>
      <c r="I76" s="13">
        <v>2</v>
      </c>
      <c r="J76" s="13"/>
      <c r="K76" s="13"/>
      <c r="L76" s="13"/>
      <c r="M76" s="13"/>
      <c r="N76" s="13"/>
      <c r="O76" s="13"/>
      <c r="P76" s="13"/>
      <c r="Q76" s="13"/>
      <c r="R76" s="120"/>
      <c r="S76" s="13"/>
      <c r="T76" s="13">
        <f t="shared" si="0"/>
        <v>-2</v>
      </c>
    </row>
    <row r="77" spans="1:20" ht="15.5">
      <c r="A77" s="9">
        <v>73</v>
      </c>
      <c r="B77" s="9" t="s">
        <v>136</v>
      </c>
      <c r="C77" s="9">
        <v>12</v>
      </c>
      <c r="D77" s="9" t="s">
        <v>35</v>
      </c>
      <c r="E77" s="13" t="s">
        <v>139</v>
      </c>
      <c r="F77" s="11">
        <v>0.3</v>
      </c>
      <c r="G77" s="9" t="s">
        <v>21</v>
      </c>
      <c r="H77" s="12" t="s">
        <v>22</v>
      </c>
      <c r="I77" s="13">
        <v>2</v>
      </c>
      <c r="J77" s="13"/>
      <c r="K77" s="13"/>
      <c r="L77" s="13"/>
      <c r="M77" s="13"/>
      <c r="N77" s="13"/>
      <c r="O77" s="13"/>
      <c r="P77" s="13"/>
      <c r="Q77" s="13"/>
      <c r="R77" s="120"/>
      <c r="S77" s="13"/>
      <c r="T77" s="13">
        <f t="shared" si="0"/>
        <v>-2</v>
      </c>
    </row>
    <row r="78" spans="1:20" ht="15.5">
      <c r="A78" s="9">
        <v>74</v>
      </c>
      <c r="B78" s="9" t="s">
        <v>136</v>
      </c>
      <c r="C78" s="9">
        <v>13</v>
      </c>
      <c r="D78" s="9" t="s">
        <v>35</v>
      </c>
      <c r="E78" s="13" t="s">
        <v>140</v>
      </c>
      <c r="F78" s="11">
        <v>0.7</v>
      </c>
      <c r="G78" s="9" t="s">
        <v>21</v>
      </c>
      <c r="H78" s="12" t="s">
        <v>22</v>
      </c>
      <c r="I78" s="13">
        <v>2</v>
      </c>
      <c r="J78" s="13"/>
      <c r="K78" s="13"/>
      <c r="L78" s="13"/>
      <c r="M78" s="13"/>
      <c r="N78" s="13"/>
      <c r="O78" s="13"/>
      <c r="P78" s="13"/>
      <c r="Q78" s="13"/>
      <c r="R78" s="120"/>
      <c r="S78" s="13"/>
      <c r="T78" s="13">
        <f t="shared" si="0"/>
        <v>-2</v>
      </c>
    </row>
    <row r="79" spans="1:20" ht="15.5">
      <c r="A79" s="9">
        <v>75</v>
      </c>
      <c r="B79" s="9" t="s">
        <v>136</v>
      </c>
      <c r="C79" s="9">
        <v>14</v>
      </c>
      <c r="D79" s="9" t="s">
        <v>35</v>
      </c>
      <c r="E79" s="13" t="s">
        <v>141</v>
      </c>
      <c r="F79" s="11">
        <v>0.5</v>
      </c>
      <c r="G79" s="9" t="s">
        <v>21</v>
      </c>
      <c r="H79" s="12" t="s">
        <v>22</v>
      </c>
      <c r="I79" s="13">
        <v>2</v>
      </c>
      <c r="J79" s="13"/>
      <c r="K79" s="13"/>
      <c r="L79" s="13"/>
      <c r="M79" s="13"/>
      <c r="N79" s="13"/>
      <c r="O79" s="13"/>
      <c r="P79" s="13"/>
      <c r="Q79" s="13"/>
      <c r="R79" s="120"/>
      <c r="S79" s="13"/>
      <c r="T79" s="13">
        <f t="shared" si="0"/>
        <v>-2</v>
      </c>
    </row>
    <row r="80" spans="1:20" ht="15.5">
      <c r="A80" s="9">
        <v>76</v>
      </c>
      <c r="B80" s="9" t="s">
        <v>142</v>
      </c>
      <c r="C80" s="9"/>
      <c r="D80" s="9"/>
      <c r="E80" s="13" t="s">
        <v>143</v>
      </c>
      <c r="F80" s="11">
        <v>0.5</v>
      </c>
      <c r="G80" s="9" t="s">
        <v>21</v>
      </c>
      <c r="H80" s="12" t="s">
        <v>22</v>
      </c>
      <c r="I80" s="13">
        <v>4</v>
      </c>
      <c r="J80" s="13"/>
      <c r="K80" s="13"/>
      <c r="L80" s="13"/>
      <c r="M80" s="13"/>
      <c r="N80" s="13"/>
      <c r="O80" s="13"/>
      <c r="P80" s="13"/>
      <c r="Q80" s="13"/>
      <c r="R80" s="120"/>
      <c r="S80" s="13"/>
      <c r="T80" s="13">
        <f t="shared" si="0"/>
        <v>-4</v>
      </c>
    </row>
    <row r="81" spans="1:20" ht="15.5">
      <c r="A81" s="9">
        <v>77</v>
      </c>
      <c r="B81" s="9" t="s">
        <v>142</v>
      </c>
      <c r="C81" s="9">
        <v>11</v>
      </c>
      <c r="D81" s="9" t="s">
        <v>35</v>
      </c>
      <c r="E81" s="13" t="s">
        <v>144</v>
      </c>
      <c r="F81" s="11">
        <v>1.2</v>
      </c>
      <c r="G81" s="9" t="s">
        <v>21</v>
      </c>
      <c r="H81" s="12" t="s">
        <v>22</v>
      </c>
      <c r="I81" s="13">
        <v>2</v>
      </c>
      <c r="J81" s="13"/>
      <c r="K81" s="13"/>
      <c r="L81" s="13"/>
      <c r="M81" s="13"/>
      <c r="N81" s="13"/>
      <c r="O81" s="13"/>
      <c r="P81" s="13"/>
      <c r="Q81" s="13"/>
      <c r="R81" s="120"/>
      <c r="S81" s="13"/>
      <c r="T81" s="13">
        <f t="shared" si="0"/>
        <v>-2</v>
      </c>
    </row>
    <row r="82" spans="1:20" ht="15.5">
      <c r="A82" s="9">
        <v>78</v>
      </c>
      <c r="B82" s="9" t="s">
        <v>142</v>
      </c>
      <c r="C82" s="9">
        <v>12</v>
      </c>
      <c r="D82" s="9" t="s">
        <v>35</v>
      </c>
      <c r="E82" s="13" t="s">
        <v>145</v>
      </c>
      <c r="F82" s="11">
        <v>0.8</v>
      </c>
      <c r="G82" s="9" t="s">
        <v>21</v>
      </c>
      <c r="H82" s="12" t="s">
        <v>22</v>
      </c>
      <c r="I82" s="13">
        <v>2</v>
      </c>
      <c r="J82" s="13"/>
      <c r="K82" s="13"/>
      <c r="L82" s="13"/>
      <c r="M82" s="13"/>
      <c r="N82" s="13"/>
      <c r="O82" s="13"/>
      <c r="P82" s="13"/>
      <c r="Q82" s="13"/>
      <c r="R82" s="120"/>
      <c r="S82" s="13"/>
      <c r="T82" s="13">
        <f t="shared" si="0"/>
        <v>-2</v>
      </c>
    </row>
    <row r="83" spans="1:20" ht="15.5">
      <c r="A83" s="9">
        <v>79</v>
      </c>
      <c r="B83" s="9" t="s">
        <v>142</v>
      </c>
      <c r="C83" s="9">
        <v>13</v>
      </c>
      <c r="D83" s="9" t="s">
        <v>35</v>
      </c>
      <c r="E83" s="13" t="s">
        <v>146</v>
      </c>
      <c r="F83" s="11">
        <v>1.2</v>
      </c>
      <c r="G83" s="9" t="s">
        <v>21</v>
      </c>
      <c r="H83" s="12" t="s">
        <v>22</v>
      </c>
      <c r="I83" s="13">
        <v>2</v>
      </c>
      <c r="J83" s="13"/>
      <c r="K83" s="13"/>
      <c r="L83" s="13"/>
      <c r="M83" s="13"/>
      <c r="N83" s="13"/>
      <c r="O83" s="13"/>
      <c r="P83" s="13"/>
      <c r="Q83" s="13"/>
      <c r="R83" s="120"/>
      <c r="S83" s="13"/>
      <c r="T83" s="13">
        <f t="shared" si="0"/>
        <v>-2</v>
      </c>
    </row>
    <row r="84" spans="1:20" ht="15.5">
      <c r="A84" s="9">
        <v>80</v>
      </c>
      <c r="B84" s="9" t="s">
        <v>142</v>
      </c>
      <c r="C84" s="9">
        <v>14</v>
      </c>
      <c r="D84" s="9" t="s">
        <v>35</v>
      </c>
      <c r="E84" s="13" t="s">
        <v>147</v>
      </c>
      <c r="F84" s="11">
        <v>10.1</v>
      </c>
      <c r="G84" s="9" t="s">
        <v>21</v>
      </c>
      <c r="H84" s="12" t="s">
        <v>22</v>
      </c>
      <c r="I84" s="13">
        <v>2</v>
      </c>
      <c r="J84" s="13"/>
      <c r="K84" s="13"/>
      <c r="L84" s="13"/>
      <c r="M84" s="13"/>
      <c r="N84" s="13"/>
      <c r="O84" s="13"/>
      <c r="P84" s="13"/>
      <c r="Q84" s="13"/>
      <c r="R84" s="120"/>
      <c r="S84" s="13"/>
      <c r="T84" s="13">
        <f t="shared" si="0"/>
        <v>-2</v>
      </c>
    </row>
    <row r="85" spans="1:20" ht="15.5">
      <c r="A85" s="9">
        <v>81</v>
      </c>
      <c r="B85" s="9" t="s">
        <v>142</v>
      </c>
      <c r="C85" s="9">
        <v>15</v>
      </c>
      <c r="D85" s="9" t="s">
        <v>35</v>
      </c>
      <c r="E85" s="13" t="s">
        <v>148</v>
      </c>
      <c r="F85" s="11">
        <v>1</v>
      </c>
      <c r="G85" s="9" t="s">
        <v>21</v>
      </c>
      <c r="H85" s="12" t="s">
        <v>22</v>
      </c>
      <c r="I85" s="13">
        <v>4</v>
      </c>
      <c r="J85" s="13"/>
      <c r="K85" s="13"/>
      <c r="L85" s="13"/>
      <c r="M85" s="13"/>
      <c r="N85" s="13"/>
      <c r="O85" s="13"/>
      <c r="P85" s="13"/>
      <c r="Q85" s="13"/>
      <c r="R85" s="120"/>
      <c r="S85" s="13"/>
      <c r="T85" s="13">
        <f t="shared" si="0"/>
        <v>-4</v>
      </c>
    </row>
    <row r="86" spans="1:20" ht="15.5">
      <c r="A86" s="9">
        <v>82</v>
      </c>
      <c r="B86" s="9" t="s">
        <v>142</v>
      </c>
      <c r="C86" s="9">
        <v>16</v>
      </c>
      <c r="D86" s="9" t="s">
        <v>35</v>
      </c>
      <c r="E86" s="13" t="s">
        <v>149</v>
      </c>
      <c r="F86" s="11">
        <v>42.1</v>
      </c>
      <c r="G86" s="9" t="s">
        <v>21</v>
      </c>
      <c r="H86" s="12" t="s">
        <v>22</v>
      </c>
      <c r="I86" s="13">
        <v>2</v>
      </c>
      <c r="J86" s="13"/>
      <c r="K86" s="13"/>
      <c r="L86" s="13"/>
      <c r="M86" s="13"/>
      <c r="N86" s="13"/>
      <c r="O86" s="13"/>
      <c r="P86" s="13"/>
      <c r="Q86" s="13"/>
      <c r="R86" s="120"/>
      <c r="S86" s="13"/>
      <c r="T86" s="13">
        <f t="shared" si="0"/>
        <v>-2</v>
      </c>
    </row>
    <row r="87" spans="1:20" ht="15.5">
      <c r="A87" s="9">
        <v>83</v>
      </c>
      <c r="B87" s="9" t="s">
        <v>150</v>
      </c>
      <c r="C87" s="9"/>
      <c r="D87" s="9"/>
      <c r="E87" s="13" t="s">
        <v>151</v>
      </c>
      <c r="F87" s="11">
        <v>41</v>
      </c>
      <c r="G87" s="9" t="s">
        <v>21</v>
      </c>
      <c r="H87" s="12" t="s">
        <v>22</v>
      </c>
      <c r="I87" s="13">
        <v>6</v>
      </c>
      <c r="J87" s="13"/>
      <c r="K87" s="13"/>
      <c r="L87" s="13"/>
      <c r="M87" s="13"/>
      <c r="N87" s="13"/>
      <c r="O87" s="13"/>
      <c r="P87" s="13"/>
      <c r="Q87" s="13"/>
      <c r="R87" s="120"/>
      <c r="S87" s="13"/>
      <c r="T87" s="13">
        <f t="shared" si="0"/>
        <v>-6</v>
      </c>
    </row>
    <row r="88" spans="1:20" ht="15.5">
      <c r="A88" s="9">
        <v>84</v>
      </c>
      <c r="B88" s="9" t="s">
        <v>152</v>
      </c>
      <c r="C88" s="9"/>
      <c r="D88" s="9"/>
      <c r="E88" s="13" t="s">
        <v>153</v>
      </c>
      <c r="F88" s="11">
        <v>53.3</v>
      </c>
      <c r="G88" s="9" t="s">
        <v>21</v>
      </c>
      <c r="H88" s="12" t="s">
        <v>22</v>
      </c>
      <c r="I88" s="13">
        <v>6</v>
      </c>
      <c r="J88" s="13"/>
      <c r="K88" s="13"/>
      <c r="L88" s="13"/>
      <c r="M88" s="13"/>
      <c r="N88" s="13"/>
      <c r="O88" s="13"/>
      <c r="P88" s="13"/>
      <c r="Q88" s="13"/>
      <c r="R88" s="120"/>
      <c r="S88" s="13"/>
      <c r="T88" s="13">
        <f t="shared" si="0"/>
        <v>-6</v>
      </c>
    </row>
    <row r="89" spans="1:20" ht="15.5">
      <c r="A89" s="9">
        <v>85</v>
      </c>
      <c r="B89" s="9" t="s">
        <v>154</v>
      </c>
      <c r="C89" s="9"/>
      <c r="D89" s="9"/>
      <c r="E89" s="13" t="s">
        <v>155</v>
      </c>
      <c r="F89" s="11">
        <v>57</v>
      </c>
      <c r="G89" s="9" t="s">
        <v>21</v>
      </c>
      <c r="H89" s="12" t="s">
        <v>22</v>
      </c>
      <c r="I89" s="13">
        <v>6</v>
      </c>
      <c r="J89" s="13"/>
      <c r="K89" s="13"/>
      <c r="L89" s="13"/>
      <c r="M89" s="13"/>
      <c r="N89" s="13"/>
      <c r="O89" s="13"/>
      <c r="P89" s="13"/>
      <c r="Q89" s="13"/>
      <c r="R89" s="120"/>
      <c r="S89" s="13"/>
      <c r="T89" s="13">
        <f t="shared" si="0"/>
        <v>-6</v>
      </c>
    </row>
    <row r="90" spans="1:20" ht="15.5">
      <c r="A90" s="9">
        <v>86</v>
      </c>
      <c r="B90" s="9" t="s">
        <v>156</v>
      </c>
      <c r="C90" s="9"/>
      <c r="D90" s="9"/>
      <c r="E90" s="13" t="s">
        <v>157</v>
      </c>
      <c r="F90" s="11">
        <v>15.9</v>
      </c>
      <c r="G90" s="9" t="s">
        <v>21</v>
      </c>
      <c r="H90" s="12" t="s">
        <v>22</v>
      </c>
      <c r="I90" s="13">
        <v>2</v>
      </c>
      <c r="J90" s="13"/>
      <c r="K90" s="13"/>
      <c r="L90" s="13"/>
      <c r="M90" s="13"/>
      <c r="N90" s="13"/>
      <c r="O90" s="13"/>
      <c r="P90" s="13"/>
      <c r="Q90" s="13"/>
      <c r="R90" s="120"/>
      <c r="S90" s="13"/>
      <c r="T90" s="13">
        <f t="shared" si="0"/>
        <v>-2</v>
      </c>
    </row>
    <row r="91" spans="1:20" ht="15.5">
      <c r="A91" s="9">
        <v>87</v>
      </c>
      <c r="B91" s="9" t="s">
        <v>158</v>
      </c>
      <c r="C91" s="9">
        <v>1</v>
      </c>
      <c r="D91" s="9"/>
      <c r="E91" s="13" t="s">
        <v>159</v>
      </c>
      <c r="F91" s="11">
        <v>23.7</v>
      </c>
      <c r="G91" s="12" t="s">
        <v>21</v>
      </c>
      <c r="H91" s="12" t="s">
        <v>22</v>
      </c>
      <c r="I91" s="13">
        <v>2</v>
      </c>
      <c r="J91" s="13"/>
      <c r="K91" s="13"/>
      <c r="L91" s="13"/>
      <c r="M91" s="13"/>
      <c r="N91" s="13"/>
      <c r="O91" s="13"/>
      <c r="P91" s="13"/>
      <c r="Q91" s="13"/>
      <c r="R91" s="120"/>
      <c r="S91" s="13"/>
      <c r="T91" s="13">
        <f t="shared" si="0"/>
        <v>-2</v>
      </c>
    </row>
    <row r="92" spans="1:20" ht="15.5">
      <c r="A92" s="9">
        <v>88</v>
      </c>
      <c r="B92" s="9" t="s">
        <v>158</v>
      </c>
      <c r="C92" s="9">
        <v>2</v>
      </c>
      <c r="D92" s="9"/>
      <c r="E92" s="13" t="s">
        <v>160</v>
      </c>
      <c r="F92" s="11">
        <v>28.5</v>
      </c>
      <c r="G92" s="12" t="s">
        <v>21</v>
      </c>
      <c r="H92" s="12" t="s">
        <v>22</v>
      </c>
      <c r="I92" s="13">
        <v>2</v>
      </c>
      <c r="J92" s="13"/>
      <c r="K92" s="13"/>
      <c r="L92" s="13"/>
      <c r="M92" s="13"/>
      <c r="N92" s="13"/>
      <c r="O92" s="13"/>
      <c r="P92" s="13"/>
      <c r="Q92" s="13">
        <v>2</v>
      </c>
      <c r="R92" s="120"/>
      <c r="S92" s="13"/>
      <c r="T92" s="13">
        <f t="shared" si="0"/>
        <v>0</v>
      </c>
    </row>
    <row r="93" spans="1:20" ht="15.5">
      <c r="A93" s="9">
        <v>89</v>
      </c>
      <c r="B93" s="9" t="s">
        <v>161</v>
      </c>
      <c r="C93" s="9"/>
      <c r="D93" s="9"/>
      <c r="E93" s="13" t="s">
        <v>162</v>
      </c>
      <c r="F93" s="11">
        <v>48.8</v>
      </c>
      <c r="G93" s="12" t="s">
        <v>21</v>
      </c>
      <c r="H93" s="12" t="s">
        <v>22</v>
      </c>
      <c r="I93" s="13">
        <v>2</v>
      </c>
      <c r="J93" s="13"/>
      <c r="K93" s="13"/>
      <c r="L93" s="13"/>
      <c r="M93" s="13"/>
      <c r="N93" s="13"/>
      <c r="O93" s="13"/>
      <c r="P93" s="13"/>
      <c r="Q93" s="13">
        <v>4</v>
      </c>
      <c r="R93" s="120"/>
      <c r="S93" s="13"/>
      <c r="T93" s="13">
        <f t="shared" si="0"/>
        <v>2</v>
      </c>
    </row>
    <row r="94" spans="1:20" ht="15.5">
      <c r="A94" s="9">
        <v>90</v>
      </c>
      <c r="B94" s="9" t="s">
        <v>163</v>
      </c>
      <c r="C94" s="9"/>
      <c r="D94" s="9"/>
      <c r="E94" s="13" t="s">
        <v>164</v>
      </c>
      <c r="F94" s="11">
        <v>42</v>
      </c>
      <c r="G94" s="12" t="s">
        <v>21</v>
      </c>
      <c r="H94" s="12" t="s">
        <v>22</v>
      </c>
      <c r="I94" s="13">
        <v>2</v>
      </c>
      <c r="J94" s="13"/>
      <c r="K94" s="13"/>
      <c r="L94" s="13"/>
      <c r="M94" s="13"/>
      <c r="N94" s="13"/>
      <c r="O94" s="13"/>
      <c r="P94" s="13"/>
      <c r="Q94" s="13"/>
      <c r="R94" s="120"/>
      <c r="S94" s="13"/>
      <c r="T94" s="13">
        <f t="shared" si="0"/>
        <v>-2</v>
      </c>
    </row>
    <row r="95" spans="1:20" ht="15.5">
      <c r="A95" s="9">
        <v>91</v>
      </c>
      <c r="B95" s="9" t="s">
        <v>165</v>
      </c>
      <c r="C95" s="9"/>
      <c r="D95" s="9"/>
      <c r="E95" s="13" t="s">
        <v>166</v>
      </c>
      <c r="F95" s="11">
        <v>66</v>
      </c>
      <c r="G95" s="12" t="s">
        <v>21</v>
      </c>
      <c r="H95" s="12" t="s">
        <v>22</v>
      </c>
      <c r="I95" s="13">
        <v>2</v>
      </c>
      <c r="J95" s="13"/>
      <c r="K95" s="13"/>
      <c r="L95" s="13"/>
      <c r="M95" s="13"/>
      <c r="N95" s="13">
        <v>2</v>
      </c>
      <c r="O95" s="13"/>
      <c r="P95" s="13"/>
      <c r="Q95" s="13"/>
      <c r="R95" s="120"/>
      <c r="S95" s="13"/>
      <c r="T95" s="13">
        <f t="shared" si="0"/>
        <v>0</v>
      </c>
    </row>
    <row r="96" spans="1:20" ht="15.5">
      <c r="A96" s="9">
        <v>92</v>
      </c>
      <c r="B96" s="9" t="s">
        <v>167</v>
      </c>
      <c r="C96" s="9"/>
      <c r="D96" s="9"/>
      <c r="E96" s="13" t="s">
        <v>168</v>
      </c>
      <c r="F96" s="11">
        <v>17.5</v>
      </c>
      <c r="G96" s="12" t="s">
        <v>66</v>
      </c>
      <c r="H96" s="12" t="s">
        <v>67</v>
      </c>
      <c r="I96" s="13">
        <v>2</v>
      </c>
      <c r="J96" s="13"/>
      <c r="K96" s="13"/>
      <c r="L96" s="13"/>
      <c r="M96" s="13"/>
      <c r="N96" s="13"/>
      <c r="O96" s="13"/>
      <c r="P96" s="13"/>
      <c r="Q96" s="13"/>
      <c r="R96" s="120"/>
      <c r="S96" s="13"/>
      <c r="T96" s="13">
        <f t="shared" si="0"/>
        <v>-2</v>
      </c>
    </row>
    <row r="97" spans="1:20" ht="15.5">
      <c r="A97" s="9">
        <v>93</v>
      </c>
      <c r="B97" s="9" t="s">
        <v>169</v>
      </c>
      <c r="C97" s="9"/>
      <c r="D97" s="9"/>
      <c r="E97" s="13" t="s">
        <v>170</v>
      </c>
      <c r="F97" s="11">
        <v>28.9</v>
      </c>
      <c r="G97" s="12" t="s">
        <v>66</v>
      </c>
      <c r="H97" s="12" t="s">
        <v>67</v>
      </c>
      <c r="I97" s="13">
        <v>2</v>
      </c>
      <c r="J97" s="13"/>
      <c r="K97" s="13"/>
      <c r="L97" s="13"/>
      <c r="M97" s="13"/>
      <c r="N97" s="13"/>
      <c r="O97" s="13"/>
      <c r="P97" s="13"/>
      <c r="Q97" s="13"/>
      <c r="R97" s="120"/>
      <c r="S97" s="13"/>
      <c r="T97" s="13">
        <f t="shared" si="0"/>
        <v>-2</v>
      </c>
    </row>
    <row r="98" spans="1:20" ht="15.5">
      <c r="A98" s="9">
        <v>94</v>
      </c>
      <c r="B98" s="9" t="s">
        <v>171</v>
      </c>
      <c r="C98" s="9"/>
      <c r="D98" s="9"/>
      <c r="E98" s="13" t="s">
        <v>172</v>
      </c>
      <c r="F98" s="11">
        <v>1.5</v>
      </c>
      <c r="G98" s="12" t="s">
        <v>66</v>
      </c>
      <c r="H98" s="12" t="s">
        <v>67</v>
      </c>
      <c r="I98" s="13">
        <v>2</v>
      </c>
      <c r="J98" s="13"/>
      <c r="K98" s="13"/>
      <c r="L98" s="13"/>
      <c r="M98" s="13"/>
      <c r="N98" s="13"/>
      <c r="O98" s="13"/>
      <c r="P98" s="13"/>
      <c r="Q98" s="13"/>
      <c r="R98" s="120"/>
      <c r="S98" s="13"/>
      <c r="T98" s="13">
        <f t="shared" si="0"/>
        <v>-2</v>
      </c>
    </row>
    <row r="99" spans="1:20" ht="15.5">
      <c r="A99" s="9">
        <v>95</v>
      </c>
      <c r="B99" s="9" t="s">
        <v>173</v>
      </c>
      <c r="C99" s="9"/>
      <c r="D99" s="9"/>
      <c r="E99" s="13" t="s">
        <v>174</v>
      </c>
      <c r="F99" s="11">
        <v>47.9</v>
      </c>
      <c r="G99" s="9" t="s">
        <v>66</v>
      </c>
      <c r="H99" s="12" t="s">
        <v>22</v>
      </c>
      <c r="I99" s="13">
        <v>4</v>
      </c>
      <c r="J99" s="13"/>
      <c r="K99" s="13"/>
      <c r="L99" s="13"/>
      <c r="M99" s="13"/>
      <c r="N99" s="13"/>
      <c r="O99" s="13"/>
      <c r="P99" s="13"/>
      <c r="Q99" s="13"/>
      <c r="R99" s="120"/>
      <c r="S99" s="13"/>
      <c r="T99" s="13">
        <f t="shared" si="0"/>
        <v>-4</v>
      </c>
    </row>
    <row r="100" spans="1:20" ht="15.5">
      <c r="A100" s="9">
        <v>96</v>
      </c>
      <c r="B100" s="9" t="s">
        <v>175</v>
      </c>
      <c r="C100" s="9"/>
      <c r="D100" s="9"/>
      <c r="E100" s="13" t="s">
        <v>176</v>
      </c>
      <c r="F100" s="11">
        <v>33.700000000000003</v>
      </c>
      <c r="G100" s="9" t="s">
        <v>66</v>
      </c>
      <c r="H100" s="12" t="s">
        <v>22</v>
      </c>
      <c r="I100" s="13">
        <v>2</v>
      </c>
      <c r="J100" s="13"/>
      <c r="K100" s="13"/>
      <c r="L100" s="13"/>
      <c r="M100" s="13"/>
      <c r="N100" s="13"/>
      <c r="O100" s="13"/>
      <c r="P100" s="13"/>
      <c r="Q100" s="13"/>
      <c r="R100" s="120"/>
      <c r="S100" s="13"/>
      <c r="T100" s="13">
        <f t="shared" si="0"/>
        <v>-2</v>
      </c>
    </row>
    <row r="101" spans="1:20" ht="15.5">
      <c r="A101" s="9">
        <v>97</v>
      </c>
      <c r="B101" s="9" t="s">
        <v>177</v>
      </c>
      <c r="C101" s="9"/>
      <c r="D101" s="9"/>
      <c r="E101" s="13" t="s">
        <v>178</v>
      </c>
      <c r="F101" s="11">
        <v>27</v>
      </c>
      <c r="G101" s="9" t="s">
        <v>66</v>
      </c>
      <c r="H101" s="12" t="s">
        <v>22</v>
      </c>
      <c r="I101" s="13">
        <v>2</v>
      </c>
      <c r="J101" s="13"/>
      <c r="K101" s="13"/>
      <c r="L101" s="13"/>
      <c r="M101" s="13"/>
      <c r="N101" s="13"/>
      <c r="O101" s="13"/>
      <c r="P101" s="13"/>
      <c r="Q101" s="13"/>
      <c r="R101" s="120"/>
      <c r="S101" s="13"/>
      <c r="T101" s="13">
        <f t="shared" si="0"/>
        <v>-2</v>
      </c>
    </row>
    <row r="102" spans="1:20" ht="15.5">
      <c r="A102" s="9">
        <v>98</v>
      </c>
      <c r="B102" s="9" t="s">
        <v>179</v>
      </c>
      <c r="C102" s="9"/>
      <c r="D102" s="9"/>
      <c r="E102" s="13" t="s">
        <v>180</v>
      </c>
      <c r="F102" s="11">
        <v>40.700000000000003</v>
      </c>
      <c r="G102" s="9" t="s">
        <v>66</v>
      </c>
      <c r="H102" s="12" t="s">
        <v>22</v>
      </c>
      <c r="I102" s="13">
        <v>4</v>
      </c>
      <c r="J102" s="13"/>
      <c r="K102" s="13"/>
      <c r="L102" s="13"/>
      <c r="M102" s="13"/>
      <c r="N102" s="13"/>
      <c r="O102" s="13"/>
      <c r="P102" s="13"/>
      <c r="Q102" s="13"/>
      <c r="R102" s="120"/>
      <c r="S102" s="13"/>
      <c r="T102" s="13">
        <f t="shared" si="0"/>
        <v>-4</v>
      </c>
    </row>
    <row r="103" spans="1:20" ht="15.5">
      <c r="A103" s="9">
        <v>99</v>
      </c>
      <c r="B103" s="9" t="s">
        <v>181</v>
      </c>
      <c r="C103" s="9"/>
      <c r="D103" s="9"/>
      <c r="E103" s="13" t="s">
        <v>182</v>
      </c>
      <c r="F103" s="11">
        <v>20.6</v>
      </c>
      <c r="G103" s="9" t="s">
        <v>21</v>
      </c>
      <c r="H103" s="12" t="s">
        <v>22</v>
      </c>
      <c r="I103" s="13">
        <v>2</v>
      </c>
      <c r="J103" s="13"/>
      <c r="K103" s="13"/>
      <c r="L103" s="13"/>
      <c r="M103" s="13"/>
      <c r="N103" s="13"/>
      <c r="O103" s="13"/>
      <c r="P103" s="13"/>
      <c r="Q103" s="13"/>
      <c r="R103" s="120"/>
      <c r="S103" s="13"/>
      <c r="T103" s="13">
        <f t="shared" si="0"/>
        <v>-2</v>
      </c>
    </row>
    <row r="104" spans="1:20" ht="15.5">
      <c r="A104" s="9">
        <v>100</v>
      </c>
      <c r="B104" s="9" t="s">
        <v>183</v>
      </c>
      <c r="C104" s="9"/>
      <c r="D104" s="9"/>
      <c r="E104" s="13" t="s">
        <v>184</v>
      </c>
      <c r="F104" s="11">
        <v>12.3</v>
      </c>
      <c r="G104" s="9" t="s">
        <v>21</v>
      </c>
      <c r="H104" s="12" t="s">
        <v>22</v>
      </c>
      <c r="I104" s="13">
        <v>2</v>
      </c>
      <c r="J104" s="13"/>
      <c r="K104" s="13"/>
      <c r="L104" s="13"/>
      <c r="M104" s="13"/>
      <c r="N104" s="13"/>
      <c r="O104" s="13"/>
      <c r="P104" s="13"/>
      <c r="Q104" s="13"/>
      <c r="R104" s="120"/>
      <c r="S104" s="13"/>
      <c r="T104" s="13">
        <f t="shared" si="0"/>
        <v>-2</v>
      </c>
    </row>
    <row r="105" spans="1:20" ht="15.5">
      <c r="A105" s="9">
        <v>101</v>
      </c>
      <c r="B105" s="9" t="s">
        <v>185</v>
      </c>
      <c r="C105" s="9"/>
      <c r="D105" s="9"/>
      <c r="E105" s="13" t="s">
        <v>186</v>
      </c>
      <c r="F105" s="11">
        <v>50.9</v>
      </c>
      <c r="G105" s="9" t="s">
        <v>21</v>
      </c>
      <c r="H105" s="12" t="s">
        <v>22</v>
      </c>
      <c r="I105" s="13">
        <v>4</v>
      </c>
      <c r="J105" s="13"/>
      <c r="K105" s="13"/>
      <c r="L105" s="13"/>
      <c r="M105" s="13"/>
      <c r="N105" s="13"/>
      <c r="O105" s="13"/>
      <c r="P105" s="13"/>
      <c r="Q105" s="13"/>
      <c r="R105" s="120"/>
      <c r="S105" s="13"/>
      <c r="T105" s="13">
        <f t="shared" si="0"/>
        <v>-4</v>
      </c>
    </row>
    <row r="106" spans="1:20" ht="15.5">
      <c r="A106" s="9">
        <v>102</v>
      </c>
      <c r="B106" s="9" t="s">
        <v>187</v>
      </c>
      <c r="C106" s="9"/>
      <c r="D106" s="9"/>
      <c r="E106" s="13" t="s">
        <v>188</v>
      </c>
      <c r="F106" s="11">
        <v>19</v>
      </c>
      <c r="G106" s="9" t="s">
        <v>21</v>
      </c>
      <c r="H106" s="12" t="s">
        <v>22</v>
      </c>
      <c r="I106" s="13">
        <v>4</v>
      </c>
      <c r="J106" s="13"/>
      <c r="K106" s="13"/>
      <c r="L106" s="13"/>
      <c r="M106" s="13"/>
      <c r="N106" s="13"/>
      <c r="O106" s="13"/>
      <c r="P106" s="13"/>
      <c r="Q106" s="13"/>
      <c r="R106" s="120"/>
      <c r="S106" s="13"/>
      <c r="T106" s="13">
        <f t="shared" si="0"/>
        <v>-4</v>
      </c>
    </row>
    <row r="107" spans="1:20" ht="15.5">
      <c r="A107" s="9">
        <v>103</v>
      </c>
      <c r="B107" s="9" t="s">
        <v>189</v>
      </c>
      <c r="C107" s="9"/>
      <c r="D107" s="9"/>
      <c r="E107" s="13" t="s">
        <v>190</v>
      </c>
      <c r="F107" s="11">
        <v>1.3</v>
      </c>
      <c r="G107" s="9" t="s">
        <v>21</v>
      </c>
      <c r="H107" s="12" t="s">
        <v>67</v>
      </c>
      <c r="I107" s="13">
        <v>2</v>
      </c>
      <c r="J107" s="13"/>
      <c r="K107" s="13"/>
      <c r="L107" s="13"/>
      <c r="M107" s="13"/>
      <c r="N107" s="13"/>
      <c r="O107" s="13"/>
      <c r="P107" s="13"/>
      <c r="Q107" s="13"/>
      <c r="R107" s="120"/>
      <c r="S107" s="13"/>
      <c r="T107" s="13">
        <f t="shared" si="0"/>
        <v>-2</v>
      </c>
    </row>
    <row r="108" spans="1:20" ht="15.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121"/>
      <c r="S108" s="29"/>
      <c r="T108" s="29"/>
    </row>
    <row r="109" spans="1:20" ht="15.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121"/>
      <c r="S109" s="29"/>
      <c r="T109" s="29"/>
    </row>
    <row r="110" spans="1:20" ht="15.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121"/>
      <c r="S110" s="29"/>
      <c r="T110" s="29"/>
    </row>
    <row r="111" spans="1:20" ht="15.5">
      <c r="A111" s="29"/>
      <c r="B111" s="29"/>
      <c r="C111" s="29"/>
      <c r="D111" s="29"/>
      <c r="E111" s="29"/>
      <c r="F111" s="33"/>
      <c r="G111" s="29"/>
      <c r="H111" s="29"/>
      <c r="I111" s="34"/>
      <c r="J111" s="29"/>
      <c r="K111" s="29"/>
      <c r="L111" s="29"/>
      <c r="M111" s="29"/>
      <c r="N111" s="29"/>
      <c r="O111" s="29"/>
      <c r="P111" s="29"/>
      <c r="Q111" s="29"/>
      <c r="R111" s="121"/>
      <c r="S111" s="34"/>
      <c r="T111" s="34"/>
    </row>
    <row r="112" spans="1:20" ht="15.5">
      <c r="A112" s="29"/>
      <c r="B112" s="29"/>
      <c r="C112" s="29"/>
      <c r="D112" s="29"/>
      <c r="E112" s="29"/>
      <c r="F112" s="29"/>
      <c r="G112" s="29"/>
      <c r="H112" s="29"/>
      <c r="I112" s="34"/>
      <c r="J112" s="29"/>
      <c r="K112" s="29"/>
      <c r="L112" s="29"/>
      <c r="M112" s="29"/>
      <c r="N112" s="29"/>
      <c r="O112" s="29"/>
      <c r="P112" s="29"/>
      <c r="Q112" s="29"/>
      <c r="R112" s="121"/>
      <c r="S112" s="34"/>
      <c r="T112" s="34"/>
    </row>
    <row r="113" spans="1:20" ht="15.5">
      <c r="A113" s="29"/>
      <c r="B113" s="29"/>
      <c r="C113" s="29"/>
      <c r="D113" s="29"/>
      <c r="E113" s="29"/>
      <c r="F113" s="29"/>
      <c r="G113" s="29"/>
      <c r="H113" s="29"/>
      <c r="I113" s="34"/>
      <c r="J113" s="29"/>
      <c r="K113" s="29"/>
      <c r="L113" s="29"/>
      <c r="M113" s="29"/>
      <c r="N113" s="29"/>
      <c r="O113" s="29"/>
      <c r="P113" s="29"/>
      <c r="Q113" s="29"/>
      <c r="R113" s="121"/>
      <c r="S113" s="34"/>
      <c r="T113" s="34"/>
    </row>
    <row r="114" spans="1:20" ht="15.5">
      <c r="A114" s="29"/>
      <c r="B114" s="29"/>
      <c r="C114" s="29"/>
      <c r="D114" s="29"/>
      <c r="E114" s="29"/>
      <c r="F114" s="29"/>
      <c r="G114" s="29"/>
      <c r="H114" s="29"/>
      <c r="I114" s="34"/>
      <c r="J114" s="29"/>
      <c r="K114" s="29"/>
      <c r="L114" s="29"/>
      <c r="M114" s="29"/>
      <c r="N114" s="29"/>
      <c r="O114" s="29"/>
      <c r="P114" s="29"/>
      <c r="Q114" s="29"/>
      <c r="R114" s="121"/>
      <c r="S114" s="34"/>
      <c r="T114" s="34"/>
    </row>
    <row r="115" spans="1:20" ht="15.5">
      <c r="A115" s="29"/>
      <c r="B115" s="29"/>
      <c r="C115" s="29"/>
      <c r="D115" s="29"/>
      <c r="E115" s="29"/>
      <c r="F115" s="29"/>
      <c r="G115" s="29"/>
      <c r="H115" s="29"/>
      <c r="I115" s="34"/>
      <c r="J115" s="29"/>
      <c r="K115" s="29"/>
      <c r="L115" s="29"/>
      <c r="M115" s="29"/>
      <c r="N115" s="29"/>
      <c r="O115" s="29"/>
      <c r="P115" s="29"/>
      <c r="Q115" s="29"/>
      <c r="R115" s="121"/>
      <c r="S115" s="34"/>
      <c r="T115" s="34"/>
    </row>
    <row r="116" spans="1:20" ht="15.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121"/>
      <c r="S116" s="29"/>
      <c r="T116" s="29"/>
    </row>
    <row r="117" spans="1:20" ht="15.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121"/>
      <c r="S117" s="29"/>
      <c r="T117" s="29"/>
    </row>
    <row r="118" spans="1:20" ht="15.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121"/>
      <c r="S118" s="29"/>
      <c r="T118" s="29"/>
    </row>
    <row r="119" spans="1:20" ht="15.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121"/>
      <c r="S119" s="29"/>
      <c r="T119" s="29"/>
    </row>
    <row r="120" spans="1:20" ht="15.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121"/>
      <c r="S120" s="29"/>
      <c r="T120" s="29"/>
    </row>
    <row r="121" spans="1:20" ht="15.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121"/>
      <c r="S121" s="29"/>
      <c r="T121" s="29"/>
    </row>
    <row r="122" spans="1:20" ht="15.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121"/>
      <c r="S122" s="29"/>
      <c r="T122" s="29"/>
    </row>
    <row r="123" spans="1:20" ht="15.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121"/>
      <c r="S123" s="29"/>
      <c r="T123" s="29"/>
    </row>
    <row r="124" spans="1:20" ht="15.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121"/>
      <c r="S124" s="29"/>
      <c r="T124" s="29"/>
    </row>
    <row r="125" spans="1:20" ht="15.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121"/>
      <c r="S125" s="29"/>
      <c r="T125" s="29"/>
    </row>
    <row r="126" spans="1:20" ht="15.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121"/>
      <c r="S126" s="29"/>
      <c r="T126" s="29"/>
    </row>
    <row r="127" spans="1:20" ht="15.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121"/>
      <c r="S127" s="29"/>
      <c r="T127" s="29"/>
    </row>
    <row r="128" spans="1:20" ht="15.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121"/>
      <c r="S128" s="29"/>
      <c r="T128" s="29"/>
    </row>
    <row r="129" spans="1:20" ht="15.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121"/>
      <c r="S129" s="29"/>
      <c r="T129" s="29"/>
    </row>
    <row r="130" spans="1:20" ht="15.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121"/>
      <c r="S130" s="29"/>
      <c r="T130" s="29"/>
    </row>
    <row r="131" spans="1:20" ht="15.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121"/>
      <c r="S131" s="29"/>
      <c r="T131" s="29"/>
    </row>
    <row r="132" spans="1:20" ht="15.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121"/>
      <c r="S132" s="29"/>
      <c r="T132" s="29"/>
    </row>
    <row r="133" spans="1:20" ht="15.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121"/>
      <c r="S133" s="29"/>
      <c r="T133" s="29"/>
    </row>
    <row r="134" spans="1:20" ht="15.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121"/>
      <c r="S134" s="29"/>
      <c r="T134" s="29"/>
    </row>
    <row r="135" spans="1:20" ht="15.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121"/>
      <c r="S135" s="29"/>
      <c r="T135" s="29"/>
    </row>
    <row r="136" spans="1:20" ht="15.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121"/>
      <c r="S136" s="29"/>
      <c r="T136" s="29"/>
    </row>
    <row r="137" spans="1:20" ht="15.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121"/>
      <c r="S137" s="29"/>
      <c r="T137" s="29"/>
    </row>
    <row r="138" spans="1:20" ht="15.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121"/>
      <c r="S138" s="29"/>
      <c r="T138" s="29"/>
    </row>
    <row r="139" spans="1:20" ht="15.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121"/>
      <c r="S139" s="29"/>
      <c r="T139" s="29"/>
    </row>
    <row r="140" spans="1:20" ht="15.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121"/>
      <c r="S140" s="29"/>
      <c r="T140" s="29"/>
    </row>
    <row r="141" spans="1:20" ht="15.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121"/>
      <c r="S141" s="29"/>
      <c r="T141" s="29"/>
    </row>
    <row r="142" spans="1:20" ht="15.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121"/>
      <c r="S142" s="29"/>
      <c r="T142" s="29"/>
    </row>
    <row r="143" spans="1:20" ht="15.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121"/>
      <c r="S143" s="29"/>
      <c r="T143" s="29"/>
    </row>
    <row r="144" spans="1:20" ht="15.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121"/>
      <c r="S144" s="29"/>
      <c r="T144" s="29"/>
    </row>
    <row r="145" spans="1:20" ht="15.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121"/>
      <c r="S145" s="29"/>
      <c r="T145" s="29"/>
    </row>
    <row r="146" spans="1:20" ht="15.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121"/>
      <c r="S146" s="29"/>
      <c r="T146" s="29"/>
    </row>
    <row r="147" spans="1:20" ht="15.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121"/>
      <c r="S147" s="29"/>
      <c r="T147" s="29"/>
    </row>
    <row r="148" spans="1:20" ht="15.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121"/>
      <c r="S148" s="29"/>
      <c r="T148" s="29"/>
    </row>
    <row r="149" spans="1:20" ht="15.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121"/>
      <c r="S149" s="29"/>
      <c r="T149" s="29"/>
    </row>
    <row r="150" spans="1:20" ht="15.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121"/>
      <c r="S150" s="29"/>
      <c r="T150" s="29"/>
    </row>
    <row r="151" spans="1:20" ht="15.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121"/>
      <c r="S151" s="29"/>
      <c r="T151" s="29"/>
    </row>
    <row r="152" spans="1:20" ht="15.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121"/>
      <c r="S152" s="29"/>
      <c r="T152" s="29"/>
    </row>
    <row r="153" spans="1:20" ht="15.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121"/>
      <c r="S153" s="29"/>
      <c r="T153" s="29"/>
    </row>
    <row r="154" spans="1:20" ht="15.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121"/>
      <c r="S154" s="29"/>
      <c r="T154" s="29"/>
    </row>
    <row r="155" spans="1:20" ht="15.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121"/>
      <c r="S155" s="29"/>
      <c r="T155" s="29"/>
    </row>
    <row r="156" spans="1:20" ht="15.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121"/>
      <c r="S156" s="29"/>
      <c r="T156" s="29"/>
    </row>
    <row r="157" spans="1:20" ht="15.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121"/>
      <c r="S157" s="29"/>
      <c r="T157" s="29"/>
    </row>
    <row r="158" spans="1:20" ht="15.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121"/>
      <c r="S158" s="29"/>
      <c r="T158" s="29"/>
    </row>
    <row r="159" spans="1:20" ht="15.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121"/>
      <c r="S159" s="29"/>
      <c r="T159" s="29"/>
    </row>
    <row r="160" spans="1:20" ht="15.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121"/>
      <c r="S160" s="29"/>
      <c r="T160" s="29"/>
    </row>
    <row r="161" spans="1:20" ht="15.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121"/>
      <c r="S161" s="29"/>
      <c r="T161" s="29"/>
    </row>
    <row r="162" spans="1:20" ht="15.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121"/>
      <c r="S162" s="29"/>
      <c r="T162" s="29"/>
    </row>
    <row r="163" spans="1:20" ht="15.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121"/>
      <c r="S163" s="29"/>
      <c r="T163" s="29"/>
    </row>
    <row r="164" spans="1:20" ht="15.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121"/>
      <c r="S164" s="29"/>
      <c r="T164" s="29"/>
    </row>
    <row r="165" spans="1:20" ht="15.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121"/>
      <c r="S165" s="29"/>
      <c r="T165" s="29"/>
    </row>
    <row r="166" spans="1:20" ht="15.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121"/>
      <c r="S166" s="29"/>
      <c r="T166" s="29"/>
    </row>
    <row r="167" spans="1:20" ht="15.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121"/>
      <c r="S167" s="29"/>
      <c r="T167" s="29"/>
    </row>
    <row r="168" spans="1:20" ht="15.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121"/>
      <c r="S168" s="29"/>
      <c r="T168" s="29"/>
    </row>
    <row r="169" spans="1:20" ht="15.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121"/>
      <c r="S169" s="29"/>
      <c r="T169" s="29"/>
    </row>
    <row r="170" spans="1:20" ht="15.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121"/>
      <c r="S170" s="29"/>
      <c r="T170" s="29"/>
    </row>
    <row r="171" spans="1:20" ht="15.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121"/>
      <c r="S171" s="29"/>
      <c r="T171" s="29"/>
    </row>
    <row r="172" spans="1:20" ht="15.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121"/>
      <c r="S172" s="29"/>
      <c r="T172" s="29"/>
    </row>
    <row r="173" spans="1:20" ht="15.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121"/>
      <c r="S173" s="29"/>
      <c r="T173" s="29"/>
    </row>
    <row r="174" spans="1:20" ht="15.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121"/>
      <c r="S174" s="29"/>
      <c r="T174" s="29"/>
    </row>
    <row r="175" spans="1:20" ht="15.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121"/>
      <c r="S175" s="29"/>
      <c r="T175" s="29"/>
    </row>
    <row r="176" spans="1:20" ht="15.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121"/>
      <c r="S176" s="29"/>
      <c r="T176" s="29"/>
    </row>
    <row r="177" spans="1:20" ht="15.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121"/>
      <c r="S177" s="29"/>
      <c r="T177" s="29"/>
    </row>
    <row r="178" spans="1:20" ht="15.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121"/>
      <c r="S178" s="29"/>
      <c r="T178" s="29"/>
    </row>
    <row r="179" spans="1:20" ht="15.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121"/>
      <c r="S179" s="29"/>
      <c r="T179" s="29"/>
    </row>
    <row r="180" spans="1:20" ht="15.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121"/>
      <c r="S180" s="29"/>
      <c r="T180" s="29"/>
    </row>
    <row r="181" spans="1:20" ht="15.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121"/>
      <c r="S181" s="29"/>
      <c r="T181" s="29"/>
    </row>
    <row r="182" spans="1:20" ht="15.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121"/>
      <c r="S182" s="29"/>
      <c r="T182" s="29"/>
    </row>
    <row r="183" spans="1:20" ht="15.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121"/>
      <c r="S183" s="29"/>
      <c r="T183" s="29"/>
    </row>
    <row r="184" spans="1:20" ht="15.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121"/>
      <c r="S184" s="29"/>
      <c r="T184" s="29"/>
    </row>
    <row r="185" spans="1:20" ht="15.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121"/>
      <c r="S185" s="29"/>
      <c r="T185" s="29"/>
    </row>
    <row r="186" spans="1:20" ht="15.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121"/>
      <c r="S186" s="29"/>
      <c r="T186" s="29"/>
    </row>
    <row r="187" spans="1:20" ht="15.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121"/>
      <c r="S187" s="29"/>
      <c r="T187" s="29"/>
    </row>
    <row r="188" spans="1:20" ht="15.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121"/>
      <c r="S188" s="29"/>
      <c r="T188" s="29"/>
    </row>
    <row r="189" spans="1:20" ht="15.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121"/>
      <c r="S189" s="29"/>
      <c r="T189" s="29"/>
    </row>
    <row r="190" spans="1:20" ht="15.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121"/>
      <c r="S190" s="29"/>
      <c r="T190" s="29"/>
    </row>
    <row r="191" spans="1:20" ht="15.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121"/>
      <c r="S191" s="29"/>
      <c r="T191" s="29"/>
    </row>
    <row r="192" spans="1:20" ht="15.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121"/>
      <c r="S192" s="29"/>
      <c r="T192" s="29"/>
    </row>
    <row r="193" spans="1:20" ht="15.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121"/>
      <c r="S193" s="29"/>
      <c r="T193" s="29"/>
    </row>
    <row r="194" spans="1:20" ht="15.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121"/>
      <c r="S194" s="29"/>
      <c r="T194" s="29"/>
    </row>
    <row r="195" spans="1:20" ht="15.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121"/>
      <c r="S195" s="29"/>
      <c r="T195" s="29"/>
    </row>
    <row r="196" spans="1:20" ht="15.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121"/>
      <c r="S196" s="29"/>
      <c r="T196" s="29"/>
    </row>
    <row r="197" spans="1:20" ht="15.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121"/>
      <c r="S197" s="29"/>
      <c r="T197" s="29"/>
    </row>
    <row r="198" spans="1:20" ht="15.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121"/>
      <c r="S198" s="29"/>
      <c r="T198" s="29"/>
    </row>
    <row r="199" spans="1:20" ht="15.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121"/>
      <c r="S199" s="29"/>
      <c r="T199" s="29"/>
    </row>
    <row r="200" spans="1:20" ht="15.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121"/>
      <c r="S200" s="29"/>
      <c r="T200" s="29"/>
    </row>
    <row r="201" spans="1:20" ht="15.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121"/>
      <c r="S201" s="29"/>
      <c r="T201" s="29"/>
    </row>
    <row r="202" spans="1:20" ht="15.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121"/>
      <c r="S202" s="29"/>
      <c r="T202" s="29"/>
    </row>
    <row r="203" spans="1:20" ht="15.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121"/>
      <c r="S203" s="29"/>
      <c r="T203" s="29"/>
    </row>
    <row r="204" spans="1:20" ht="15.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121"/>
      <c r="S204" s="29"/>
      <c r="T204" s="29"/>
    </row>
    <row r="205" spans="1:20" ht="15.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121"/>
      <c r="S205" s="29"/>
      <c r="T205" s="29"/>
    </row>
    <row r="206" spans="1:20" ht="15.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121"/>
      <c r="S206" s="29"/>
      <c r="T206" s="29"/>
    </row>
    <row r="207" spans="1:20" ht="15.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121"/>
      <c r="S207" s="29"/>
      <c r="T207" s="29"/>
    </row>
    <row r="208" spans="1:20" ht="15.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121"/>
      <c r="S208" s="29"/>
      <c r="T208" s="29"/>
    </row>
    <row r="209" spans="1:20" ht="15.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121"/>
      <c r="S209" s="29"/>
      <c r="T209" s="29"/>
    </row>
    <row r="210" spans="1:20" ht="15.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121"/>
      <c r="S210" s="29"/>
      <c r="T210" s="29"/>
    </row>
    <row r="211" spans="1:20" ht="15.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121"/>
      <c r="S211" s="29"/>
      <c r="T211" s="29"/>
    </row>
    <row r="212" spans="1:20" ht="15.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121"/>
      <c r="S212" s="29"/>
      <c r="T212" s="29"/>
    </row>
    <row r="213" spans="1:20" ht="15.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121"/>
      <c r="S213" s="29"/>
      <c r="T213" s="29"/>
    </row>
    <row r="214" spans="1:20" ht="15.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121"/>
      <c r="S214" s="29"/>
      <c r="T214" s="29"/>
    </row>
    <row r="215" spans="1:20" ht="15.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121"/>
      <c r="S215" s="29"/>
      <c r="T215" s="29"/>
    </row>
    <row r="216" spans="1:20" ht="15.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121"/>
      <c r="S216" s="29"/>
      <c r="T216" s="29"/>
    </row>
    <row r="217" spans="1:20" ht="15.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121"/>
      <c r="S217" s="29"/>
      <c r="T217" s="29"/>
    </row>
    <row r="218" spans="1:20" ht="15.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121"/>
      <c r="S218" s="29"/>
      <c r="T218" s="29"/>
    </row>
    <row r="219" spans="1:20" ht="15.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121"/>
      <c r="S219" s="29"/>
      <c r="T219" s="29"/>
    </row>
    <row r="220" spans="1:20" ht="15.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121"/>
      <c r="S220" s="29"/>
      <c r="T220" s="29"/>
    </row>
    <row r="221" spans="1:20" ht="15.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121"/>
      <c r="S221" s="29"/>
      <c r="T221" s="29"/>
    </row>
    <row r="222" spans="1:20" ht="15.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121"/>
      <c r="S222" s="29"/>
      <c r="T222" s="29"/>
    </row>
    <row r="223" spans="1:20" ht="15.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121"/>
      <c r="S223" s="29"/>
      <c r="T223" s="29"/>
    </row>
    <row r="224" spans="1:20" ht="15.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121"/>
      <c r="S224" s="29"/>
      <c r="T224" s="29"/>
    </row>
    <row r="225" spans="1:20" ht="15.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121"/>
      <c r="S225" s="29"/>
      <c r="T225" s="29"/>
    </row>
    <row r="226" spans="1:20" ht="15.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121"/>
      <c r="S226" s="29"/>
      <c r="T226" s="29"/>
    </row>
    <row r="227" spans="1:20" ht="15.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121"/>
      <c r="S227" s="29"/>
      <c r="T227" s="29"/>
    </row>
    <row r="228" spans="1:20" ht="15.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121"/>
      <c r="S228" s="29"/>
      <c r="T228" s="29"/>
    </row>
    <row r="229" spans="1:20" ht="15.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121"/>
      <c r="S229" s="29"/>
      <c r="T229" s="29"/>
    </row>
    <row r="230" spans="1:20" ht="15.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121"/>
      <c r="S230" s="29"/>
      <c r="T230" s="29"/>
    </row>
    <row r="231" spans="1:20" ht="15.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121"/>
      <c r="S231" s="29"/>
      <c r="T231" s="29"/>
    </row>
    <row r="232" spans="1:20" ht="15.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121"/>
      <c r="S232" s="29"/>
      <c r="T232" s="29"/>
    </row>
    <row r="233" spans="1:20" ht="15.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121"/>
      <c r="S233" s="29"/>
      <c r="T233" s="29"/>
    </row>
    <row r="234" spans="1:20" ht="15.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121"/>
      <c r="S234" s="29"/>
      <c r="T234" s="29"/>
    </row>
    <row r="235" spans="1:20" ht="15.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121"/>
      <c r="S235" s="29"/>
      <c r="T235" s="29"/>
    </row>
    <row r="236" spans="1:20" ht="15.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121"/>
      <c r="S236" s="29"/>
      <c r="T236" s="29"/>
    </row>
    <row r="237" spans="1:20" ht="15.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121"/>
      <c r="S237" s="29"/>
      <c r="T237" s="29"/>
    </row>
    <row r="238" spans="1:20" ht="15.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121"/>
      <c r="S238" s="29"/>
      <c r="T238" s="29"/>
    </row>
    <row r="239" spans="1:20" ht="15.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121"/>
      <c r="S239" s="29"/>
      <c r="T239" s="29"/>
    </row>
    <row r="240" spans="1:20" ht="15.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121"/>
      <c r="S240" s="29"/>
      <c r="T240" s="29"/>
    </row>
    <row r="241" spans="1:20" ht="15.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121"/>
      <c r="S241" s="29"/>
      <c r="T241" s="29"/>
    </row>
    <row r="242" spans="1:20" ht="15.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121"/>
      <c r="S242" s="29"/>
      <c r="T242" s="29"/>
    </row>
    <row r="243" spans="1:20" ht="15.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121"/>
      <c r="S243" s="29"/>
      <c r="T243" s="29"/>
    </row>
    <row r="244" spans="1:20" ht="15.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121"/>
      <c r="S244" s="29"/>
      <c r="T244" s="29"/>
    </row>
    <row r="245" spans="1:20" ht="15.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121"/>
      <c r="S245" s="29"/>
      <c r="T245" s="29"/>
    </row>
    <row r="246" spans="1:20" ht="15.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121"/>
      <c r="S246" s="29"/>
      <c r="T246" s="29"/>
    </row>
    <row r="247" spans="1:20" ht="15.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121"/>
      <c r="S247" s="29"/>
      <c r="T247" s="29"/>
    </row>
    <row r="248" spans="1:20" ht="15.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121"/>
      <c r="S248" s="29"/>
      <c r="T248" s="29"/>
    </row>
    <row r="249" spans="1:20" ht="15.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121"/>
      <c r="S249" s="29"/>
      <c r="T249" s="29"/>
    </row>
    <row r="250" spans="1:20" ht="15.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121"/>
      <c r="S250" s="29"/>
      <c r="T250" s="29"/>
    </row>
    <row r="251" spans="1:20" ht="15.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121"/>
      <c r="S251" s="29"/>
      <c r="T251" s="29"/>
    </row>
    <row r="252" spans="1:20" ht="15.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121"/>
      <c r="S252" s="29"/>
      <c r="T252" s="29"/>
    </row>
    <row r="253" spans="1:20" ht="15.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121"/>
      <c r="S253" s="29"/>
      <c r="T253" s="29"/>
    </row>
    <row r="254" spans="1:20" ht="15.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121"/>
      <c r="S254" s="29"/>
      <c r="T254" s="29"/>
    </row>
    <row r="255" spans="1:20" ht="15.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121"/>
      <c r="S255" s="29"/>
      <c r="T255" s="29"/>
    </row>
    <row r="256" spans="1:20" ht="15.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121"/>
      <c r="S256" s="29"/>
      <c r="T256" s="29"/>
    </row>
    <row r="257" spans="1:20" ht="15.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121"/>
      <c r="S257" s="29"/>
      <c r="T257" s="29"/>
    </row>
    <row r="258" spans="1:20" ht="15.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121"/>
      <c r="S258" s="29"/>
      <c r="T258" s="29"/>
    </row>
    <row r="259" spans="1:20" ht="15.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121"/>
      <c r="S259" s="29"/>
      <c r="T259" s="29"/>
    </row>
    <row r="260" spans="1:20" ht="15.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121"/>
      <c r="S260" s="29"/>
      <c r="T260" s="29"/>
    </row>
    <row r="261" spans="1:20" ht="15.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121"/>
      <c r="S261" s="29"/>
      <c r="T261" s="29"/>
    </row>
    <row r="262" spans="1:20" ht="15.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121"/>
      <c r="S262" s="29"/>
      <c r="T262" s="29"/>
    </row>
    <row r="263" spans="1:20" ht="15.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121"/>
      <c r="S263" s="29"/>
      <c r="T263" s="29"/>
    </row>
    <row r="264" spans="1:20" ht="15.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121"/>
      <c r="S264" s="29"/>
      <c r="T264" s="29"/>
    </row>
    <row r="265" spans="1:20" ht="15.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121"/>
      <c r="S265" s="29"/>
      <c r="T265" s="29"/>
    </row>
    <row r="266" spans="1:20" ht="15.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121"/>
      <c r="S266" s="29"/>
      <c r="T266" s="29"/>
    </row>
    <row r="267" spans="1:20" ht="15.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121"/>
      <c r="S267" s="29"/>
      <c r="T267" s="29"/>
    </row>
    <row r="268" spans="1:20" ht="15.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121"/>
      <c r="S268" s="29"/>
      <c r="T268" s="29"/>
    </row>
    <row r="269" spans="1:20" ht="15.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121"/>
      <c r="S269" s="29"/>
      <c r="T269" s="29"/>
    </row>
    <row r="270" spans="1:20" ht="15.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121"/>
      <c r="S270" s="29"/>
      <c r="T270" s="29"/>
    </row>
    <row r="271" spans="1:20" ht="15.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121"/>
      <c r="S271" s="29"/>
      <c r="T271" s="29"/>
    </row>
    <row r="272" spans="1:20" ht="15.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121"/>
      <c r="S272" s="29"/>
      <c r="T272" s="29"/>
    </row>
    <row r="273" spans="1:20" ht="15.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121"/>
      <c r="S273" s="29"/>
      <c r="T273" s="29"/>
    </row>
    <row r="274" spans="1:20" ht="15.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121"/>
      <c r="S274" s="29"/>
      <c r="T274" s="29"/>
    </row>
    <row r="275" spans="1:20" ht="15.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121"/>
      <c r="S275" s="29"/>
      <c r="T275" s="29"/>
    </row>
    <row r="276" spans="1:20" ht="15.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121"/>
      <c r="S276" s="29"/>
      <c r="T276" s="29"/>
    </row>
    <row r="277" spans="1:20" ht="15.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121"/>
      <c r="S277" s="29"/>
      <c r="T277" s="29"/>
    </row>
    <row r="278" spans="1:20" ht="15.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121"/>
      <c r="S278" s="29"/>
      <c r="T278" s="29"/>
    </row>
    <row r="279" spans="1:20" ht="15.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121"/>
      <c r="S279" s="29"/>
      <c r="T279" s="29"/>
    </row>
    <row r="280" spans="1:20" ht="15.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121"/>
      <c r="S280" s="29"/>
      <c r="T280" s="29"/>
    </row>
    <row r="281" spans="1:20" ht="15.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121"/>
      <c r="S281" s="29"/>
      <c r="T281" s="29"/>
    </row>
    <row r="282" spans="1:20" ht="15.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121"/>
      <c r="S282" s="29"/>
      <c r="T282" s="29"/>
    </row>
    <row r="283" spans="1:20" ht="15.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121"/>
      <c r="S283" s="29"/>
      <c r="T283" s="29"/>
    </row>
    <row r="284" spans="1:20" ht="15.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121"/>
      <c r="S284" s="29"/>
      <c r="T284" s="29"/>
    </row>
    <row r="285" spans="1:20" ht="15.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121"/>
      <c r="S285" s="29"/>
      <c r="T285" s="29"/>
    </row>
    <row r="286" spans="1:20" ht="15.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121"/>
      <c r="S286" s="29"/>
      <c r="T286" s="29"/>
    </row>
    <row r="287" spans="1:20" ht="15.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121"/>
      <c r="S287" s="29"/>
      <c r="T287" s="29"/>
    </row>
    <row r="288" spans="1:20" ht="15.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121"/>
      <c r="S288" s="29"/>
      <c r="T288" s="29"/>
    </row>
    <row r="289" spans="1:20" ht="15.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121"/>
      <c r="S289" s="29"/>
      <c r="T289" s="29"/>
    </row>
    <row r="290" spans="1:20" ht="15.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121"/>
      <c r="S290" s="29"/>
      <c r="T290" s="29"/>
    </row>
    <row r="291" spans="1:20" ht="15.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121"/>
      <c r="S291" s="29"/>
      <c r="T291" s="29"/>
    </row>
    <row r="292" spans="1:20" ht="15.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121"/>
      <c r="S292" s="29"/>
      <c r="T292" s="29"/>
    </row>
    <row r="293" spans="1:20" ht="15.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121"/>
      <c r="S293" s="29"/>
      <c r="T293" s="29"/>
    </row>
    <row r="294" spans="1:20" ht="15.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121"/>
      <c r="S294" s="29"/>
      <c r="T294" s="29"/>
    </row>
    <row r="295" spans="1:20" ht="15.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121"/>
      <c r="S295" s="29"/>
      <c r="T295" s="29"/>
    </row>
    <row r="296" spans="1:20" ht="15.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121"/>
      <c r="S296" s="29"/>
      <c r="T296" s="29"/>
    </row>
    <row r="297" spans="1:20" ht="15.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121"/>
      <c r="S297" s="29"/>
      <c r="T297" s="29"/>
    </row>
    <row r="298" spans="1:20" ht="15.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121"/>
      <c r="S298" s="29"/>
      <c r="T298" s="29"/>
    </row>
    <row r="299" spans="1:20" ht="15.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121"/>
      <c r="S299" s="29"/>
      <c r="T299" s="29"/>
    </row>
    <row r="300" spans="1:20" ht="15.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121"/>
      <c r="S300" s="29"/>
      <c r="T300" s="29"/>
    </row>
    <row r="301" spans="1:20" ht="15.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121"/>
      <c r="S301" s="29"/>
      <c r="T301" s="29"/>
    </row>
    <row r="302" spans="1:20" ht="15.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121"/>
      <c r="S302" s="29"/>
      <c r="T302" s="29"/>
    </row>
    <row r="303" spans="1:20" ht="15.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121"/>
      <c r="S303" s="29"/>
      <c r="T303" s="29"/>
    </row>
    <row r="304" spans="1:20" ht="15.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121"/>
      <c r="S304" s="29"/>
      <c r="T304" s="29"/>
    </row>
    <row r="305" spans="1:20" ht="15.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121"/>
      <c r="S305" s="29"/>
      <c r="T305" s="29"/>
    </row>
    <row r="306" spans="1:20" ht="15.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121"/>
      <c r="S306" s="29"/>
      <c r="T306" s="29"/>
    </row>
    <row r="307" spans="1:20" ht="15.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121"/>
      <c r="S307" s="29"/>
      <c r="T307" s="29"/>
    </row>
    <row r="308" spans="1:20" ht="15.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121"/>
      <c r="S308" s="29"/>
      <c r="T308" s="29"/>
    </row>
    <row r="309" spans="1:20" ht="15.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121"/>
      <c r="S309" s="29"/>
      <c r="T309" s="29"/>
    </row>
    <row r="310" spans="1:20" ht="15.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121"/>
      <c r="S310" s="29"/>
      <c r="T310" s="29"/>
    </row>
    <row r="311" spans="1:20" ht="15.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121"/>
      <c r="S311" s="29"/>
      <c r="T311" s="29"/>
    </row>
    <row r="312" spans="1:20" ht="15.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121"/>
      <c r="S312" s="29"/>
      <c r="T312" s="29"/>
    </row>
    <row r="313" spans="1:20" ht="15.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121"/>
      <c r="S313" s="29"/>
      <c r="T313" s="29"/>
    </row>
    <row r="314" spans="1:20" ht="15.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121"/>
      <c r="S314" s="29"/>
      <c r="T314" s="29"/>
    </row>
    <row r="315" spans="1:20" ht="15.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121"/>
      <c r="S315" s="29"/>
      <c r="T315" s="29"/>
    </row>
    <row r="316" spans="1:20" ht="15.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121"/>
      <c r="S316" s="29"/>
      <c r="T316" s="29"/>
    </row>
    <row r="317" spans="1:20" ht="15.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121"/>
      <c r="S317" s="29"/>
      <c r="T317" s="29"/>
    </row>
    <row r="318" spans="1:20" ht="15.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121"/>
      <c r="S318" s="29"/>
      <c r="T318" s="29"/>
    </row>
    <row r="319" spans="1:20" ht="15.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121"/>
      <c r="S319" s="29"/>
      <c r="T319" s="29"/>
    </row>
    <row r="320" spans="1:20" ht="15.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121"/>
      <c r="S320" s="29"/>
      <c r="T320" s="29"/>
    </row>
    <row r="321" spans="1:20" ht="15.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121"/>
      <c r="S321" s="29"/>
      <c r="T321" s="29"/>
    </row>
    <row r="322" spans="1:20" ht="15.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121"/>
      <c r="S322" s="29"/>
      <c r="T322" s="29"/>
    </row>
    <row r="323" spans="1:20" ht="15.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121"/>
      <c r="S323" s="29"/>
      <c r="T323" s="29"/>
    </row>
    <row r="324" spans="1:20" ht="15.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121"/>
      <c r="S324" s="29"/>
      <c r="T324" s="29"/>
    </row>
    <row r="325" spans="1:20" ht="15.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121"/>
      <c r="S325" s="29"/>
      <c r="T325" s="29"/>
    </row>
    <row r="326" spans="1:20" ht="15.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121"/>
      <c r="S326" s="29"/>
      <c r="T326" s="29"/>
    </row>
    <row r="327" spans="1:20" ht="15.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121"/>
      <c r="S327" s="29"/>
      <c r="T327" s="29"/>
    </row>
    <row r="328" spans="1:20" ht="15.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121"/>
      <c r="S328" s="29"/>
      <c r="T328" s="29"/>
    </row>
    <row r="329" spans="1:20" ht="15.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121"/>
      <c r="S329" s="29"/>
      <c r="T329" s="29"/>
    </row>
    <row r="330" spans="1:20" ht="15.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121"/>
      <c r="S330" s="29"/>
      <c r="T330" s="29"/>
    </row>
    <row r="331" spans="1:20" ht="15.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121"/>
      <c r="S331" s="29"/>
      <c r="T331" s="29"/>
    </row>
    <row r="332" spans="1:20" ht="15.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121"/>
      <c r="S332" s="29"/>
      <c r="T332" s="29"/>
    </row>
    <row r="333" spans="1:20" ht="15.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121"/>
      <c r="S333" s="29"/>
      <c r="T333" s="29"/>
    </row>
    <row r="334" spans="1:20" ht="15.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121"/>
      <c r="S334" s="29"/>
      <c r="T334" s="29"/>
    </row>
    <row r="335" spans="1:20" ht="15.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121"/>
      <c r="S335" s="29"/>
      <c r="T335" s="29"/>
    </row>
    <row r="336" spans="1:20" ht="15.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121"/>
      <c r="S336" s="29"/>
      <c r="T336" s="29"/>
    </row>
    <row r="337" spans="1:20" ht="15.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121"/>
      <c r="S337" s="29"/>
      <c r="T337" s="29"/>
    </row>
    <row r="338" spans="1:20" ht="15.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121"/>
      <c r="S338" s="29"/>
      <c r="T338" s="29"/>
    </row>
    <row r="339" spans="1:20" ht="15.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121"/>
      <c r="S339" s="29"/>
      <c r="T339" s="29"/>
    </row>
    <row r="340" spans="1:20" ht="15.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121"/>
      <c r="S340" s="29"/>
      <c r="T340" s="29"/>
    </row>
    <row r="341" spans="1:20" ht="15.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121"/>
      <c r="S341" s="29"/>
      <c r="T341" s="29"/>
    </row>
    <row r="342" spans="1:20" ht="15.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121"/>
      <c r="S342" s="29"/>
      <c r="T342" s="29"/>
    </row>
    <row r="343" spans="1:20" ht="15.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121"/>
      <c r="S343" s="29"/>
      <c r="T343" s="29"/>
    </row>
    <row r="344" spans="1:20" ht="15.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121"/>
      <c r="S344" s="29"/>
      <c r="T344" s="29"/>
    </row>
    <row r="345" spans="1:20" ht="15.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121"/>
      <c r="S345" s="29"/>
      <c r="T345" s="29"/>
    </row>
    <row r="346" spans="1:20" ht="15.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121"/>
      <c r="S346" s="29"/>
      <c r="T346" s="29"/>
    </row>
    <row r="347" spans="1:20" ht="15.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121"/>
      <c r="S347" s="29"/>
      <c r="T347" s="29"/>
    </row>
    <row r="348" spans="1:20" ht="15.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121"/>
      <c r="S348" s="29"/>
      <c r="T348" s="29"/>
    </row>
    <row r="349" spans="1:20" ht="15.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121"/>
      <c r="S349" s="29"/>
      <c r="T349" s="29"/>
    </row>
    <row r="350" spans="1:20" ht="15.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121"/>
      <c r="S350" s="29"/>
      <c r="T350" s="29"/>
    </row>
    <row r="351" spans="1:20" ht="15.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121"/>
      <c r="S351" s="29"/>
      <c r="T351" s="29"/>
    </row>
    <row r="352" spans="1:20" ht="15.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121"/>
      <c r="S352" s="29"/>
      <c r="T352" s="29"/>
    </row>
    <row r="353" spans="1:20" ht="15.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121"/>
      <c r="S353" s="29"/>
      <c r="T353" s="29"/>
    </row>
    <row r="354" spans="1:20" ht="15.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121"/>
      <c r="S354" s="29"/>
      <c r="T354" s="29"/>
    </row>
    <row r="355" spans="1:20" ht="15.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121"/>
      <c r="S355" s="29"/>
      <c r="T355" s="29"/>
    </row>
    <row r="356" spans="1:20" ht="15.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121"/>
      <c r="S356" s="29"/>
      <c r="T356" s="29"/>
    </row>
    <row r="357" spans="1:20" ht="15.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121"/>
      <c r="S357" s="29"/>
      <c r="T357" s="29"/>
    </row>
    <row r="358" spans="1:20" ht="15.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121"/>
      <c r="S358" s="29"/>
      <c r="T358" s="29"/>
    </row>
    <row r="359" spans="1:20" ht="15.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121"/>
      <c r="S359" s="29"/>
      <c r="T359" s="29"/>
    </row>
    <row r="360" spans="1:20" ht="15.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121"/>
      <c r="S360" s="29"/>
      <c r="T360" s="29"/>
    </row>
    <row r="361" spans="1:20" ht="15.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121"/>
      <c r="S361" s="29"/>
      <c r="T361" s="29"/>
    </row>
    <row r="362" spans="1:20" ht="15.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121"/>
      <c r="S362" s="29"/>
      <c r="T362" s="29"/>
    </row>
    <row r="363" spans="1:20" ht="15.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121"/>
      <c r="S363" s="29"/>
      <c r="T363" s="29"/>
    </row>
    <row r="364" spans="1:20" ht="15.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121"/>
      <c r="S364" s="29"/>
      <c r="T364" s="29"/>
    </row>
    <row r="365" spans="1:20" ht="15.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121"/>
      <c r="S365" s="29"/>
      <c r="T365" s="29"/>
    </row>
    <row r="366" spans="1:20" ht="15.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121"/>
      <c r="S366" s="29"/>
      <c r="T366" s="29"/>
    </row>
    <row r="367" spans="1:20" ht="15.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121"/>
      <c r="S367" s="29"/>
      <c r="T367" s="29"/>
    </row>
    <row r="368" spans="1:20" ht="15.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121"/>
      <c r="S368" s="29"/>
      <c r="T368" s="29"/>
    </row>
    <row r="369" spans="1:20" ht="15.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121"/>
      <c r="S369" s="29"/>
      <c r="T369" s="29"/>
    </row>
    <row r="370" spans="1:20" ht="15.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121"/>
      <c r="S370" s="29"/>
      <c r="T370" s="29"/>
    </row>
    <row r="371" spans="1:20" ht="15.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121"/>
      <c r="S371" s="29"/>
      <c r="T371" s="29"/>
    </row>
    <row r="372" spans="1:20" ht="15.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121"/>
      <c r="S372" s="29"/>
      <c r="T372" s="29"/>
    </row>
    <row r="373" spans="1:20" ht="15.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121"/>
      <c r="S373" s="29"/>
      <c r="T373" s="29"/>
    </row>
    <row r="374" spans="1:20" ht="15.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121"/>
      <c r="S374" s="29"/>
      <c r="T374" s="29"/>
    </row>
    <row r="375" spans="1:20" ht="15.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121"/>
      <c r="S375" s="29"/>
      <c r="T375" s="29"/>
    </row>
    <row r="376" spans="1:20" ht="15.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121"/>
      <c r="S376" s="29"/>
      <c r="T376" s="29"/>
    </row>
    <row r="377" spans="1:20" ht="15.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121"/>
      <c r="S377" s="29"/>
      <c r="T377" s="29"/>
    </row>
    <row r="378" spans="1:20" ht="15.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121"/>
      <c r="S378" s="29"/>
      <c r="T378" s="29"/>
    </row>
    <row r="379" spans="1:20" ht="15.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121"/>
      <c r="S379" s="29"/>
      <c r="T379" s="29"/>
    </row>
    <row r="380" spans="1:20" ht="15.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121"/>
      <c r="S380" s="29"/>
      <c r="T380" s="29"/>
    </row>
    <row r="381" spans="1:20" ht="15.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121"/>
      <c r="S381" s="29"/>
      <c r="T381" s="29"/>
    </row>
    <row r="382" spans="1:20" ht="15.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121"/>
      <c r="S382" s="29"/>
      <c r="T382" s="29"/>
    </row>
    <row r="383" spans="1:20" ht="15.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121"/>
      <c r="S383" s="29"/>
      <c r="T383" s="29"/>
    </row>
    <row r="384" spans="1:20" ht="15.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121"/>
      <c r="S384" s="29"/>
      <c r="T384" s="29"/>
    </row>
    <row r="385" spans="1:20" ht="15.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121"/>
      <c r="S385" s="29"/>
      <c r="T385" s="29"/>
    </row>
    <row r="386" spans="1:20" ht="15.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121"/>
      <c r="S386" s="29"/>
      <c r="T386" s="29"/>
    </row>
    <row r="387" spans="1:20" ht="15.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121"/>
      <c r="S387" s="29"/>
      <c r="T387" s="29"/>
    </row>
    <row r="388" spans="1:20" ht="15.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121"/>
      <c r="S388" s="29"/>
      <c r="T388" s="29"/>
    </row>
    <row r="389" spans="1:20" ht="15.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121"/>
      <c r="S389" s="29"/>
      <c r="T389" s="29"/>
    </row>
    <row r="390" spans="1:20" ht="15.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121"/>
      <c r="S390" s="29"/>
      <c r="T390" s="29"/>
    </row>
    <row r="391" spans="1:20" ht="15.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121"/>
      <c r="S391" s="29"/>
      <c r="T391" s="29"/>
    </row>
    <row r="392" spans="1:20" ht="15.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121"/>
      <c r="S392" s="29"/>
      <c r="T392" s="29"/>
    </row>
    <row r="393" spans="1:20" ht="15.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121"/>
      <c r="S393" s="29"/>
      <c r="T393" s="29"/>
    </row>
    <row r="394" spans="1:20" ht="15.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121"/>
      <c r="S394" s="29"/>
      <c r="T394" s="29"/>
    </row>
    <row r="395" spans="1:20" ht="15.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121"/>
      <c r="S395" s="29"/>
      <c r="T395" s="29"/>
    </row>
    <row r="396" spans="1:20" ht="15.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121"/>
      <c r="S396" s="29"/>
      <c r="T396" s="29"/>
    </row>
    <row r="397" spans="1:20" ht="15.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121"/>
      <c r="S397" s="29"/>
      <c r="T397" s="29"/>
    </row>
    <row r="398" spans="1:20" ht="15.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121"/>
      <c r="S398" s="29"/>
      <c r="T398" s="29"/>
    </row>
    <row r="399" spans="1:20" ht="15.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121"/>
      <c r="S399" s="29"/>
      <c r="T399" s="29"/>
    </row>
    <row r="400" spans="1:20" ht="15.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121"/>
      <c r="S400" s="29"/>
      <c r="T400" s="29"/>
    </row>
    <row r="401" spans="1:20" ht="15.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121"/>
      <c r="S401" s="29"/>
      <c r="T401" s="29"/>
    </row>
    <row r="402" spans="1:20" ht="15.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121"/>
      <c r="S402" s="29"/>
      <c r="T402" s="29"/>
    </row>
    <row r="403" spans="1:20" ht="15.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121"/>
      <c r="S403" s="29"/>
      <c r="T403" s="29"/>
    </row>
    <row r="404" spans="1:20" ht="15.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121"/>
      <c r="S404" s="29"/>
      <c r="T404" s="29"/>
    </row>
    <row r="405" spans="1:20" ht="15.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121"/>
      <c r="S405" s="29"/>
      <c r="T405" s="29"/>
    </row>
    <row r="406" spans="1:20" ht="15.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121"/>
      <c r="S406" s="29"/>
      <c r="T406" s="29"/>
    </row>
    <row r="407" spans="1:20" ht="15.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121"/>
      <c r="S407" s="29"/>
      <c r="T407" s="29"/>
    </row>
    <row r="408" spans="1:20" ht="15.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121"/>
      <c r="S408" s="29"/>
      <c r="T408" s="29"/>
    </row>
    <row r="409" spans="1:20" ht="15.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121"/>
      <c r="S409" s="29"/>
      <c r="T409" s="29"/>
    </row>
    <row r="410" spans="1:20" ht="15.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121"/>
      <c r="S410" s="29"/>
      <c r="T410" s="29"/>
    </row>
    <row r="411" spans="1:20" ht="15.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121"/>
      <c r="S411" s="29"/>
      <c r="T411" s="29"/>
    </row>
    <row r="412" spans="1:20" ht="15.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121"/>
      <c r="S412" s="29"/>
      <c r="T412" s="29"/>
    </row>
    <row r="413" spans="1:20" ht="15.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121"/>
      <c r="S413" s="29"/>
      <c r="T413" s="29"/>
    </row>
    <row r="414" spans="1:20" ht="15.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121"/>
      <c r="S414" s="29"/>
      <c r="T414" s="29"/>
    </row>
    <row r="415" spans="1:20" ht="15.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121"/>
      <c r="S415" s="29"/>
      <c r="T415" s="29"/>
    </row>
    <row r="416" spans="1:20" ht="15.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121"/>
      <c r="S416" s="29"/>
      <c r="T416" s="29"/>
    </row>
    <row r="417" spans="1:20" ht="15.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121"/>
      <c r="S417" s="29"/>
      <c r="T417" s="29"/>
    </row>
    <row r="418" spans="1:20" ht="15.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121"/>
      <c r="S418" s="29"/>
      <c r="T418" s="29"/>
    </row>
    <row r="419" spans="1:20" ht="15.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121"/>
      <c r="S419" s="29"/>
      <c r="T419" s="29"/>
    </row>
    <row r="420" spans="1:20" ht="15.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121"/>
      <c r="S420" s="29"/>
      <c r="T420" s="29"/>
    </row>
    <row r="421" spans="1:20" ht="15.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121"/>
      <c r="S421" s="29"/>
      <c r="T421" s="29"/>
    </row>
    <row r="422" spans="1:20" ht="15.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121"/>
      <c r="S422" s="29"/>
      <c r="T422" s="29"/>
    </row>
    <row r="423" spans="1:20" ht="15.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121"/>
      <c r="S423" s="29"/>
      <c r="T423" s="29"/>
    </row>
    <row r="424" spans="1:20" ht="15.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121"/>
      <c r="S424" s="29"/>
      <c r="T424" s="29"/>
    </row>
    <row r="425" spans="1:20" ht="15.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121"/>
      <c r="S425" s="29"/>
      <c r="T425" s="29"/>
    </row>
    <row r="426" spans="1:20" ht="15.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121"/>
      <c r="S426" s="29"/>
      <c r="T426" s="29"/>
    </row>
    <row r="427" spans="1:20" ht="15.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121"/>
      <c r="S427" s="29"/>
      <c r="T427" s="29"/>
    </row>
    <row r="428" spans="1:20" ht="15.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121"/>
      <c r="S428" s="29"/>
      <c r="T428" s="29"/>
    </row>
    <row r="429" spans="1:20" ht="15.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121"/>
      <c r="S429" s="29"/>
      <c r="T429" s="29"/>
    </row>
    <row r="430" spans="1:20" ht="15.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121"/>
      <c r="S430" s="29"/>
      <c r="T430" s="29"/>
    </row>
    <row r="431" spans="1:20" ht="15.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121"/>
      <c r="S431" s="29"/>
      <c r="T431" s="29"/>
    </row>
    <row r="432" spans="1:20" ht="15.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121"/>
      <c r="S432" s="29"/>
      <c r="T432" s="29"/>
    </row>
    <row r="433" spans="1:20" ht="15.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121"/>
      <c r="S433" s="29"/>
      <c r="T433" s="29"/>
    </row>
    <row r="434" spans="1:20" ht="15.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121"/>
      <c r="S434" s="29"/>
      <c r="T434" s="29"/>
    </row>
    <row r="435" spans="1:20" ht="15.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121"/>
      <c r="S435" s="29"/>
      <c r="T435" s="29"/>
    </row>
    <row r="436" spans="1:20" ht="15.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121"/>
      <c r="S436" s="29"/>
      <c r="T436" s="29"/>
    </row>
    <row r="437" spans="1:20" ht="15.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121"/>
      <c r="S437" s="29"/>
      <c r="T437" s="29"/>
    </row>
    <row r="438" spans="1:20" ht="15.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121"/>
      <c r="S438" s="29"/>
      <c r="T438" s="29"/>
    </row>
    <row r="439" spans="1:20" ht="15.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121"/>
      <c r="S439" s="29"/>
      <c r="T439" s="29"/>
    </row>
    <row r="440" spans="1:20" ht="15.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121"/>
      <c r="S440" s="29"/>
      <c r="T440" s="29"/>
    </row>
    <row r="441" spans="1:20" ht="15.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121"/>
      <c r="S441" s="29"/>
      <c r="T441" s="29"/>
    </row>
    <row r="442" spans="1:20" ht="15.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121"/>
      <c r="S442" s="29"/>
      <c r="T442" s="29"/>
    </row>
    <row r="443" spans="1:20" ht="15.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121"/>
      <c r="S443" s="29"/>
      <c r="T443" s="29"/>
    </row>
    <row r="444" spans="1:20" ht="15.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121"/>
      <c r="S444" s="29"/>
      <c r="T444" s="29"/>
    </row>
    <row r="445" spans="1:20" ht="15.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121"/>
      <c r="S445" s="29"/>
      <c r="T445" s="29"/>
    </row>
    <row r="446" spans="1:20" ht="15.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121"/>
      <c r="S446" s="29"/>
      <c r="T446" s="29"/>
    </row>
    <row r="447" spans="1:20" ht="15.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121"/>
      <c r="S447" s="29"/>
      <c r="T447" s="29"/>
    </row>
    <row r="448" spans="1:20" ht="15.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121"/>
      <c r="S448" s="29"/>
      <c r="T448" s="29"/>
    </row>
    <row r="449" spans="1:20" ht="15.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121"/>
      <c r="S449" s="29"/>
      <c r="T449" s="29"/>
    </row>
    <row r="450" spans="1:20" ht="15.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121"/>
      <c r="S450" s="29"/>
      <c r="T450" s="29"/>
    </row>
    <row r="451" spans="1:20" ht="15.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121"/>
      <c r="S451" s="29"/>
      <c r="T451" s="29"/>
    </row>
    <row r="452" spans="1:20" ht="15.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121"/>
      <c r="S452" s="29"/>
      <c r="T452" s="29"/>
    </row>
    <row r="453" spans="1:20" ht="15.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121"/>
      <c r="S453" s="29"/>
      <c r="T453" s="29"/>
    </row>
    <row r="454" spans="1:20" ht="15.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121"/>
      <c r="S454" s="29"/>
      <c r="T454" s="29"/>
    </row>
    <row r="455" spans="1:20" ht="15.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121"/>
      <c r="S455" s="29"/>
      <c r="T455" s="29"/>
    </row>
    <row r="456" spans="1:20" ht="15.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121"/>
      <c r="S456" s="29"/>
      <c r="T456" s="29"/>
    </row>
    <row r="457" spans="1:20" ht="15.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121"/>
      <c r="S457" s="29"/>
      <c r="T457" s="29"/>
    </row>
    <row r="458" spans="1:20" ht="15.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121"/>
      <c r="S458" s="29"/>
      <c r="T458" s="29"/>
    </row>
    <row r="459" spans="1:20" ht="15.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121"/>
      <c r="S459" s="29"/>
      <c r="T459" s="29"/>
    </row>
    <row r="460" spans="1:20" ht="15.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121"/>
      <c r="S460" s="29"/>
      <c r="T460" s="29"/>
    </row>
    <row r="461" spans="1:20" ht="15.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121"/>
      <c r="S461" s="29"/>
      <c r="T461" s="29"/>
    </row>
    <row r="462" spans="1:20" ht="15.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121"/>
      <c r="S462" s="29"/>
      <c r="T462" s="29"/>
    </row>
    <row r="463" spans="1:20" ht="15.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121"/>
      <c r="S463" s="29"/>
      <c r="T463" s="29"/>
    </row>
    <row r="464" spans="1:20" ht="15.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121"/>
      <c r="S464" s="29"/>
      <c r="T464" s="29"/>
    </row>
    <row r="465" spans="1:20" ht="15.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121"/>
      <c r="S465" s="29"/>
      <c r="T465" s="29"/>
    </row>
    <row r="466" spans="1:20" ht="15.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121"/>
      <c r="S466" s="29"/>
      <c r="T466" s="29"/>
    </row>
    <row r="467" spans="1:20" ht="15.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121"/>
      <c r="S467" s="29"/>
      <c r="T467" s="29"/>
    </row>
    <row r="468" spans="1:20" ht="15.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121"/>
      <c r="S468" s="29"/>
      <c r="T468" s="29"/>
    </row>
    <row r="469" spans="1:20" ht="15.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121"/>
      <c r="S469" s="29"/>
      <c r="T469" s="29"/>
    </row>
    <row r="470" spans="1:20" ht="15.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121"/>
      <c r="S470" s="29"/>
      <c r="T470" s="29"/>
    </row>
    <row r="471" spans="1:20" ht="15.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121"/>
      <c r="S471" s="29"/>
      <c r="T471" s="29"/>
    </row>
    <row r="472" spans="1:20" ht="15.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121"/>
      <c r="S472" s="29"/>
      <c r="T472" s="29"/>
    </row>
    <row r="473" spans="1:20" ht="15.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121"/>
      <c r="S473" s="29"/>
      <c r="T473" s="29"/>
    </row>
    <row r="474" spans="1:20" ht="15.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121"/>
      <c r="S474" s="29"/>
      <c r="T474" s="29"/>
    </row>
    <row r="475" spans="1:20" ht="15.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121"/>
      <c r="S475" s="29"/>
      <c r="T475" s="29"/>
    </row>
    <row r="476" spans="1:20" ht="15.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121"/>
      <c r="S476" s="29"/>
      <c r="T476" s="29"/>
    </row>
    <row r="477" spans="1:20" ht="15.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121"/>
      <c r="S477" s="29"/>
      <c r="T477" s="29"/>
    </row>
    <row r="478" spans="1:20" ht="15.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121"/>
      <c r="S478" s="29"/>
      <c r="T478" s="29"/>
    </row>
    <row r="479" spans="1:20" ht="15.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121"/>
      <c r="S479" s="29"/>
      <c r="T479" s="29"/>
    </row>
    <row r="480" spans="1:20" ht="15.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121"/>
      <c r="S480" s="29"/>
      <c r="T480" s="29"/>
    </row>
    <row r="481" spans="1:20" ht="15.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121"/>
      <c r="S481" s="29"/>
      <c r="T481" s="29"/>
    </row>
    <row r="482" spans="1:20" ht="15.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121"/>
      <c r="S482" s="29"/>
      <c r="T482" s="29"/>
    </row>
    <row r="483" spans="1:20" ht="15.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121"/>
      <c r="S483" s="29"/>
      <c r="T483" s="29"/>
    </row>
    <row r="484" spans="1:20" ht="15.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121"/>
      <c r="S484" s="29"/>
      <c r="T484" s="29"/>
    </row>
    <row r="485" spans="1:20" ht="15.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121"/>
      <c r="S485" s="29"/>
      <c r="T485" s="29"/>
    </row>
    <row r="486" spans="1:20" ht="15.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121"/>
      <c r="S486" s="29"/>
      <c r="T486" s="29"/>
    </row>
    <row r="487" spans="1:20" ht="15.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121"/>
      <c r="S487" s="29"/>
      <c r="T487" s="29"/>
    </row>
    <row r="488" spans="1:20" ht="15.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121"/>
      <c r="S488" s="29"/>
      <c r="T488" s="29"/>
    </row>
    <row r="489" spans="1:20" ht="15.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121"/>
      <c r="S489" s="29"/>
      <c r="T489" s="29"/>
    </row>
    <row r="490" spans="1:20" ht="15.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121"/>
      <c r="S490" s="29"/>
      <c r="T490" s="29"/>
    </row>
    <row r="491" spans="1:20" ht="15.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121"/>
      <c r="S491" s="29"/>
      <c r="T491" s="29"/>
    </row>
    <row r="492" spans="1:20" ht="15.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121"/>
      <c r="S492" s="29"/>
      <c r="T492" s="29"/>
    </row>
    <row r="493" spans="1:20" ht="15.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121"/>
      <c r="S493" s="29"/>
      <c r="T493" s="29"/>
    </row>
    <row r="494" spans="1:20" ht="15.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121"/>
      <c r="S494" s="29"/>
      <c r="T494" s="29"/>
    </row>
    <row r="495" spans="1:20" ht="15.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121"/>
      <c r="S495" s="29"/>
      <c r="T495" s="29"/>
    </row>
    <row r="496" spans="1:20" ht="15.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121"/>
      <c r="S496" s="29"/>
      <c r="T496" s="29"/>
    </row>
    <row r="497" spans="1:20" ht="15.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121"/>
      <c r="S497" s="29"/>
      <c r="T497" s="29"/>
    </row>
    <row r="498" spans="1:20" ht="15.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121"/>
      <c r="S498" s="29"/>
      <c r="T498" s="29"/>
    </row>
    <row r="499" spans="1:20" ht="15.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121"/>
      <c r="S499" s="29"/>
      <c r="T499" s="29"/>
    </row>
    <row r="500" spans="1:20" ht="15.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121"/>
      <c r="S500" s="29"/>
      <c r="T500" s="29"/>
    </row>
    <row r="501" spans="1:20" ht="15.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121"/>
      <c r="S501" s="29"/>
      <c r="T501" s="29"/>
    </row>
    <row r="502" spans="1:20" ht="15.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121"/>
      <c r="S502" s="29"/>
      <c r="T502" s="29"/>
    </row>
    <row r="503" spans="1:20" ht="15.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121"/>
      <c r="S503" s="29"/>
      <c r="T503" s="29"/>
    </row>
    <row r="504" spans="1:20" ht="15.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121"/>
      <c r="S504" s="29"/>
      <c r="T504" s="29"/>
    </row>
    <row r="505" spans="1:20" ht="15.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121"/>
      <c r="S505" s="29"/>
      <c r="T505" s="29"/>
    </row>
    <row r="506" spans="1:20" ht="15.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121"/>
      <c r="S506" s="29"/>
      <c r="T506" s="29"/>
    </row>
    <row r="507" spans="1:20" ht="15.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121"/>
      <c r="S507" s="29"/>
      <c r="T507" s="29"/>
    </row>
    <row r="508" spans="1:20" ht="15.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121"/>
      <c r="S508" s="29"/>
      <c r="T508" s="29"/>
    </row>
    <row r="509" spans="1:20" ht="15.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121"/>
      <c r="S509" s="29"/>
      <c r="T509" s="29"/>
    </row>
    <row r="510" spans="1:20" ht="15.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121"/>
      <c r="S510" s="29"/>
      <c r="T510" s="29"/>
    </row>
    <row r="511" spans="1:20" ht="15.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121"/>
      <c r="S511" s="29"/>
      <c r="T511" s="29"/>
    </row>
    <row r="512" spans="1:20" ht="15.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121"/>
      <c r="S512" s="29"/>
      <c r="T512" s="29"/>
    </row>
    <row r="513" spans="1:20" ht="15.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121"/>
      <c r="S513" s="29"/>
      <c r="T513" s="29"/>
    </row>
    <row r="514" spans="1:20" ht="15.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121"/>
      <c r="S514" s="29"/>
      <c r="T514" s="29"/>
    </row>
    <row r="515" spans="1:20" ht="15.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121"/>
      <c r="S515" s="29"/>
      <c r="T515" s="29"/>
    </row>
    <row r="516" spans="1:20" ht="15.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121"/>
      <c r="S516" s="29"/>
      <c r="T516" s="29"/>
    </row>
    <row r="517" spans="1:20" ht="15.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121"/>
      <c r="S517" s="29"/>
      <c r="T517" s="29"/>
    </row>
    <row r="518" spans="1:20" ht="15.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121"/>
      <c r="S518" s="29"/>
      <c r="T518" s="29"/>
    </row>
    <row r="519" spans="1:20" ht="15.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121"/>
      <c r="S519" s="29"/>
      <c r="T519" s="29"/>
    </row>
    <row r="520" spans="1:20" ht="15.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121"/>
      <c r="S520" s="29"/>
      <c r="T520" s="29"/>
    </row>
    <row r="521" spans="1:20" ht="15.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121"/>
      <c r="S521" s="29"/>
      <c r="T521" s="29"/>
    </row>
    <row r="522" spans="1:20" ht="15.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121"/>
      <c r="S522" s="29"/>
      <c r="T522" s="29"/>
    </row>
    <row r="523" spans="1:20" ht="15.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121"/>
      <c r="S523" s="29"/>
      <c r="T523" s="29"/>
    </row>
    <row r="524" spans="1:20" ht="15.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121"/>
      <c r="S524" s="29"/>
      <c r="T524" s="29"/>
    </row>
    <row r="525" spans="1:20" ht="15.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121"/>
      <c r="S525" s="29"/>
      <c r="T525" s="29"/>
    </row>
    <row r="526" spans="1:20" ht="15.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121"/>
      <c r="S526" s="29"/>
      <c r="T526" s="29"/>
    </row>
    <row r="527" spans="1:20" ht="15.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121"/>
      <c r="S527" s="29"/>
      <c r="T527" s="29"/>
    </row>
    <row r="528" spans="1:20" ht="15.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121"/>
      <c r="S528" s="29"/>
      <c r="T528" s="29"/>
    </row>
    <row r="529" spans="1:20" ht="15.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121"/>
      <c r="S529" s="29"/>
      <c r="T529" s="29"/>
    </row>
    <row r="530" spans="1:20" ht="15.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121"/>
      <c r="S530" s="29"/>
      <c r="T530" s="29"/>
    </row>
    <row r="531" spans="1:20" ht="15.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121"/>
      <c r="S531" s="29"/>
      <c r="T531" s="29"/>
    </row>
    <row r="532" spans="1:20" ht="15.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121"/>
      <c r="S532" s="29"/>
      <c r="T532" s="29"/>
    </row>
    <row r="533" spans="1:20" ht="15.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121"/>
      <c r="S533" s="29"/>
      <c r="T533" s="29"/>
    </row>
    <row r="534" spans="1:20" ht="15.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121"/>
      <c r="S534" s="29"/>
      <c r="T534" s="29"/>
    </row>
    <row r="535" spans="1:20" ht="15.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121"/>
      <c r="S535" s="29"/>
      <c r="T535" s="29"/>
    </row>
    <row r="536" spans="1:20" ht="15.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121"/>
      <c r="S536" s="29"/>
      <c r="T536" s="29"/>
    </row>
    <row r="537" spans="1:20" ht="15.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121"/>
      <c r="S537" s="29"/>
      <c r="T537" s="29"/>
    </row>
    <row r="538" spans="1:20" ht="15.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121"/>
      <c r="S538" s="29"/>
      <c r="T538" s="29"/>
    </row>
    <row r="539" spans="1:20" ht="15.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121"/>
      <c r="S539" s="29"/>
      <c r="T539" s="29"/>
    </row>
    <row r="540" spans="1:20" ht="15.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121"/>
      <c r="S540" s="29"/>
      <c r="T540" s="29"/>
    </row>
    <row r="541" spans="1:20" ht="15.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121"/>
      <c r="S541" s="29"/>
      <c r="T541" s="29"/>
    </row>
    <row r="542" spans="1:20" ht="15.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121"/>
      <c r="S542" s="29"/>
      <c r="T542" s="29"/>
    </row>
    <row r="543" spans="1:20" ht="15.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121"/>
      <c r="S543" s="29"/>
      <c r="T543" s="29"/>
    </row>
    <row r="544" spans="1:20" ht="15.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121"/>
      <c r="S544" s="29"/>
      <c r="T544" s="29"/>
    </row>
    <row r="545" spans="1:20" ht="15.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121"/>
      <c r="S545" s="29"/>
      <c r="T545" s="29"/>
    </row>
    <row r="546" spans="1:20" ht="15.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121"/>
      <c r="S546" s="29"/>
      <c r="T546" s="29"/>
    </row>
    <row r="547" spans="1:20" ht="15.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121"/>
      <c r="S547" s="29"/>
      <c r="T547" s="29"/>
    </row>
    <row r="548" spans="1:20" ht="15.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121"/>
      <c r="S548" s="29"/>
      <c r="T548" s="29"/>
    </row>
    <row r="549" spans="1:20" ht="15.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121"/>
      <c r="S549" s="29"/>
      <c r="T549" s="29"/>
    </row>
    <row r="550" spans="1:20" ht="15.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121"/>
      <c r="S550" s="29"/>
      <c r="T550" s="29"/>
    </row>
    <row r="551" spans="1:20" ht="15.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121"/>
      <c r="S551" s="29"/>
      <c r="T551" s="29"/>
    </row>
    <row r="552" spans="1:20" ht="15.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121"/>
      <c r="S552" s="29"/>
      <c r="T552" s="29"/>
    </row>
    <row r="553" spans="1:20" ht="15.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121"/>
      <c r="S553" s="29"/>
      <c r="T553" s="29"/>
    </row>
    <row r="554" spans="1:20" ht="15.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121"/>
      <c r="S554" s="29"/>
      <c r="T554" s="29"/>
    </row>
    <row r="555" spans="1:20" ht="15.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121"/>
      <c r="S555" s="29"/>
      <c r="T555" s="29"/>
    </row>
    <row r="556" spans="1:20" ht="15.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121"/>
      <c r="S556" s="29"/>
      <c r="T556" s="29"/>
    </row>
    <row r="557" spans="1:20" ht="15.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121"/>
      <c r="S557" s="29"/>
      <c r="T557" s="29"/>
    </row>
    <row r="558" spans="1:20" ht="15.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121"/>
      <c r="S558" s="29"/>
      <c r="T558" s="29"/>
    </row>
    <row r="559" spans="1:20" ht="15.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121"/>
      <c r="S559" s="29"/>
      <c r="T559" s="29"/>
    </row>
    <row r="560" spans="1:20" ht="15.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121"/>
      <c r="S560" s="29"/>
      <c r="T560" s="29"/>
    </row>
    <row r="561" spans="1:20" ht="15.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121"/>
      <c r="S561" s="29"/>
      <c r="T561" s="29"/>
    </row>
    <row r="562" spans="1:20" ht="15.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121"/>
      <c r="S562" s="29"/>
      <c r="T562" s="29"/>
    </row>
    <row r="563" spans="1:20" ht="15.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121"/>
      <c r="S563" s="29"/>
      <c r="T563" s="29"/>
    </row>
    <row r="564" spans="1:20" ht="15.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121"/>
      <c r="S564" s="29"/>
      <c r="T564" s="29"/>
    </row>
    <row r="565" spans="1:20" ht="15.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121"/>
      <c r="S565" s="29"/>
      <c r="T565" s="29"/>
    </row>
    <row r="566" spans="1:20" ht="15.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121"/>
      <c r="S566" s="29"/>
      <c r="T566" s="29"/>
    </row>
    <row r="567" spans="1:20" ht="15.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121"/>
      <c r="S567" s="29"/>
      <c r="T567" s="29"/>
    </row>
    <row r="568" spans="1:20" ht="15.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121"/>
      <c r="S568" s="29"/>
      <c r="T568" s="29"/>
    </row>
    <row r="569" spans="1:20" ht="15.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121"/>
      <c r="S569" s="29"/>
      <c r="T569" s="29"/>
    </row>
    <row r="570" spans="1:20" ht="15.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121"/>
      <c r="S570" s="29"/>
      <c r="T570" s="29"/>
    </row>
    <row r="571" spans="1:20" ht="15.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121"/>
      <c r="S571" s="29"/>
      <c r="T571" s="29"/>
    </row>
    <row r="572" spans="1:20" ht="15.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121"/>
      <c r="S572" s="29"/>
      <c r="T572" s="29"/>
    </row>
    <row r="573" spans="1:20" ht="15.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121"/>
      <c r="S573" s="29"/>
      <c r="T573" s="29"/>
    </row>
    <row r="574" spans="1:20" ht="15.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121"/>
      <c r="S574" s="29"/>
      <c r="T574" s="29"/>
    </row>
    <row r="575" spans="1:20" ht="15.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121"/>
      <c r="S575" s="29"/>
      <c r="T575" s="29"/>
    </row>
    <row r="576" spans="1:20" ht="15.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121"/>
      <c r="S576" s="29"/>
      <c r="T576" s="29"/>
    </row>
    <row r="577" spans="1:20" ht="15.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121"/>
      <c r="S577" s="29"/>
      <c r="T577" s="29"/>
    </row>
    <row r="578" spans="1:20" ht="15.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121"/>
      <c r="S578" s="29"/>
      <c r="T578" s="29"/>
    </row>
    <row r="579" spans="1:20" ht="15.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121"/>
      <c r="S579" s="29"/>
      <c r="T579" s="29"/>
    </row>
    <row r="580" spans="1:20" ht="15.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121"/>
      <c r="S580" s="29"/>
      <c r="T580" s="29"/>
    </row>
    <row r="581" spans="1:20" ht="15.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121"/>
      <c r="S581" s="29"/>
      <c r="T581" s="29"/>
    </row>
    <row r="582" spans="1:20" ht="15.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121"/>
      <c r="S582" s="29"/>
      <c r="T582" s="29"/>
    </row>
    <row r="583" spans="1:20" ht="15.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121"/>
      <c r="S583" s="29"/>
      <c r="T583" s="29"/>
    </row>
    <row r="584" spans="1:20" ht="15.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121"/>
      <c r="S584" s="29"/>
      <c r="T584" s="29"/>
    </row>
    <row r="585" spans="1:20" ht="15.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121"/>
      <c r="S585" s="29"/>
      <c r="T585" s="29"/>
    </row>
    <row r="586" spans="1:20" ht="15.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121"/>
      <c r="S586" s="29"/>
      <c r="T586" s="29"/>
    </row>
    <row r="587" spans="1:20" ht="15.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121"/>
      <c r="S587" s="29"/>
      <c r="T587" s="29"/>
    </row>
    <row r="588" spans="1:20" ht="15.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121"/>
      <c r="S588" s="29"/>
      <c r="T588" s="29"/>
    </row>
    <row r="589" spans="1:20" ht="15.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121"/>
      <c r="S589" s="29"/>
      <c r="T589" s="29"/>
    </row>
    <row r="590" spans="1:20" ht="15.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121"/>
      <c r="S590" s="29"/>
      <c r="T590" s="29"/>
    </row>
    <row r="591" spans="1:20" ht="15.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121"/>
      <c r="S591" s="29"/>
      <c r="T591" s="29"/>
    </row>
    <row r="592" spans="1:20" ht="15.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121"/>
      <c r="S592" s="29"/>
      <c r="T592" s="29"/>
    </row>
    <row r="593" spans="1:20" ht="15.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121"/>
      <c r="S593" s="29"/>
      <c r="T593" s="29"/>
    </row>
    <row r="594" spans="1:20" ht="15.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121"/>
      <c r="S594" s="29"/>
      <c r="T594" s="29"/>
    </row>
    <row r="595" spans="1:20" ht="15.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121"/>
      <c r="S595" s="29"/>
      <c r="T595" s="29"/>
    </row>
    <row r="596" spans="1:20" ht="15.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121"/>
      <c r="S596" s="29"/>
      <c r="T596" s="29"/>
    </row>
    <row r="597" spans="1:20" ht="15.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121"/>
      <c r="S597" s="29"/>
      <c r="T597" s="29"/>
    </row>
    <row r="598" spans="1:20" ht="15.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121"/>
      <c r="S598" s="29"/>
      <c r="T598" s="29"/>
    </row>
    <row r="599" spans="1:20" ht="15.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121"/>
      <c r="S599" s="29"/>
      <c r="T599" s="29"/>
    </row>
    <row r="600" spans="1:20" ht="15.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121"/>
      <c r="S600" s="29"/>
      <c r="T600" s="29"/>
    </row>
    <row r="601" spans="1:20" ht="15.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121"/>
      <c r="S601" s="29"/>
      <c r="T601" s="29"/>
    </row>
    <row r="602" spans="1:20" ht="15.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121"/>
      <c r="S602" s="29"/>
      <c r="T602" s="29"/>
    </row>
    <row r="603" spans="1:20" ht="15.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121"/>
      <c r="S603" s="29"/>
      <c r="T603" s="29"/>
    </row>
    <row r="604" spans="1:20" ht="15.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121"/>
      <c r="S604" s="29"/>
      <c r="T604" s="29"/>
    </row>
    <row r="605" spans="1:20" ht="15.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121"/>
      <c r="S605" s="29"/>
      <c r="T605" s="29"/>
    </row>
    <row r="606" spans="1:20" ht="15.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121"/>
      <c r="S606" s="29"/>
      <c r="T606" s="29"/>
    </row>
    <row r="607" spans="1:20" ht="15.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121"/>
      <c r="S607" s="29"/>
      <c r="T607" s="29"/>
    </row>
    <row r="608" spans="1:20" ht="15.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121"/>
      <c r="S608" s="29"/>
      <c r="T608" s="29"/>
    </row>
    <row r="609" spans="1:20" ht="15.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121"/>
      <c r="S609" s="29"/>
      <c r="T609" s="29"/>
    </row>
    <row r="610" spans="1:20" ht="15.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121"/>
      <c r="S610" s="29"/>
      <c r="T610" s="29"/>
    </row>
    <row r="611" spans="1:20" ht="15.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121"/>
      <c r="S611" s="29"/>
      <c r="T611" s="29"/>
    </row>
    <row r="612" spans="1:20" ht="15.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121"/>
      <c r="S612" s="29"/>
      <c r="T612" s="29"/>
    </row>
    <row r="613" spans="1:20" ht="15.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121"/>
      <c r="S613" s="29"/>
      <c r="T613" s="29"/>
    </row>
    <row r="614" spans="1:20" ht="15.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121"/>
      <c r="S614" s="29"/>
      <c r="T614" s="29"/>
    </row>
    <row r="615" spans="1:20" ht="15.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121"/>
      <c r="S615" s="29"/>
      <c r="T615" s="29"/>
    </row>
    <row r="616" spans="1:20" ht="15.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121"/>
      <c r="S616" s="29"/>
      <c r="T616" s="29"/>
    </row>
    <row r="617" spans="1:20" ht="15.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121"/>
      <c r="S617" s="29"/>
      <c r="T617" s="29"/>
    </row>
    <row r="618" spans="1:20" ht="15.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121"/>
      <c r="S618" s="29"/>
      <c r="T618" s="29"/>
    </row>
    <row r="619" spans="1:20" ht="15.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121"/>
      <c r="S619" s="29"/>
      <c r="T619" s="29"/>
    </row>
    <row r="620" spans="1:20" ht="15.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121"/>
      <c r="S620" s="29"/>
      <c r="T620" s="29"/>
    </row>
    <row r="621" spans="1:20" ht="15.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121"/>
      <c r="S621" s="29"/>
      <c r="T621" s="29"/>
    </row>
    <row r="622" spans="1:20" ht="15.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121"/>
      <c r="S622" s="29"/>
      <c r="T622" s="29"/>
    </row>
    <row r="623" spans="1:20" ht="15.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121"/>
      <c r="S623" s="29"/>
      <c r="T623" s="29"/>
    </row>
    <row r="624" spans="1:20" ht="15.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121"/>
      <c r="S624" s="29"/>
      <c r="T624" s="29"/>
    </row>
    <row r="625" spans="1:20" ht="15.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121"/>
      <c r="S625" s="29"/>
      <c r="T625" s="29"/>
    </row>
    <row r="626" spans="1:20" ht="15.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121"/>
      <c r="S626" s="29"/>
      <c r="T626" s="29"/>
    </row>
    <row r="627" spans="1:20" ht="15.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121"/>
      <c r="S627" s="29"/>
      <c r="T627" s="29"/>
    </row>
    <row r="628" spans="1:20" ht="15.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121"/>
      <c r="S628" s="29"/>
      <c r="T628" s="29"/>
    </row>
    <row r="629" spans="1:20" ht="15.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121"/>
      <c r="S629" s="29"/>
      <c r="T629" s="29"/>
    </row>
    <row r="630" spans="1:20" ht="15.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121"/>
      <c r="S630" s="29"/>
      <c r="T630" s="29"/>
    </row>
    <row r="631" spans="1:20" ht="15.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121"/>
      <c r="S631" s="29"/>
      <c r="T631" s="29"/>
    </row>
    <row r="632" spans="1:20" ht="15.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121"/>
      <c r="S632" s="29"/>
      <c r="T632" s="29"/>
    </row>
    <row r="633" spans="1:20" ht="15.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121"/>
      <c r="S633" s="29"/>
      <c r="T633" s="29"/>
    </row>
    <row r="634" spans="1:20" ht="15.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121"/>
      <c r="S634" s="29"/>
      <c r="T634" s="29"/>
    </row>
    <row r="635" spans="1:20" ht="15.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121"/>
      <c r="S635" s="29"/>
      <c r="T635" s="29"/>
    </row>
    <row r="636" spans="1:20" ht="15.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121"/>
      <c r="S636" s="29"/>
      <c r="T636" s="29"/>
    </row>
    <row r="637" spans="1:20" ht="15.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121"/>
      <c r="S637" s="29"/>
      <c r="T637" s="29"/>
    </row>
    <row r="638" spans="1:20" ht="15.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121"/>
      <c r="S638" s="29"/>
      <c r="T638" s="29"/>
    </row>
    <row r="639" spans="1:20" ht="15.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121"/>
      <c r="S639" s="29"/>
      <c r="T639" s="29"/>
    </row>
    <row r="640" spans="1:20" ht="15.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121"/>
      <c r="S640" s="29"/>
      <c r="T640" s="29"/>
    </row>
    <row r="641" spans="1:20" ht="15.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121"/>
      <c r="S641" s="29"/>
      <c r="T641" s="29"/>
    </row>
    <row r="642" spans="1:20" ht="15.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121"/>
      <c r="S642" s="29"/>
      <c r="T642" s="29"/>
    </row>
    <row r="643" spans="1:20" ht="15.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121"/>
      <c r="S643" s="29"/>
      <c r="T643" s="29"/>
    </row>
    <row r="644" spans="1:20" ht="15.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121"/>
      <c r="S644" s="29"/>
      <c r="T644" s="29"/>
    </row>
    <row r="645" spans="1:20" ht="15.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121"/>
      <c r="S645" s="29"/>
      <c r="T645" s="29"/>
    </row>
    <row r="646" spans="1:20" ht="15.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121"/>
      <c r="S646" s="29"/>
      <c r="T646" s="29"/>
    </row>
    <row r="647" spans="1:20" ht="15.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121"/>
      <c r="S647" s="29"/>
      <c r="T647" s="29"/>
    </row>
    <row r="648" spans="1:20" ht="15.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121"/>
      <c r="S648" s="29"/>
      <c r="T648" s="29"/>
    </row>
    <row r="649" spans="1:20" ht="15.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121"/>
      <c r="S649" s="29"/>
      <c r="T649" s="29"/>
    </row>
    <row r="650" spans="1:20" ht="15.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121"/>
      <c r="S650" s="29"/>
      <c r="T650" s="29"/>
    </row>
    <row r="651" spans="1:20" ht="15.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121"/>
      <c r="S651" s="29"/>
      <c r="T651" s="29"/>
    </row>
    <row r="652" spans="1:20" ht="15.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121"/>
      <c r="S652" s="29"/>
      <c r="T652" s="29"/>
    </row>
    <row r="653" spans="1:20" ht="15.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121"/>
      <c r="S653" s="29"/>
      <c r="T653" s="29"/>
    </row>
    <row r="654" spans="1:20" ht="15.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121"/>
      <c r="S654" s="29"/>
      <c r="T654" s="29"/>
    </row>
    <row r="655" spans="1:20" ht="15.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121"/>
      <c r="S655" s="29"/>
      <c r="T655" s="29"/>
    </row>
    <row r="656" spans="1:20" ht="15.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121"/>
      <c r="S656" s="29"/>
      <c r="T656" s="29"/>
    </row>
    <row r="657" spans="1:20" ht="15.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121"/>
      <c r="S657" s="29"/>
      <c r="T657" s="29"/>
    </row>
    <row r="658" spans="1:20" ht="15.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121"/>
      <c r="S658" s="29"/>
      <c r="T658" s="29"/>
    </row>
    <row r="659" spans="1:20" ht="15.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121"/>
      <c r="S659" s="29"/>
      <c r="T659" s="29"/>
    </row>
    <row r="660" spans="1:20" ht="15.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121"/>
      <c r="S660" s="29"/>
      <c r="T660" s="29"/>
    </row>
    <row r="661" spans="1:20" ht="15.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121"/>
      <c r="S661" s="29"/>
      <c r="T661" s="29"/>
    </row>
    <row r="662" spans="1:20" ht="15.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121"/>
      <c r="S662" s="29"/>
      <c r="T662" s="29"/>
    </row>
    <row r="663" spans="1:20" ht="15.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121"/>
      <c r="S663" s="29"/>
      <c r="T663" s="29"/>
    </row>
    <row r="664" spans="1:20" ht="15.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121"/>
      <c r="S664" s="29"/>
      <c r="T664" s="29"/>
    </row>
    <row r="665" spans="1:20" ht="15.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121"/>
      <c r="S665" s="29"/>
      <c r="T665" s="29"/>
    </row>
    <row r="666" spans="1:20" ht="15.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121"/>
      <c r="S666" s="29"/>
      <c r="T666" s="29"/>
    </row>
    <row r="667" spans="1:20" ht="15.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121"/>
      <c r="S667" s="29"/>
      <c r="T667" s="29"/>
    </row>
    <row r="668" spans="1:20" ht="15.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121"/>
      <c r="S668" s="29"/>
      <c r="T668" s="29"/>
    </row>
    <row r="669" spans="1:20" ht="15.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121"/>
      <c r="S669" s="29"/>
      <c r="T669" s="29"/>
    </row>
    <row r="670" spans="1:20" ht="15.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121"/>
      <c r="S670" s="29"/>
      <c r="T670" s="29"/>
    </row>
    <row r="671" spans="1:20" ht="15.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121"/>
      <c r="S671" s="29"/>
      <c r="T671" s="29"/>
    </row>
    <row r="672" spans="1:20" ht="15.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121"/>
      <c r="S672" s="29"/>
      <c r="T672" s="29"/>
    </row>
    <row r="673" spans="1:20" ht="15.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121"/>
      <c r="S673" s="29"/>
      <c r="T673" s="29"/>
    </row>
    <row r="674" spans="1:20" ht="15.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121"/>
      <c r="S674" s="29"/>
      <c r="T674" s="29"/>
    </row>
    <row r="675" spans="1:20" ht="15.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121"/>
      <c r="S675" s="29"/>
      <c r="T675" s="29"/>
    </row>
    <row r="676" spans="1:20" ht="15.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121"/>
      <c r="S676" s="29"/>
      <c r="T676" s="29"/>
    </row>
    <row r="677" spans="1:20" ht="15.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121"/>
      <c r="S677" s="29"/>
      <c r="T677" s="29"/>
    </row>
    <row r="678" spans="1:20" ht="15.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121"/>
      <c r="S678" s="29"/>
      <c r="T678" s="29"/>
    </row>
    <row r="679" spans="1:20" ht="15.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121"/>
      <c r="S679" s="29"/>
      <c r="T679" s="29"/>
    </row>
    <row r="680" spans="1:20" ht="15.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121"/>
      <c r="S680" s="29"/>
      <c r="T680" s="29"/>
    </row>
    <row r="681" spans="1:20" ht="15.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121"/>
      <c r="S681" s="29"/>
      <c r="T681" s="29"/>
    </row>
    <row r="682" spans="1:20" ht="15.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121"/>
      <c r="S682" s="29"/>
      <c r="T682" s="29"/>
    </row>
    <row r="683" spans="1:20" ht="15.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121"/>
      <c r="S683" s="29"/>
      <c r="T683" s="29"/>
    </row>
    <row r="684" spans="1:20" ht="15.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121"/>
      <c r="S684" s="29"/>
      <c r="T684" s="29"/>
    </row>
    <row r="685" spans="1:20" ht="15.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121"/>
      <c r="S685" s="29"/>
      <c r="T685" s="29"/>
    </row>
    <row r="686" spans="1:20" ht="15.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121"/>
      <c r="S686" s="29"/>
      <c r="T686" s="29"/>
    </row>
    <row r="687" spans="1:20" ht="15.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121"/>
      <c r="S687" s="29"/>
      <c r="T687" s="29"/>
    </row>
    <row r="688" spans="1:20" ht="15.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121"/>
      <c r="S688" s="29"/>
      <c r="T688" s="29"/>
    </row>
    <row r="689" spans="1:20" ht="15.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121"/>
      <c r="S689" s="29"/>
      <c r="T689" s="29"/>
    </row>
    <row r="690" spans="1:20" ht="15.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121"/>
      <c r="S690" s="29"/>
      <c r="T690" s="29"/>
    </row>
    <row r="691" spans="1:20" ht="15.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121"/>
      <c r="S691" s="29"/>
      <c r="T691" s="29"/>
    </row>
    <row r="692" spans="1:20" ht="15.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121"/>
      <c r="S692" s="29"/>
      <c r="T692" s="29"/>
    </row>
    <row r="693" spans="1:20" ht="15.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121"/>
      <c r="S693" s="29"/>
      <c r="T693" s="29"/>
    </row>
    <row r="694" spans="1:20" ht="15.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121"/>
      <c r="S694" s="29"/>
      <c r="T694" s="29"/>
    </row>
    <row r="695" spans="1:20" ht="15.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121"/>
      <c r="S695" s="29"/>
      <c r="T695" s="29"/>
    </row>
    <row r="696" spans="1:20" ht="15.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121"/>
      <c r="S696" s="29"/>
      <c r="T696" s="29"/>
    </row>
    <row r="697" spans="1:20" ht="15.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121"/>
      <c r="S697" s="29"/>
      <c r="T697" s="29"/>
    </row>
    <row r="698" spans="1:20" ht="15.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121"/>
      <c r="S698" s="29"/>
      <c r="T698" s="29"/>
    </row>
    <row r="699" spans="1:20" ht="15.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121"/>
      <c r="S699" s="29"/>
      <c r="T699" s="29"/>
    </row>
    <row r="700" spans="1:20" ht="15.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121"/>
      <c r="S700" s="29"/>
      <c r="T700" s="29"/>
    </row>
    <row r="701" spans="1:20" ht="15.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121"/>
      <c r="S701" s="29"/>
      <c r="T701" s="29"/>
    </row>
    <row r="702" spans="1:20" ht="15.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121"/>
      <c r="S702" s="29"/>
      <c r="T702" s="29"/>
    </row>
    <row r="703" spans="1:20" ht="15.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121"/>
      <c r="S703" s="29"/>
      <c r="T703" s="29"/>
    </row>
    <row r="704" spans="1:20" ht="15.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121"/>
      <c r="S704" s="29"/>
      <c r="T704" s="29"/>
    </row>
    <row r="705" spans="1:20" ht="15.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121"/>
      <c r="S705" s="29"/>
      <c r="T705" s="29"/>
    </row>
    <row r="706" spans="1:20" ht="15.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121"/>
      <c r="S706" s="29"/>
      <c r="T706" s="29"/>
    </row>
    <row r="707" spans="1:20" ht="15.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121"/>
      <c r="S707" s="29"/>
      <c r="T707" s="29"/>
    </row>
    <row r="708" spans="1:20" ht="15.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121"/>
      <c r="S708" s="29"/>
      <c r="T708" s="29"/>
    </row>
    <row r="709" spans="1:20" ht="15.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121"/>
      <c r="S709" s="29"/>
      <c r="T709" s="29"/>
    </row>
    <row r="710" spans="1:20" ht="15.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121"/>
      <c r="S710" s="29"/>
      <c r="T710" s="29"/>
    </row>
    <row r="711" spans="1:20" ht="15.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121"/>
      <c r="S711" s="29"/>
      <c r="T711" s="29"/>
    </row>
    <row r="712" spans="1:20" ht="15.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121"/>
      <c r="S712" s="29"/>
      <c r="T712" s="29"/>
    </row>
    <row r="713" spans="1:20" ht="15.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121"/>
      <c r="S713" s="29"/>
      <c r="T713" s="29"/>
    </row>
    <row r="714" spans="1:20" ht="15.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121"/>
      <c r="S714" s="29"/>
      <c r="T714" s="29"/>
    </row>
    <row r="715" spans="1:20" ht="15.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121"/>
      <c r="S715" s="29"/>
      <c r="T715" s="29"/>
    </row>
    <row r="716" spans="1:20" ht="15.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121"/>
      <c r="S716" s="29"/>
      <c r="T716" s="29"/>
    </row>
    <row r="717" spans="1:20" ht="15.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121"/>
      <c r="S717" s="29"/>
      <c r="T717" s="29"/>
    </row>
    <row r="718" spans="1:20" ht="15.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121"/>
      <c r="S718" s="29"/>
      <c r="T718" s="29"/>
    </row>
    <row r="719" spans="1:20" ht="15.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121"/>
      <c r="S719" s="29"/>
      <c r="T719" s="29"/>
    </row>
    <row r="720" spans="1:20" ht="15.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121"/>
      <c r="S720" s="29"/>
      <c r="T720" s="29"/>
    </row>
    <row r="721" spans="1:20" ht="15.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121"/>
      <c r="S721" s="29"/>
      <c r="T721" s="29"/>
    </row>
    <row r="722" spans="1:20" ht="15.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121"/>
      <c r="S722" s="29"/>
      <c r="T722" s="29"/>
    </row>
    <row r="723" spans="1:20" ht="15.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121"/>
      <c r="S723" s="29"/>
      <c r="T723" s="29"/>
    </row>
    <row r="724" spans="1:20" ht="15.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121"/>
      <c r="S724" s="29"/>
      <c r="T724" s="29"/>
    </row>
    <row r="725" spans="1:20" ht="15.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121"/>
      <c r="S725" s="29"/>
      <c r="T725" s="29"/>
    </row>
    <row r="726" spans="1:20" ht="15.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121"/>
      <c r="S726" s="29"/>
      <c r="T726" s="29"/>
    </row>
    <row r="727" spans="1:20" ht="15.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121"/>
      <c r="S727" s="29"/>
      <c r="T727" s="29"/>
    </row>
    <row r="728" spans="1:20" ht="15.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121"/>
      <c r="S728" s="29"/>
      <c r="T728" s="29"/>
    </row>
    <row r="729" spans="1:20" ht="15.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121"/>
      <c r="S729" s="29"/>
      <c r="T729" s="29"/>
    </row>
    <row r="730" spans="1:20" ht="15.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121"/>
      <c r="S730" s="29"/>
      <c r="T730" s="29"/>
    </row>
    <row r="731" spans="1:20" ht="15.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121"/>
      <c r="S731" s="29"/>
      <c r="T731" s="29"/>
    </row>
    <row r="732" spans="1:20" ht="15.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121"/>
      <c r="S732" s="29"/>
      <c r="T732" s="29"/>
    </row>
    <row r="733" spans="1:20" ht="15.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121"/>
      <c r="S733" s="29"/>
      <c r="T733" s="29"/>
    </row>
    <row r="734" spans="1:20" ht="15.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121"/>
      <c r="S734" s="29"/>
      <c r="T734" s="29"/>
    </row>
    <row r="735" spans="1:20" ht="15.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121"/>
      <c r="S735" s="29"/>
      <c r="T735" s="29"/>
    </row>
    <row r="736" spans="1:20" ht="15.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121"/>
      <c r="S736" s="29"/>
      <c r="T736" s="29"/>
    </row>
    <row r="737" spans="1:20" ht="15.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121"/>
      <c r="S737" s="29"/>
      <c r="T737" s="29"/>
    </row>
    <row r="738" spans="1:20" ht="15.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121"/>
      <c r="S738" s="29"/>
      <c r="T738" s="29"/>
    </row>
    <row r="739" spans="1:20" ht="15.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121"/>
      <c r="S739" s="29"/>
      <c r="T739" s="29"/>
    </row>
    <row r="740" spans="1:20" ht="15.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121"/>
      <c r="S740" s="29"/>
      <c r="T740" s="29"/>
    </row>
    <row r="741" spans="1:20" ht="15.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121"/>
      <c r="S741" s="29"/>
      <c r="T741" s="29"/>
    </row>
    <row r="742" spans="1:20" ht="15.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121"/>
      <c r="S742" s="29"/>
      <c r="T742" s="29"/>
    </row>
    <row r="743" spans="1:20" ht="15.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121"/>
      <c r="S743" s="29"/>
      <c r="T743" s="29"/>
    </row>
    <row r="744" spans="1:20" ht="15.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121"/>
      <c r="S744" s="29"/>
      <c r="T744" s="29"/>
    </row>
    <row r="745" spans="1:20" ht="15.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121"/>
      <c r="S745" s="29"/>
      <c r="T745" s="29"/>
    </row>
    <row r="746" spans="1:20" ht="15.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121"/>
      <c r="S746" s="29"/>
      <c r="T746" s="29"/>
    </row>
    <row r="747" spans="1:20" ht="15.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121"/>
      <c r="S747" s="29"/>
      <c r="T747" s="29"/>
    </row>
    <row r="748" spans="1:20" ht="15.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121"/>
      <c r="S748" s="29"/>
      <c r="T748" s="29"/>
    </row>
    <row r="749" spans="1:20" ht="15.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121"/>
      <c r="S749" s="29"/>
      <c r="T749" s="29"/>
    </row>
    <row r="750" spans="1:20" ht="15.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121"/>
      <c r="S750" s="29"/>
      <c r="T750" s="29"/>
    </row>
    <row r="751" spans="1:20" ht="15.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121"/>
      <c r="S751" s="29"/>
      <c r="T751" s="29"/>
    </row>
    <row r="752" spans="1:20" ht="15.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121"/>
      <c r="S752" s="29"/>
      <c r="T752" s="29"/>
    </row>
    <row r="753" spans="1:20" ht="15.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121"/>
      <c r="S753" s="29"/>
      <c r="T753" s="29"/>
    </row>
    <row r="754" spans="1:20" ht="15.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121"/>
      <c r="S754" s="29"/>
      <c r="T754" s="29"/>
    </row>
    <row r="755" spans="1:20" ht="15.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121"/>
      <c r="S755" s="29"/>
      <c r="T755" s="29"/>
    </row>
    <row r="756" spans="1:20" ht="15.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121"/>
      <c r="S756" s="29"/>
      <c r="T756" s="29"/>
    </row>
    <row r="757" spans="1:20" ht="15.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121"/>
      <c r="S757" s="29"/>
      <c r="T757" s="29"/>
    </row>
    <row r="758" spans="1:20" ht="15.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121"/>
      <c r="S758" s="29"/>
      <c r="T758" s="29"/>
    </row>
    <row r="759" spans="1:20" ht="15.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121"/>
      <c r="S759" s="29"/>
      <c r="T759" s="29"/>
    </row>
    <row r="760" spans="1:20" ht="15.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121"/>
      <c r="S760" s="29"/>
      <c r="T760" s="29"/>
    </row>
    <row r="761" spans="1:20" ht="15.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121"/>
      <c r="S761" s="29"/>
      <c r="T761" s="29"/>
    </row>
    <row r="762" spans="1:20" ht="15.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121"/>
      <c r="S762" s="29"/>
      <c r="T762" s="29"/>
    </row>
    <row r="763" spans="1:20" ht="15.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121"/>
      <c r="S763" s="29"/>
      <c r="T763" s="29"/>
    </row>
    <row r="764" spans="1:20" ht="15.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121"/>
      <c r="S764" s="29"/>
      <c r="T764" s="29"/>
    </row>
    <row r="765" spans="1:20" ht="15.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121"/>
      <c r="S765" s="29"/>
      <c r="T765" s="29"/>
    </row>
    <row r="766" spans="1:20" ht="15.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121"/>
      <c r="S766" s="29"/>
      <c r="T766" s="29"/>
    </row>
    <row r="767" spans="1:20" ht="15.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121"/>
      <c r="S767" s="29"/>
      <c r="T767" s="29"/>
    </row>
    <row r="768" spans="1:20" ht="15.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121"/>
      <c r="S768" s="29"/>
      <c r="T768" s="29"/>
    </row>
    <row r="769" spans="1:20" ht="15.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121"/>
      <c r="S769" s="29"/>
      <c r="T769" s="29"/>
    </row>
    <row r="770" spans="1:20" ht="15.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121"/>
      <c r="S770" s="29"/>
      <c r="T770" s="29"/>
    </row>
    <row r="771" spans="1:20" ht="15.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121"/>
      <c r="S771" s="29"/>
      <c r="T771" s="29"/>
    </row>
    <row r="772" spans="1:20" ht="15.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121"/>
      <c r="S772" s="29"/>
      <c r="T772" s="29"/>
    </row>
    <row r="773" spans="1:20" ht="15.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121"/>
      <c r="S773" s="29"/>
      <c r="T773" s="29"/>
    </row>
    <row r="774" spans="1:20" ht="15.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121"/>
      <c r="S774" s="29"/>
      <c r="T774" s="29"/>
    </row>
    <row r="775" spans="1:20" ht="15.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121"/>
      <c r="S775" s="29"/>
      <c r="T775" s="29"/>
    </row>
    <row r="776" spans="1:20" ht="15.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121"/>
      <c r="S776" s="29"/>
      <c r="T776" s="29"/>
    </row>
    <row r="777" spans="1:20" ht="15.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121"/>
      <c r="S777" s="29"/>
      <c r="T777" s="29"/>
    </row>
    <row r="778" spans="1:20" ht="15.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121"/>
      <c r="S778" s="29"/>
      <c r="T778" s="29"/>
    </row>
    <row r="779" spans="1:20" ht="15.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121"/>
      <c r="S779" s="29"/>
      <c r="T779" s="29"/>
    </row>
    <row r="780" spans="1:20" ht="15.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121"/>
      <c r="S780" s="29"/>
      <c r="T780" s="29"/>
    </row>
    <row r="781" spans="1:20" ht="15.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121"/>
      <c r="S781" s="29"/>
      <c r="T781" s="29"/>
    </row>
    <row r="782" spans="1:20" ht="15.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121"/>
      <c r="S782" s="29"/>
      <c r="T782" s="29"/>
    </row>
    <row r="783" spans="1:20" ht="15.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121"/>
      <c r="S783" s="29"/>
      <c r="T783" s="29"/>
    </row>
    <row r="784" spans="1:20" ht="15.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121"/>
      <c r="S784" s="29"/>
      <c r="T784" s="29"/>
    </row>
    <row r="785" spans="1:20" ht="15.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121"/>
      <c r="S785" s="29"/>
      <c r="T785" s="29"/>
    </row>
    <row r="786" spans="1:20" ht="15.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121"/>
      <c r="S786" s="29"/>
      <c r="T786" s="29"/>
    </row>
    <row r="787" spans="1:20" ht="15.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121"/>
      <c r="S787" s="29"/>
      <c r="T787" s="29"/>
    </row>
    <row r="788" spans="1:20" ht="15.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121"/>
      <c r="S788" s="29"/>
      <c r="T788" s="29"/>
    </row>
    <row r="789" spans="1:20" ht="15.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121"/>
      <c r="S789" s="29"/>
      <c r="T789" s="29"/>
    </row>
    <row r="790" spans="1:20" ht="15.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121"/>
      <c r="S790" s="29"/>
      <c r="T790" s="29"/>
    </row>
    <row r="791" spans="1:20" ht="15.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121"/>
      <c r="S791" s="29"/>
      <c r="T791" s="29"/>
    </row>
    <row r="792" spans="1:20" ht="15.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121"/>
      <c r="S792" s="29"/>
      <c r="T792" s="29"/>
    </row>
    <row r="793" spans="1:20" ht="15.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121"/>
      <c r="S793" s="29"/>
      <c r="T793" s="29"/>
    </row>
    <row r="794" spans="1:20" ht="15.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121"/>
      <c r="S794" s="29"/>
      <c r="T794" s="29"/>
    </row>
    <row r="795" spans="1:20" ht="15.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121"/>
      <c r="S795" s="29"/>
      <c r="T795" s="29"/>
    </row>
    <row r="796" spans="1:20" ht="15.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121"/>
      <c r="S796" s="29"/>
      <c r="T796" s="29"/>
    </row>
    <row r="797" spans="1:20" ht="15.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121"/>
      <c r="S797" s="29"/>
      <c r="T797" s="29"/>
    </row>
    <row r="798" spans="1:20" ht="15.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121"/>
      <c r="S798" s="29"/>
      <c r="T798" s="29"/>
    </row>
    <row r="799" spans="1:20" ht="15.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121"/>
      <c r="S799" s="29"/>
      <c r="T799" s="29"/>
    </row>
    <row r="800" spans="1:20" ht="15.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121"/>
      <c r="S800" s="29"/>
      <c r="T800" s="29"/>
    </row>
    <row r="801" spans="1:20" ht="15.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121"/>
      <c r="S801" s="29"/>
      <c r="T801" s="29"/>
    </row>
    <row r="802" spans="1:20" ht="15.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121"/>
      <c r="S802" s="29"/>
      <c r="T802" s="29"/>
    </row>
    <row r="803" spans="1:20" ht="15.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121"/>
      <c r="S803" s="29"/>
      <c r="T803" s="29"/>
    </row>
    <row r="804" spans="1:20" ht="15.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121"/>
      <c r="S804" s="29"/>
      <c r="T804" s="29"/>
    </row>
    <row r="805" spans="1:20" ht="15.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121"/>
      <c r="S805" s="29"/>
      <c r="T805" s="29"/>
    </row>
    <row r="806" spans="1:20" ht="15.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121"/>
      <c r="S806" s="29"/>
      <c r="T806" s="29"/>
    </row>
    <row r="807" spans="1:20" ht="15.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121"/>
      <c r="S807" s="29"/>
      <c r="T807" s="29"/>
    </row>
    <row r="808" spans="1:20" ht="15.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121"/>
      <c r="S808" s="29"/>
      <c r="T808" s="29"/>
    </row>
    <row r="809" spans="1:20" ht="15.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121"/>
      <c r="S809" s="29"/>
      <c r="T809" s="29"/>
    </row>
    <row r="810" spans="1:20" ht="15.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121"/>
      <c r="S810" s="29"/>
      <c r="T810" s="29"/>
    </row>
    <row r="811" spans="1:20" ht="15.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121"/>
      <c r="S811" s="29"/>
      <c r="T811" s="29"/>
    </row>
    <row r="812" spans="1:20" ht="15.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121"/>
      <c r="S812" s="29"/>
      <c r="T812" s="29"/>
    </row>
    <row r="813" spans="1:20" ht="15.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121"/>
      <c r="S813" s="29"/>
      <c r="T813" s="29"/>
    </row>
    <row r="814" spans="1:20" ht="15.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121"/>
      <c r="S814" s="29"/>
      <c r="T814" s="29"/>
    </row>
    <row r="815" spans="1:20" ht="15.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121"/>
      <c r="S815" s="29"/>
      <c r="T815" s="29"/>
    </row>
    <row r="816" spans="1:20" ht="15.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121"/>
      <c r="S816" s="29"/>
      <c r="T816" s="29"/>
    </row>
    <row r="817" spans="1:20" ht="15.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121"/>
      <c r="S817" s="29"/>
      <c r="T817" s="29"/>
    </row>
    <row r="818" spans="1:20" ht="15.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121"/>
      <c r="S818" s="29"/>
      <c r="T818" s="29"/>
    </row>
    <row r="819" spans="1:20" ht="15.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121"/>
      <c r="S819" s="29"/>
      <c r="T819" s="29"/>
    </row>
    <row r="820" spans="1:20" ht="15.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121"/>
      <c r="S820" s="29"/>
      <c r="T820" s="29"/>
    </row>
    <row r="821" spans="1:20" ht="15.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121"/>
      <c r="S821" s="29"/>
      <c r="T821" s="29"/>
    </row>
    <row r="822" spans="1:20" ht="15.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121"/>
      <c r="S822" s="29"/>
      <c r="T822" s="29"/>
    </row>
    <row r="823" spans="1:20" ht="15.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121"/>
      <c r="S823" s="29"/>
      <c r="T823" s="29"/>
    </row>
    <row r="824" spans="1:20" ht="15.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121"/>
      <c r="S824" s="29"/>
      <c r="T824" s="29"/>
    </row>
    <row r="825" spans="1:20" ht="15.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121"/>
      <c r="S825" s="29"/>
      <c r="T825" s="29"/>
    </row>
    <row r="826" spans="1:20" ht="15.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121"/>
      <c r="S826" s="29"/>
      <c r="T826" s="29"/>
    </row>
    <row r="827" spans="1:20" ht="15.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121"/>
      <c r="S827" s="29"/>
      <c r="T827" s="29"/>
    </row>
    <row r="828" spans="1:20" ht="15.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121"/>
      <c r="S828" s="29"/>
      <c r="T828" s="29"/>
    </row>
    <row r="829" spans="1:20" ht="15.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121"/>
      <c r="S829" s="29"/>
      <c r="T829" s="29"/>
    </row>
    <row r="830" spans="1:20" ht="15.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121"/>
      <c r="S830" s="29"/>
      <c r="T830" s="29"/>
    </row>
    <row r="831" spans="1:20" ht="15.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121"/>
      <c r="S831" s="29"/>
      <c r="T831" s="29"/>
    </row>
    <row r="832" spans="1:20" ht="15.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121"/>
      <c r="S832" s="29"/>
      <c r="T832" s="29"/>
    </row>
    <row r="833" spans="1:20" ht="15.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121"/>
      <c r="S833" s="29"/>
      <c r="T833" s="29"/>
    </row>
    <row r="834" spans="1:20" ht="15.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121"/>
      <c r="S834" s="29"/>
      <c r="T834" s="29"/>
    </row>
    <row r="835" spans="1:20" ht="15.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121"/>
      <c r="S835" s="29"/>
      <c r="T835" s="29"/>
    </row>
    <row r="836" spans="1:20" ht="15.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121"/>
      <c r="S836" s="29"/>
      <c r="T836" s="29"/>
    </row>
    <row r="837" spans="1:20" ht="15.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121"/>
      <c r="S837" s="29"/>
      <c r="T837" s="29"/>
    </row>
    <row r="838" spans="1:20" ht="15.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121"/>
      <c r="S838" s="29"/>
      <c r="T838" s="29"/>
    </row>
    <row r="839" spans="1:20" ht="15.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121"/>
      <c r="S839" s="29"/>
      <c r="T839" s="29"/>
    </row>
    <row r="840" spans="1:20" ht="15.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121"/>
      <c r="S840" s="29"/>
      <c r="T840" s="29"/>
    </row>
    <row r="841" spans="1:20" ht="15.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121"/>
      <c r="S841" s="29"/>
      <c r="T841" s="29"/>
    </row>
    <row r="842" spans="1:20" ht="15.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121"/>
      <c r="S842" s="29"/>
      <c r="T842" s="29"/>
    </row>
    <row r="843" spans="1:20" ht="15.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121"/>
      <c r="S843" s="29"/>
      <c r="T843" s="29"/>
    </row>
    <row r="844" spans="1:20" ht="15.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121"/>
      <c r="S844" s="29"/>
      <c r="T844" s="29"/>
    </row>
    <row r="845" spans="1:20" ht="15.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121"/>
      <c r="S845" s="29"/>
      <c r="T845" s="29"/>
    </row>
    <row r="846" spans="1:20" ht="15.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121"/>
      <c r="S846" s="29"/>
      <c r="T846" s="29"/>
    </row>
    <row r="847" spans="1:20" ht="15.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121"/>
      <c r="S847" s="29"/>
      <c r="T847" s="29"/>
    </row>
    <row r="848" spans="1:20" ht="15.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121"/>
      <c r="S848" s="29"/>
      <c r="T848" s="29"/>
    </row>
    <row r="849" spans="1:20" ht="15.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121"/>
      <c r="S849" s="29"/>
      <c r="T849" s="29"/>
    </row>
    <row r="850" spans="1:20" ht="15.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121"/>
      <c r="S850" s="29"/>
      <c r="T850" s="29"/>
    </row>
    <row r="851" spans="1:20" ht="15.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121"/>
      <c r="S851" s="29"/>
      <c r="T851" s="29"/>
    </row>
    <row r="852" spans="1:20" ht="15.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121"/>
      <c r="S852" s="29"/>
      <c r="T852" s="29"/>
    </row>
    <row r="853" spans="1:20" ht="15.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121"/>
      <c r="S853" s="29"/>
      <c r="T853" s="29"/>
    </row>
    <row r="854" spans="1:20" ht="15.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121"/>
      <c r="S854" s="29"/>
      <c r="T854" s="29"/>
    </row>
    <row r="855" spans="1:20" ht="15.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121"/>
      <c r="S855" s="29"/>
      <c r="T855" s="29"/>
    </row>
    <row r="856" spans="1:20" ht="15.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121"/>
      <c r="S856" s="29"/>
      <c r="T856" s="29"/>
    </row>
    <row r="857" spans="1:20" ht="15.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121"/>
      <c r="S857" s="29"/>
      <c r="T857" s="29"/>
    </row>
    <row r="858" spans="1:20" ht="15.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121"/>
      <c r="S858" s="29"/>
      <c r="T858" s="29"/>
    </row>
    <row r="859" spans="1:20" ht="15.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121"/>
      <c r="S859" s="29"/>
      <c r="T859" s="29"/>
    </row>
    <row r="860" spans="1:20" ht="15.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121"/>
      <c r="S860" s="29"/>
      <c r="T860" s="29"/>
    </row>
    <row r="861" spans="1:20" ht="15.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121"/>
      <c r="S861" s="29"/>
      <c r="T861" s="29"/>
    </row>
    <row r="862" spans="1:20" ht="15.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121"/>
      <c r="S862" s="29"/>
      <c r="T862" s="29"/>
    </row>
    <row r="863" spans="1:20" ht="15.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121"/>
      <c r="S863" s="29"/>
      <c r="T863" s="29"/>
    </row>
    <row r="864" spans="1:20" ht="15.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121"/>
      <c r="S864" s="29"/>
      <c r="T864" s="29"/>
    </row>
    <row r="865" spans="1:20" ht="15.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121"/>
      <c r="S865" s="29"/>
      <c r="T865" s="29"/>
    </row>
    <row r="866" spans="1:20" ht="15.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121"/>
      <c r="S866" s="29"/>
      <c r="T866" s="29"/>
    </row>
    <row r="867" spans="1:20" ht="15.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121"/>
      <c r="S867" s="29"/>
      <c r="T867" s="29"/>
    </row>
    <row r="868" spans="1:20" ht="15.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121"/>
      <c r="S868" s="29"/>
      <c r="T868" s="29"/>
    </row>
    <row r="869" spans="1:20" ht="15.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121"/>
      <c r="S869" s="29"/>
      <c r="T869" s="29"/>
    </row>
    <row r="870" spans="1:20" ht="15.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121"/>
      <c r="S870" s="29"/>
      <c r="T870" s="29"/>
    </row>
    <row r="871" spans="1:20" ht="15.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121"/>
      <c r="S871" s="29"/>
      <c r="T871" s="29"/>
    </row>
    <row r="872" spans="1:20" ht="15.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121"/>
      <c r="S872" s="29"/>
      <c r="T872" s="29"/>
    </row>
    <row r="873" spans="1:20" ht="15.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121"/>
      <c r="S873" s="29"/>
      <c r="T873" s="29"/>
    </row>
    <row r="874" spans="1:20" ht="15.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121"/>
      <c r="S874" s="29"/>
      <c r="T874" s="29"/>
    </row>
    <row r="875" spans="1:20" ht="15.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121"/>
      <c r="S875" s="29"/>
      <c r="T875" s="29"/>
    </row>
    <row r="876" spans="1:20" ht="15.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121"/>
      <c r="S876" s="29"/>
      <c r="T876" s="29"/>
    </row>
    <row r="877" spans="1:20" ht="15.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121"/>
      <c r="S877" s="29"/>
      <c r="T877" s="29"/>
    </row>
    <row r="878" spans="1:20" ht="15.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121"/>
      <c r="S878" s="29"/>
      <c r="T878" s="29"/>
    </row>
    <row r="879" spans="1:20" ht="15.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121"/>
      <c r="S879" s="29"/>
      <c r="T879" s="29"/>
    </row>
    <row r="880" spans="1:20" ht="15.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121"/>
      <c r="S880" s="29"/>
      <c r="T880" s="29"/>
    </row>
    <row r="881" spans="1:20" ht="15.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121"/>
      <c r="S881" s="29"/>
      <c r="T881" s="29"/>
    </row>
    <row r="882" spans="1:20" ht="15.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121"/>
      <c r="S882" s="29"/>
      <c r="T882" s="29"/>
    </row>
    <row r="883" spans="1:20" ht="15.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121"/>
      <c r="S883" s="29"/>
      <c r="T883" s="29"/>
    </row>
    <row r="884" spans="1:20" ht="15.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121"/>
      <c r="S884" s="29"/>
      <c r="T884" s="29"/>
    </row>
    <row r="885" spans="1:20" ht="15.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121"/>
      <c r="S885" s="29"/>
      <c r="T885" s="29"/>
    </row>
    <row r="886" spans="1:20" ht="15.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121"/>
      <c r="S886" s="29"/>
      <c r="T886" s="29"/>
    </row>
    <row r="887" spans="1:20" ht="15.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121"/>
      <c r="S887" s="29"/>
      <c r="T887" s="29"/>
    </row>
    <row r="888" spans="1:20" ht="15.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121"/>
      <c r="S888" s="29"/>
      <c r="T888" s="29"/>
    </row>
    <row r="889" spans="1:20" ht="15.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121"/>
      <c r="S889" s="29"/>
      <c r="T889" s="29"/>
    </row>
    <row r="890" spans="1:20" ht="15.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121"/>
      <c r="S890" s="29"/>
      <c r="T890" s="29"/>
    </row>
    <row r="891" spans="1:20" ht="15.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121"/>
      <c r="S891" s="29"/>
      <c r="T891" s="29"/>
    </row>
    <row r="892" spans="1:20" ht="15.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121"/>
      <c r="S892" s="29"/>
      <c r="T892" s="29"/>
    </row>
    <row r="893" spans="1:20" ht="15.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121"/>
      <c r="S893" s="29"/>
      <c r="T893" s="29"/>
    </row>
    <row r="894" spans="1:20" ht="15.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121"/>
      <c r="S894" s="29"/>
      <c r="T894" s="29"/>
    </row>
    <row r="895" spans="1:20" ht="15.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121"/>
      <c r="S895" s="29"/>
      <c r="T895" s="29"/>
    </row>
    <row r="896" spans="1:20" ht="15.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121"/>
      <c r="S896" s="29"/>
      <c r="T896" s="29"/>
    </row>
    <row r="897" spans="1:20" ht="15.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121"/>
      <c r="S897" s="29"/>
      <c r="T897" s="29"/>
    </row>
    <row r="898" spans="1:20" ht="15.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121"/>
      <c r="S898" s="29"/>
      <c r="T898" s="29"/>
    </row>
    <row r="899" spans="1:20" ht="15.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121"/>
      <c r="S899" s="29"/>
      <c r="T899" s="29"/>
    </row>
    <row r="900" spans="1:20" ht="15.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121"/>
      <c r="S900" s="29"/>
      <c r="T900" s="29"/>
    </row>
    <row r="901" spans="1:20" ht="15.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121"/>
      <c r="S901" s="29"/>
      <c r="T901" s="29"/>
    </row>
    <row r="902" spans="1:20" ht="15.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121"/>
      <c r="S902" s="29"/>
      <c r="T902" s="29"/>
    </row>
    <row r="903" spans="1:20" ht="15.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121"/>
      <c r="S903" s="29"/>
      <c r="T903" s="29"/>
    </row>
    <row r="904" spans="1:20" ht="15.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121"/>
      <c r="S904" s="29"/>
      <c r="T904" s="29"/>
    </row>
    <row r="905" spans="1:20" ht="15.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121"/>
      <c r="S905" s="29"/>
      <c r="T905" s="29"/>
    </row>
    <row r="906" spans="1:20" ht="15.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121"/>
      <c r="S906" s="29"/>
      <c r="T906" s="29"/>
    </row>
    <row r="907" spans="1:20" ht="15.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121"/>
      <c r="S907" s="29"/>
      <c r="T907" s="29"/>
    </row>
    <row r="908" spans="1:20" ht="15.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121"/>
      <c r="S908" s="29"/>
      <c r="T908" s="29"/>
    </row>
    <row r="909" spans="1:20" ht="15.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121"/>
      <c r="S909" s="29"/>
      <c r="T909" s="29"/>
    </row>
    <row r="910" spans="1:20" ht="15.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121"/>
      <c r="S910" s="29"/>
      <c r="T910" s="29"/>
    </row>
    <row r="911" spans="1:20" ht="15.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121"/>
      <c r="S911" s="29"/>
      <c r="T911" s="29"/>
    </row>
    <row r="912" spans="1:20" ht="15.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121"/>
      <c r="S912" s="29"/>
      <c r="T912" s="29"/>
    </row>
    <row r="913" spans="1:20" ht="15.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121"/>
      <c r="S913" s="29"/>
      <c r="T913" s="29"/>
    </row>
    <row r="914" spans="1:20" ht="15.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121"/>
      <c r="S914" s="29"/>
      <c r="T914" s="29"/>
    </row>
    <row r="915" spans="1:20" ht="15.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121"/>
      <c r="S915" s="29"/>
      <c r="T915" s="29"/>
    </row>
    <row r="916" spans="1:20" ht="15.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121"/>
      <c r="S916" s="29"/>
      <c r="T916" s="29"/>
    </row>
    <row r="917" spans="1:20" ht="15.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121"/>
      <c r="S917" s="29"/>
      <c r="T917" s="29"/>
    </row>
    <row r="918" spans="1:20" ht="15.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121"/>
      <c r="S918" s="29"/>
      <c r="T918" s="29"/>
    </row>
    <row r="919" spans="1:20" ht="15.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121"/>
      <c r="S919" s="29"/>
      <c r="T919" s="29"/>
    </row>
    <row r="920" spans="1:20" ht="15.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121"/>
      <c r="S920" s="29"/>
      <c r="T920" s="29"/>
    </row>
    <row r="921" spans="1:20" ht="15.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121"/>
      <c r="S921" s="29"/>
      <c r="T921" s="29"/>
    </row>
    <row r="922" spans="1:20" ht="15.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121"/>
      <c r="S922" s="29"/>
      <c r="T922" s="29"/>
    </row>
    <row r="923" spans="1:20" ht="15.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121"/>
      <c r="S923" s="29"/>
      <c r="T923" s="29"/>
    </row>
    <row r="924" spans="1:20" ht="15.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121"/>
      <c r="S924" s="29"/>
      <c r="T924" s="29"/>
    </row>
    <row r="925" spans="1:20" ht="15.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121"/>
      <c r="S925" s="29"/>
      <c r="T925" s="29"/>
    </row>
    <row r="926" spans="1:20" ht="15.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121"/>
      <c r="S926" s="29"/>
      <c r="T926" s="29"/>
    </row>
    <row r="927" spans="1:20" ht="15.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121"/>
      <c r="S927" s="29"/>
      <c r="T927" s="29"/>
    </row>
    <row r="928" spans="1:20" ht="15.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121"/>
      <c r="S928" s="29"/>
      <c r="T928" s="29"/>
    </row>
    <row r="929" spans="1:20" ht="15.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121"/>
      <c r="S929" s="29"/>
      <c r="T929" s="29"/>
    </row>
    <row r="930" spans="1:20" ht="15.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121"/>
      <c r="S930" s="29"/>
      <c r="T930" s="29"/>
    </row>
    <row r="931" spans="1:20" ht="15.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121"/>
      <c r="S931" s="29"/>
      <c r="T931" s="29"/>
    </row>
    <row r="932" spans="1:20" ht="15.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121"/>
      <c r="S932" s="29"/>
      <c r="T932" s="29"/>
    </row>
    <row r="933" spans="1:20" ht="15.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121"/>
      <c r="S933" s="29"/>
      <c r="T933" s="29"/>
    </row>
    <row r="934" spans="1:20" ht="15.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121"/>
      <c r="S934" s="29"/>
      <c r="T934" s="29"/>
    </row>
    <row r="935" spans="1:20" ht="15.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121"/>
      <c r="S935" s="29"/>
      <c r="T935" s="29"/>
    </row>
    <row r="936" spans="1:20" ht="15.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121"/>
      <c r="S936" s="29"/>
      <c r="T936" s="29"/>
    </row>
    <row r="937" spans="1:20" ht="15.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121"/>
      <c r="S937" s="29"/>
      <c r="T937" s="29"/>
    </row>
    <row r="938" spans="1:20" ht="15.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121"/>
      <c r="S938" s="29"/>
      <c r="T938" s="29"/>
    </row>
    <row r="939" spans="1:20" ht="15.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121"/>
      <c r="S939" s="29"/>
      <c r="T939" s="29"/>
    </row>
    <row r="940" spans="1:20" ht="15.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121"/>
      <c r="S940" s="29"/>
      <c r="T940" s="29"/>
    </row>
    <row r="941" spans="1:20" ht="15.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121"/>
      <c r="S941" s="29"/>
      <c r="T941" s="29"/>
    </row>
    <row r="942" spans="1:20" ht="15.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121"/>
      <c r="S942" s="29"/>
      <c r="T942" s="29"/>
    </row>
    <row r="943" spans="1:20" ht="15.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121"/>
      <c r="S943" s="29"/>
      <c r="T943" s="29"/>
    </row>
    <row r="944" spans="1:20" ht="15.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121"/>
      <c r="S944" s="29"/>
      <c r="T944" s="29"/>
    </row>
    <row r="945" spans="1:20" ht="15.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121"/>
      <c r="S945" s="29"/>
      <c r="T945" s="29"/>
    </row>
    <row r="946" spans="1:20" ht="15.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121"/>
      <c r="S946" s="29"/>
      <c r="T946" s="29"/>
    </row>
    <row r="947" spans="1:20" ht="15.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121"/>
      <c r="S947" s="29"/>
      <c r="T947" s="29"/>
    </row>
    <row r="948" spans="1:20" ht="15.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121"/>
      <c r="S948" s="29"/>
      <c r="T948" s="29"/>
    </row>
    <row r="949" spans="1:20" ht="15.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121"/>
      <c r="S949" s="29"/>
      <c r="T949" s="29"/>
    </row>
    <row r="950" spans="1:20" ht="15.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121"/>
      <c r="S950" s="29"/>
      <c r="T950" s="29"/>
    </row>
    <row r="951" spans="1:20" ht="15.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121"/>
      <c r="S951" s="29"/>
      <c r="T951" s="29"/>
    </row>
    <row r="952" spans="1:20" ht="15.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121"/>
      <c r="S952" s="29"/>
      <c r="T952" s="29"/>
    </row>
    <row r="953" spans="1:20" ht="15.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121"/>
      <c r="S953" s="29"/>
      <c r="T953" s="29"/>
    </row>
    <row r="954" spans="1:20" ht="15.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121"/>
      <c r="S954" s="29"/>
      <c r="T954" s="29"/>
    </row>
    <row r="955" spans="1:20" ht="15.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121"/>
      <c r="S955" s="29"/>
      <c r="T955" s="29"/>
    </row>
    <row r="956" spans="1:20" ht="15.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121"/>
      <c r="S956" s="29"/>
      <c r="T956" s="29"/>
    </row>
    <row r="957" spans="1:20" ht="15.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121"/>
      <c r="S957" s="29"/>
      <c r="T957" s="29"/>
    </row>
    <row r="958" spans="1:20" ht="15.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121"/>
      <c r="S958" s="29"/>
      <c r="T958" s="29"/>
    </row>
    <row r="959" spans="1:20" ht="15.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121"/>
      <c r="S959" s="29"/>
      <c r="T959" s="29"/>
    </row>
    <row r="960" spans="1:20" ht="15.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121"/>
      <c r="S960" s="29"/>
      <c r="T960" s="29"/>
    </row>
    <row r="961" spans="1:20" ht="15.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121"/>
      <c r="S961" s="29"/>
      <c r="T961" s="29"/>
    </row>
    <row r="962" spans="1:20" ht="15.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121"/>
      <c r="S962" s="29"/>
      <c r="T962" s="29"/>
    </row>
    <row r="963" spans="1:20" ht="15.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121"/>
      <c r="S963" s="29"/>
      <c r="T963" s="29"/>
    </row>
    <row r="964" spans="1:20" ht="15.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121"/>
      <c r="S964" s="29"/>
      <c r="T964" s="29"/>
    </row>
    <row r="965" spans="1:20" ht="15.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121"/>
      <c r="S965" s="29"/>
      <c r="T965" s="29"/>
    </row>
    <row r="966" spans="1:20" ht="15.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121"/>
      <c r="S966" s="29"/>
      <c r="T966" s="29"/>
    </row>
    <row r="967" spans="1:20" ht="15.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121"/>
      <c r="S967" s="29"/>
      <c r="T967" s="29"/>
    </row>
    <row r="968" spans="1:20" ht="15.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121"/>
      <c r="S968" s="29"/>
      <c r="T968" s="29"/>
    </row>
    <row r="969" spans="1:20" ht="15.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121"/>
      <c r="S969" s="29"/>
      <c r="T969" s="29"/>
    </row>
    <row r="970" spans="1:20" ht="15.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121"/>
      <c r="S970" s="29"/>
      <c r="T970" s="29"/>
    </row>
    <row r="971" spans="1:20" ht="15.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121"/>
      <c r="S971" s="29"/>
      <c r="T971" s="29"/>
    </row>
    <row r="972" spans="1:20" ht="15.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121"/>
      <c r="S972" s="29"/>
      <c r="T972" s="29"/>
    </row>
    <row r="973" spans="1:20" ht="15.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121"/>
      <c r="S973" s="29"/>
      <c r="T973" s="29"/>
    </row>
    <row r="974" spans="1:20" ht="15.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121"/>
      <c r="S974" s="29"/>
      <c r="T974" s="29"/>
    </row>
    <row r="975" spans="1:20" ht="15.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121"/>
      <c r="S975" s="29"/>
      <c r="T975" s="29"/>
    </row>
    <row r="976" spans="1:20" ht="15.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121"/>
      <c r="S976" s="29"/>
      <c r="T976" s="29"/>
    </row>
    <row r="977" spans="1:20" ht="15.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121"/>
      <c r="S977" s="29"/>
      <c r="T977" s="29"/>
    </row>
    <row r="978" spans="1:20" ht="15.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121"/>
      <c r="S978" s="29"/>
      <c r="T978" s="29"/>
    </row>
    <row r="979" spans="1:20" ht="15.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121"/>
      <c r="S979" s="29"/>
      <c r="T979" s="29"/>
    </row>
    <row r="980" spans="1:20" ht="15.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121"/>
      <c r="S980" s="29"/>
      <c r="T980" s="29"/>
    </row>
    <row r="981" spans="1:20" ht="15.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121"/>
      <c r="S981" s="29"/>
      <c r="T981" s="29"/>
    </row>
    <row r="982" spans="1:20" ht="15.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121"/>
      <c r="S982" s="29"/>
      <c r="T982" s="29"/>
    </row>
    <row r="983" spans="1:20" ht="15.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121"/>
      <c r="S983" s="29"/>
      <c r="T983" s="29"/>
    </row>
    <row r="984" spans="1:20" ht="15.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121"/>
      <c r="S984" s="29"/>
      <c r="T984" s="29"/>
    </row>
    <row r="985" spans="1:20" ht="15.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121"/>
      <c r="S985" s="29"/>
      <c r="T985" s="29"/>
    </row>
    <row r="986" spans="1:20" ht="15.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121"/>
      <c r="S986" s="29"/>
      <c r="T986" s="29"/>
    </row>
    <row r="987" spans="1:20" ht="15.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121"/>
      <c r="S987" s="29"/>
      <c r="T987" s="29"/>
    </row>
    <row r="988" spans="1:20" ht="15.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121"/>
      <c r="S988" s="29"/>
      <c r="T988" s="29"/>
    </row>
    <row r="989" spans="1:20" ht="15.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121"/>
      <c r="S989" s="29"/>
      <c r="T989" s="29"/>
    </row>
    <row r="990" spans="1:20" ht="15.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121"/>
      <c r="S990" s="29"/>
      <c r="T990" s="29"/>
    </row>
    <row r="991" spans="1:20" ht="15.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121"/>
      <c r="S991" s="29"/>
      <c r="T991" s="29"/>
    </row>
    <row r="992" spans="1:20" ht="15.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121"/>
      <c r="S992" s="29"/>
      <c r="T992" s="29"/>
    </row>
    <row r="993" spans="1:20" ht="15.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121"/>
      <c r="S993" s="29"/>
      <c r="T993" s="29"/>
    </row>
    <row r="994" spans="1:20" ht="15.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121"/>
      <c r="S994" s="29"/>
      <c r="T994" s="29"/>
    </row>
    <row r="995" spans="1:20" ht="15.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121"/>
      <c r="S995" s="29"/>
      <c r="T995" s="29"/>
    </row>
    <row r="996" spans="1:20" ht="15.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121"/>
      <c r="S996" s="29"/>
      <c r="T996" s="29"/>
    </row>
    <row r="997" spans="1:20" ht="15.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121"/>
      <c r="S997" s="29"/>
      <c r="T997" s="29"/>
    </row>
    <row r="998" spans="1:20" ht="15.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121"/>
      <c r="S998" s="29"/>
      <c r="T998" s="29"/>
    </row>
    <row r="999" spans="1:20" ht="15.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121"/>
      <c r="S999" s="29"/>
      <c r="T999" s="29"/>
    </row>
    <row r="1000" spans="1:20" ht="15.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121"/>
      <c r="S1000" s="29"/>
      <c r="T1000" s="29"/>
    </row>
    <row r="1001" spans="1:20" ht="15.5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121"/>
      <c r="S1001" s="29"/>
      <c r="T1001" s="29"/>
    </row>
    <row r="1002" spans="1:20" ht="15.5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P1002" s="29"/>
      <c r="Q1002" s="29"/>
      <c r="R1002" s="121"/>
      <c r="S1002" s="29"/>
      <c r="T1002" s="29"/>
    </row>
  </sheetData>
  <mergeCells count="8">
    <mergeCell ref="A3:A4"/>
    <mergeCell ref="B3:D4"/>
    <mergeCell ref="E3:E4"/>
    <mergeCell ref="G3:G4"/>
    <mergeCell ref="H3:H4"/>
    <mergeCell ref="A1:T1"/>
    <mergeCell ref="I3:S3"/>
    <mergeCell ref="T3:T4"/>
  </mergeCells>
  <printOptions horizontalCentered="1"/>
  <pageMargins left="0.70866141732283472" right="0.70866141732283472" top="0.74803149606299213" bottom="0.74803149606299213" header="0" footer="0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Rambu</vt:lpstr>
      <vt:lpstr>LPJU</vt:lpstr>
      <vt:lpstr>Marka</vt:lpstr>
      <vt:lpstr>Delineator</vt:lpstr>
      <vt:lpstr>Guardraill</vt:lpstr>
      <vt:lpstr>APILL</vt:lpstr>
      <vt:lpstr>Cermin Tikung</vt:lpstr>
      <vt:lpstr>Sulteng</vt:lpstr>
      <vt:lpstr>Warning Light</vt:lpstr>
      <vt:lpstr>APJ</vt:lpstr>
      <vt:lpstr>Data Pemasangan</vt:lpstr>
      <vt:lpstr>APILL!Print_Area</vt:lpstr>
      <vt:lpstr>'Cermin Tikung'!Print_Area</vt:lpstr>
      <vt:lpstr>'Data Pemasangan'!Print_Area</vt:lpstr>
      <vt:lpstr>Delineator!Print_Area</vt:lpstr>
      <vt:lpstr>Guardraill!Print_Area</vt:lpstr>
      <vt:lpstr>LPJU!Print_Area</vt:lpstr>
      <vt:lpstr>Marka!Print_Area</vt:lpstr>
      <vt:lpstr>Rambu!Print_Area</vt:lpstr>
      <vt:lpstr>'Warning Light'!Print_Area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Zenbook</dc:creator>
  <cp:lastModifiedBy>jaya putra  ramdani</cp:lastModifiedBy>
  <cp:lastPrinted>2025-08-09T05:57:07Z</cp:lastPrinted>
  <dcterms:created xsi:type="dcterms:W3CDTF">2025-08-09T05:57:56Z</dcterms:created>
  <dcterms:modified xsi:type="dcterms:W3CDTF">2025-08-09T05:57:56Z</dcterms:modified>
</cp:coreProperties>
</file>